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C:\Users\ctic\Desktop\Apagar\"/>
    </mc:Choice>
  </mc:AlternateContent>
  <xr:revisionPtr revIDLastSave="0" documentId="8_{D64DA68D-3E83-486A-94BF-05AF3E97F435}" xr6:coauthVersionLast="36" xr6:coauthVersionMax="36" xr10:uidLastSave="{00000000-0000-0000-0000-000000000000}"/>
  <bookViews>
    <workbookView xWindow="-105" yWindow="-105" windowWidth="23250" windowHeight="12570" xr2:uid="{5A4A701B-86D0-4239-9FC4-9026779E7ECC}"/>
  </bookViews>
  <sheets>
    <sheet name="Ambiente e Fixação de Objetivo" sheetId="6" r:id="rId1"/>
    <sheet name="Análise SWOT" sheetId="16" r:id="rId2"/>
    <sheet name="Subprocessos e FCS" sheetId="8" r:id="rId3"/>
    <sheet name="Mapa de Risco" sheetId="9" r:id="rId4"/>
    <sheet name="Apuração do Risco Inerente" sheetId="11" r:id="rId5"/>
    <sheet name="Avaliar os Controles Existent." sheetId="12" r:id="rId6"/>
    <sheet name="Plano de ação" sheetId="14" r:id="rId7"/>
    <sheet name="Plano de contingência" sheetId="15" r:id="rId8"/>
    <sheet name="Monitoramento" sheetId="18" r:id="rId9"/>
    <sheet name="Matriz" sheetId="17" r:id="rId10"/>
  </sheets>
  <definedNames>
    <definedName name="_xlnm._FilterDatabase" localSheetId="1" hidden="1">'Análise SWOT'!#REF!</definedName>
    <definedName name="_xlnm._FilterDatabase" localSheetId="4" hidden="1">'Apuração do Risco Inerente'!$B$1:$B$813</definedName>
    <definedName name="_xlnm._FilterDatabase" localSheetId="5" hidden="1">'Avaliar os Controles Existent.'!$B$1:$B$813</definedName>
    <definedName name="_xlnm._FilterDatabase" localSheetId="3" hidden="1">'Mapa de Risco'!$D$12:$D$41</definedName>
    <definedName name="_xlnm._FilterDatabase" localSheetId="8" hidden="1">Monitoramento!$B$1:$B$813</definedName>
    <definedName name="_xlnm._FilterDatabase" localSheetId="6" hidden="1">'Plano de ação'!$B$1:$B$813</definedName>
    <definedName name="_xlnm._FilterDatabase" localSheetId="7" hidden="1">'Plano de contingência'!$B$1:$B$813</definedName>
    <definedName name="_xlnm._FilterDatabase" localSheetId="2" hidden="1">'Subprocessos e FCS'!$A$12:$D$92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73" i="9" l="1"/>
  <c r="AD174" i="9"/>
  <c r="AD175" i="9"/>
  <c r="AD176" i="9"/>
  <c r="AD177" i="9"/>
  <c r="AD178" i="9"/>
  <c r="AD179" i="9"/>
  <c r="AD180" i="9"/>
  <c r="AD181" i="9"/>
  <c r="AD182" i="9"/>
  <c r="AD183" i="9"/>
  <c r="AD184" i="9"/>
  <c r="AD185" i="9"/>
  <c r="AD186" i="9"/>
  <c r="AD187" i="9"/>
  <c r="AD188" i="9"/>
  <c r="AD189" i="9"/>
  <c r="AD190" i="9"/>
  <c r="AD191" i="9"/>
  <c r="AD192" i="9"/>
  <c r="AD193" i="9"/>
  <c r="AD194" i="9"/>
  <c r="AD195" i="9"/>
  <c r="AD196" i="9"/>
  <c r="AD197" i="9"/>
  <c r="AD198" i="9"/>
  <c r="AD199" i="9"/>
  <c r="AD200" i="9"/>
  <c r="AD201" i="9"/>
  <c r="AD202" i="9"/>
  <c r="AD203" i="9"/>
  <c r="AD204" i="9"/>
  <c r="AD205" i="9"/>
  <c r="AD206" i="9"/>
  <c r="AD207" i="9"/>
  <c r="AD208" i="9"/>
  <c r="AD209" i="9"/>
  <c r="AD210" i="9"/>
  <c r="AD211" i="9"/>
  <c r="AD212" i="9"/>
  <c r="AD213" i="9"/>
  <c r="AD214" i="9"/>
  <c r="AD215" i="9"/>
  <c r="AD216" i="9"/>
  <c r="AD217" i="9"/>
  <c r="AD218" i="9"/>
  <c r="AD219" i="9"/>
  <c r="AD220" i="9"/>
  <c r="AD221" i="9"/>
  <c r="AD222" i="9"/>
  <c r="AD223" i="9"/>
  <c r="AD224" i="9"/>
  <c r="AD225" i="9"/>
  <c r="AD226" i="9"/>
  <c r="AD227" i="9"/>
  <c r="AD228" i="9"/>
  <c r="AD229" i="9"/>
  <c r="AD230" i="9"/>
  <c r="AD231" i="9"/>
  <c r="AD232" i="9"/>
  <c r="AD233" i="9"/>
  <c r="AD234" i="9"/>
  <c r="AD235" i="9"/>
  <c r="AD236" i="9"/>
  <c r="AD237" i="9"/>
  <c r="AD238" i="9"/>
  <c r="AD239" i="9"/>
  <c r="AD240" i="9"/>
  <c r="AD241" i="9"/>
  <c r="AD242" i="9"/>
  <c r="AD243" i="9"/>
  <c r="AD244" i="9"/>
  <c r="AD245" i="9"/>
  <c r="AD246" i="9"/>
  <c r="AD247" i="9"/>
  <c r="AD248" i="9"/>
  <c r="AD249" i="9"/>
  <c r="AD250" i="9"/>
  <c r="AD251" i="9"/>
  <c r="AD252" i="9"/>
  <c r="AD253" i="9"/>
  <c r="AD254" i="9"/>
  <c r="AD255" i="9"/>
  <c r="AD256" i="9"/>
  <c r="AD257" i="9"/>
  <c r="AD258" i="9"/>
  <c r="AD259" i="9"/>
  <c r="AD260" i="9"/>
  <c r="AD261" i="9"/>
  <c r="AD262" i="9"/>
  <c r="AD263" i="9"/>
  <c r="AD264" i="9"/>
  <c r="AD265" i="9"/>
  <c r="AD266" i="9"/>
  <c r="AD267" i="9"/>
  <c r="AD268" i="9"/>
  <c r="AD269" i="9"/>
  <c r="AD270" i="9"/>
  <c r="AD271" i="9"/>
  <c r="AD272" i="9"/>
  <c r="AD273" i="9"/>
  <c r="AD274" i="9"/>
  <c r="AD275" i="9"/>
  <c r="AD276" i="9"/>
  <c r="AD277" i="9"/>
  <c r="AD278" i="9"/>
  <c r="AD279" i="9"/>
  <c r="AD280" i="9"/>
  <c r="AD281" i="9"/>
  <c r="AD282" i="9"/>
  <c r="AD283" i="9"/>
  <c r="AD284" i="9"/>
  <c r="AD285" i="9"/>
  <c r="AD286" i="9"/>
  <c r="AD287" i="9"/>
  <c r="AD288" i="9"/>
  <c r="AD289" i="9"/>
  <c r="AD290" i="9"/>
  <c r="AD291" i="9"/>
  <c r="AD292" i="9"/>
  <c r="AD293" i="9"/>
  <c r="AD294" i="9"/>
  <c r="AD295" i="9"/>
  <c r="AD296" i="9"/>
  <c r="AD297" i="9"/>
  <c r="AD298" i="9"/>
  <c r="AD299" i="9"/>
  <c r="AD300" i="9"/>
  <c r="AD301" i="9"/>
  <c r="AD302" i="9"/>
  <c r="AD303" i="9"/>
  <c r="AD304" i="9"/>
  <c r="AD305" i="9"/>
  <c r="AD306" i="9"/>
  <c r="AD307" i="9"/>
  <c r="AD308" i="9"/>
  <c r="AD309" i="9"/>
  <c r="AD310" i="9"/>
  <c r="AD311" i="9"/>
  <c r="AD312" i="9"/>
  <c r="AD313" i="9"/>
  <c r="AD314" i="9"/>
  <c r="AD315" i="9"/>
  <c r="AD316" i="9"/>
  <c r="AD317" i="9"/>
  <c r="AD318" i="9"/>
  <c r="AD319" i="9"/>
  <c r="AD320" i="9"/>
  <c r="AD321" i="9"/>
  <c r="AD322" i="9"/>
  <c r="AD323" i="9"/>
  <c r="AD324" i="9"/>
  <c r="AD325" i="9"/>
  <c r="AD326" i="9"/>
  <c r="AD327" i="9"/>
  <c r="AD328" i="9"/>
  <c r="AD329" i="9"/>
  <c r="AD330" i="9"/>
  <c r="AD331" i="9"/>
  <c r="AD332" i="9"/>
  <c r="AD333" i="9"/>
  <c r="AD334" i="9"/>
  <c r="AD335" i="9"/>
  <c r="AD336" i="9"/>
  <c r="AD337" i="9"/>
  <c r="AD338" i="9"/>
  <c r="AD339" i="9"/>
  <c r="AD340" i="9"/>
  <c r="AD341" i="9"/>
  <c r="AD342" i="9"/>
  <c r="AD343" i="9"/>
  <c r="AD344" i="9"/>
  <c r="AD345" i="9"/>
  <c r="AD346" i="9"/>
  <c r="AD347" i="9"/>
  <c r="AD348" i="9"/>
  <c r="AD349" i="9"/>
  <c r="AD350" i="9"/>
  <c r="AD351" i="9"/>
  <c r="AD352" i="9"/>
  <c r="AD353" i="9"/>
  <c r="AD354" i="9"/>
  <c r="AD355" i="9"/>
  <c r="AD356" i="9"/>
  <c r="AD357" i="9"/>
  <c r="AD358" i="9"/>
  <c r="AD359" i="9"/>
  <c r="AD360" i="9"/>
  <c r="AD361" i="9"/>
  <c r="AD362" i="9"/>
  <c r="AD363" i="9"/>
  <c r="AD364" i="9"/>
  <c r="AD365" i="9"/>
  <c r="AD366" i="9"/>
  <c r="AD367" i="9"/>
  <c r="AD368" i="9"/>
  <c r="AD369" i="9"/>
  <c r="AD370" i="9"/>
  <c r="AD371" i="9"/>
  <c r="AD372" i="9"/>
  <c r="AD373" i="9"/>
  <c r="AD374" i="9"/>
  <c r="AD375" i="9"/>
  <c r="AD376" i="9"/>
  <c r="AD377" i="9"/>
  <c r="AD378" i="9"/>
  <c r="AD379" i="9"/>
  <c r="AD380" i="9"/>
  <c r="AD381" i="9"/>
  <c r="AD382" i="9"/>
  <c r="AD383" i="9"/>
  <c r="AD384" i="9"/>
  <c r="AD385" i="9"/>
  <c r="AD386" i="9"/>
  <c r="AD387" i="9"/>
  <c r="AD388" i="9"/>
  <c r="AD389" i="9"/>
  <c r="AD390" i="9"/>
  <c r="AD391" i="9"/>
  <c r="AD392" i="9"/>
  <c r="AD393" i="9"/>
  <c r="AD394" i="9"/>
  <c r="AD395" i="9"/>
  <c r="AD396" i="9"/>
  <c r="AD397" i="9"/>
  <c r="AD398" i="9"/>
  <c r="AD399" i="9"/>
  <c r="AD400" i="9"/>
  <c r="AD401" i="9"/>
  <c r="AD402" i="9"/>
  <c r="AD403" i="9"/>
  <c r="AD404" i="9"/>
  <c r="AD405" i="9"/>
  <c r="AD406" i="9"/>
  <c r="AD407" i="9"/>
  <c r="AD408" i="9"/>
  <c r="AD409" i="9"/>
  <c r="AD410" i="9"/>
  <c r="AD411" i="9"/>
  <c r="AD412" i="9"/>
  <c r="AD413" i="9"/>
  <c r="AD414" i="9"/>
  <c r="AD415" i="9"/>
  <c r="AD416" i="9"/>
  <c r="AD417" i="9"/>
  <c r="AD418" i="9"/>
  <c r="AD419" i="9"/>
  <c r="AD420" i="9"/>
  <c r="AD421" i="9"/>
  <c r="AD422" i="9"/>
  <c r="AD423" i="9"/>
  <c r="AD424" i="9"/>
  <c r="AD425" i="9"/>
  <c r="AD426" i="9"/>
  <c r="AD427" i="9"/>
  <c r="AD428" i="9"/>
  <c r="AD429" i="9"/>
  <c r="AD430" i="9"/>
  <c r="AD431" i="9"/>
  <c r="AD432" i="9"/>
  <c r="AD433" i="9"/>
  <c r="AD434" i="9"/>
  <c r="AD435" i="9"/>
  <c r="AD436" i="9"/>
  <c r="AD437" i="9"/>
  <c r="AD438" i="9"/>
  <c r="AD439" i="9"/>
  <c r="AD440" i="9"/>
  <c r="AD441" i="9"/>
  <c r="AD442" i="9"/>
  <c r="AD443" i="9"/>
  <c r="AD444" i="9"/>
  <c r="AD445" i="9"/>
  <c r="AD446" i="9"/>
  <c r="AD447" i="9"/>
  <c r="AD448" i="9"/>
  <c r="AD449" i="9"/>
  <c r="AD450" i="9"/>
  <c r="AD451" i="9"/>
  <c r="AD452" i="9"/>
  <c r="AD453" i="9"/>
  <c r="AD454" i="9"/>
  <c r="AD455" i="9"/>
  <c r="AD456" i="9"/>
  <c r="AD457" i="9"/>
  <c r="AD458" i="9"/>
  <c r="AD459" i="9"/>
  <c r="AD460" i="9"/>
  <c r="AD461" i="9"/>
  <c r="AD462" i="9"/>
  <c r="AD463" i="9"/>
  <c r="AD464" i="9"/>
  <c r="AD465" i="9"/>
  <c r="AD466" i="9"/>
  <c r="AD467" i="9"/>
  <c r="AD468" i="9"/>
  <c r="AD469" i="9"/>
  <c r="AD470" i="9"/>
  <c r="AD471" i="9"/>
  <c r="AD472" i="9"/>
  <c r="AD473" i="9"/>
  <c r="AD474" i="9"/>
  <c r="AD475" i="9"/>
  <c r="AD476" i="9"/>
  <c r="AD477" i="9"/>
  <c r="AD478" i="9"/>
  <c r="AD479" i="9"/>
  <c r="AD480" i="9"/>
  <c r="AD481" i="9"/>
  <c r="AD482" i="9"/>
  <c r="AD483" i="9"/>
  <c r="AD484" i="9"/>
  <c r="AD485" i="9"/>
  <c r="AD486" i="9"/>
  <c r="AD487" i="9"/>
  <c r="AD488" i="9"/>
  <c r="AD489" i="9"/>
  <c r="AD490" i="9"/>
  <c r="AD491" i="9"/>
  <c r="AD492" i="9"/>
  <c r="AD493" i="9"/>
  <c r="AD494" i="9"/>
  <c r="AD495" i="9"/>
  <c r="AD496" i="9"/>
  <c r="AD497" i="9"/>
  <c r="AD498" i="9"/>
  <c r="AD499" i="9"/>
  <c r="AD500" i="9"/>
  <c r="AD501" i="9"/>
  <c r="AD502" i="9"/>
  <c r="AD503" i="9"/>
  <c r="AD504" i="9"/>
  <c r="AD505" i="9"/>
  <c r="AD506" i="9"/>
  <c r="AD507" i="9"/>
  <c r="AD508" i="9"/>
  <c r="AD509" i="9"/>
  <c r="AD510" i="9"/>
  <c r="AD511" i="9"/>
  <c r="AD512" i="9"/>
  <c r="AD513" i="9"/>
  <c r="AD514" i="9"/>
  <c r="AD515" i="9"/>
  <c r="AD516" i="9"/>
  <c r="AD517" i="9"/>
  <c r="AD518" i="9"/>
  <c r="AD519" i="9"/>
  <c r="AD520" i="9"/>
  <c r="AD521" i="9"/>
  <c r="AD522" i="9"/>
  <c r="AD523" i="9"/>
  <c r="AD524" i="9"/>
  <c r="AD525" i="9"/>
  <c r="AD526" i="9"/>
  <c r="AD527" i="9"/>
  <c r="AD528" i="9"/>
  <c r="AD529" i="9"/>
  <c r="AD530" i="9"/>
  <c r="AD531" i="9"/>
  <c r="AD532" i="9"/>
  <c r="AD533" i="9"/>
  <c r="AD534" i="9"/>
  <c r="AD535" i="9"/>
  <c r="AD536" i="9"/>
  <c r="AD537" i="9"/>
  <c r="AD538" i="9"/>
  <c r="AD539" i="9"/>
  <c r="AD540" i="9"/>
  <c r="AD541" i="9"/>
  <c r="AD542" i="9"/>
  <c r="AD543" i="9"/>
  <c r="AD544" i="9"/>
  <c r="AD545" i="9"/>
  <c r="AD546" i="9"/>
  <c r="AD547" i="9"/>
  <c r="AD548" i="9"/>
  <c r="AD549" i="9"/>
  <c r="AD550" i="9"/>
  <c r="AD551" i="9"/>
  <c r="AD552" i="9"/>
  <c r="AD553" i="9"/>
  <c r="AD554" i="9"/>
  <c r="AD555" i="9"/>
  <c r="AD556" i="9"/>
  <c r="AD557" i="9"/>
  <c r="AD558" i="9"/>
  <c r="AD559" i="9"/>
  <c r="AD560" i="9"/>
  <c r="AD561" i="9"/>
  <c r="AD562" i="9"/>
  <c r="AD563" i="9"/>
  <c r="AD564" i="9"/>
  <c r="AD565" i="9"/>
  <c r="AD566" i="9"/>
  <c r="AD567" i="9"/>
  <c r="AD568" i="9"/>
  <c r="AD569" i="9"/>
  <c r="AD570" i="9"/>
  <c r="AD571" i="9"/>
  <c r="AD572" i="9"/>
  <c r="AD573" i="9"/>
  <c r="AD574" i="9"/>
  <c r="AD575" i="9"/>
  <c r="AD576" i="9"/>
  <c r="AD577" i="9"/>
  <c r="AD578" i="9"/>
  <c r="AD579" i="9"/>
  <c r="AD580" i="9"/>
  <c r="AD581" i="9"/>
  <c r="AD582" i="9"/>
  <c r="AD583" i="9"/>
  <c r="AD584" i="9"/>
  <c r="AD585" i="9"/>
  <c r="AD586" i="9"/>
  <c r="AD587" i="9"/>
  <c r="AD588" i="9"/>
  <c r="AD589" i="9"/>
  <c r="AD590" i="9"/>
  <c r="AD591" i="9"/>
  <c r="AD592" i="9"/>
  <c r="AD593" i="9"/>
  <c r="AD594" i="9"/>
  <c r="AD595" i="9"/>
  <c r="AD596" i="9"/>
  <c r="AD597" i="9"/>
  <c r="AD598" i="9"/>
  <c r="AD599" i="9"/>
  <c r="AD600" i="9"/>
  <c r="AD601" i="9"/>
  <c r="AD602" i="9"/>
  <c r="AD603" i="9"/>
  <c r="AD604" i="9"/>
  <c r="AD605" i="9"/>
  <c r="AD606" i="9"/>
  <c r="AD607" i="9"/>
  <c r="AD608" i="9"/>
  <c r="AD609" i="9"/>
  <c r="AD610" i="9"/>
  <c r="AD611" i="9"/>
  <c r="AD612" i="9"/>
  <c r="AD613" i="9"/>
  <c r="AD614" i="9"/>
  <c r="AD615" i="9"/>
  <c r="AD616" i="9"/>
  <c r="AD617" i="9"/>
  <c r="AD618" i="9"/>
  <c r="AD619" i="9"/>
  <c r="AD620" i="9"/>
  <c r="AD621" i="9"/>
  <c r="AD622" i="9"/>
  <c r="AD623" i="9"/>
  <c r="AD624" i="9"/>
  <c r="AD625" i="9"/>
  <c r="AD626" i="9"/>
  <c r="AD627" i="9"/>
  <c r="AD628" i="9"/>
  <c r="AD629" i="9"/>
  <c r="AD630" i="9"/>
  <c r="AD631" i="9"/>
  <c r="AD632" i="9"/>
  <c r="AD633" i="9"/>
  <c r="AD634" i="9"/>
  <c r="AD635" i="9"/>
  <c r="AD636" i="9"/>
  <c r="AD637" i="9"/>
  <c r="AD638" i="9"/>
  <c r="AD639" i="9"/>
  <c r="AD640" i="9"/>
  <c r="AD641" i="9"/>
  <c r="AD642" i="9"/>
  <c r="AD643" i="9"/>
  <c r="AD644" i="9"/>
  <c r="AD645" i="9"/>
  <c r="AD646" i="9"/>
  <c r="AD647" i="9"/>
  <c r="AD648" i="9"/>
  <c r="AD649" i="9"/>
  <c r="AD650" i="9"/>
  <c r="AD651" i="9"/>
  <c r="AD652" i="9"/>
  <c r="AD653" i="9"/>
  <c r="AD654" i="9"/>
  <c r="AD655" i="9"/>
  <c r="AD656" i="9"/>
  <c r="AD657" i="9"/>
  <c r="AD658" i="9"/>
  <c r="AD659" i="9"/>
  <c r="AD660" i="9"/>
  <c r="AD661" i="9"/>
  <c r="AD662" i="9"/>
  <c r="AD663" i="9"/>
  <c r="AD664" i="9"/>
  <c r="AD665" i="9"/>
  <c r="AD666" i="9"/>
  <c r="AD667" i="9"/>
  <c r="AD668" i="9"/>
  <c r="AD669" i="9"/>
  <c r="AD670" i="9"/>
  <c r="AD671" i="9"/>
  <c r="AD672" i="9"/>
  <c r="AD673" i="9"/>
  <c r="AD674" i="9"/>
  <c r="AD675" i="9"/>
  <c r="AD676" i="9"/>
  <c r="AD677" i="9"/>
  <c r="AD678" i="9"/>
  <c r="AD679" i="9"/>
  <c r="AD680" i="9"/>
  <c r="AD681" i="9"/>
  <c r="AD682" i="9"/>
  <c r="AD683" i="9"/>
  <c r="AD684" i="9"/>
  <c r="AD685" i="9"/>
  <c r="AD686" i="9"/>
  <c r="AD687" i="9"/>
  <c r="AD688" i="9"/>
  <c r="AD689" i="9"/>
  <c r="AD690" i="9"/>
  <c r="AD691" i="9"/>
  <c r="AD692" i="9"/>
  <c r="AD693" i="9"/>
  <c r="AD694" i="9"/>
  <c r="AD695" i="9"/>
  <c r="AD696" i="9"/>
  <c r="AD697" i="9"/>
  <c r="AD698" i="9"/>
  <c r="AD699" i="9"/>
  <c r="AD700" i="9"/>
  <c r="AD701" i="9"/>
  <c r="AD702" i="9"/>
  <c r="AD703" i="9"/>
  <c r="AD704" i="9"/>
  <c r="AD705" i="9"/>
  <c r="AD706" i="9"/>
  <c r="AD707" i="9"/>
  <c r="AD708" i="9"/>
  <c r="AD709" i="9"/>
  <c r="AD710" i="9"/>
  <c r="AD711" i="9"/>
  <c r="AD712" i="9"/>
  <c r="AD713" i="9"/>
  <c r="AD714" i="9"/>
  <c r="AD715" i="9"/>
  <c r="AD716" i="9"/>
  <c r="AD717" i="9"/>
  <c r="AD718" i="9"/>
  <c r="AD719" i="9"/>
  <c r="AD720" i="9"/>
  <c r="AD721" i="9"/>
  <c r="AD722" i="9"/>
  <c r="AD723" i="9"/>
  <c r="AD724" i="9"/>
  <c r="AD725" i="9"/>
  <c r="AD726" i="9"/>
  <c r="AD727" i="9"/>
  <c r="AD728" i="9"/>
  <c r="AD729" i="9"/>
  <c r="AD730" i="9"/>
  <c r="AD731" i="9"/>
  <c r="AD732" i="9"/>
  <c r="AD733" i="9"/>
  <c r="AD734" i="9"/>
  <c r="AD735" i="9"/>
  <c r="AD736" i="9"/>
  <c r="AD737" i="9"/>
  <c r="AD738" i="9"/>
  <c r="AD739" i="9"/>
  <c r="AD740" i="9"/>
  <c r="AD741" i="9"/>
  <c r="AD742" i="9"/>
  <c r="AD743" i="9"/>
  <c r="AD744" i="9"/>
  <c r="AD745" i="9"/>
  <c r="AD746" i="9"/>
  <c r="AD747" i="9"/>
  <c r="AD748" i="9"/>
  <c r="AD749" i="9"/>
  <c r="AD750" i="9"/>
  <c r="AD751" i="9"/>
  <c r="AD752" i="9"/>
  <c r="AD753" i="9"/>
  <c r="AD754" i="9"/>
  <c r="AD755" i="9"/>
  <c r="AD756" i="9"/>
  <c r="AD757" i="9"/>
  <c r="AD758" i="9"/>
  <c r="AD759" i="9"/>
  <c r="AD760" i="9"/>
  <c r="AD761" i="9"/>
  <c r="AD762" i="9"/>
  <c r="AD763" i="9"/>
  <c r="AD764" i="9"/>
  <c r="AD765" i="9"/>
  <c r="AD766" i="9"/>
  <c r="AD767" i="9"/>
  <c r="AD768" i="9"/>
  <c r="AD769" i="9"/>
  <c r="AD770" i="9"/>
  <c r="AD771" i="9"/>
  <c r="AD772" i="9"/>
  <c r="AD773" i="9"/>
  <c r="AD774" i="9"/>
  <c r="AD775" i="9"/>
  <c r="AD776" i="9"/>
  <c r="AD777" i="9"/>
  <c r="AD778" i="9"/>
  <c r="AD779" i="9"/>
  <c r="AD780" i="9"/>
  <c r="AD781" i="9"/>
  <c r="AD782" i="9"/>
  <c r="AD783" i="9"/>
  <c r="AD784" i="9"/>
  <c r="AD785" i="9"/>
  <c r="AD786" i="9"/>
  <c r="AD787" i="9"/>
  <c r="AD788" i="9"/>
  <c r="AD789" i="9"/>
  <c r="AD790" i="9"/>
  <c r="AD791" i="9"/>
  <c r="AD792" i="9"/>
  <c r="AD793" i="9"/>
  <c r="AD794" i="9"/>
  <c r="AD795" i="9"/>
  <c r="AD796" i="9"/>
  <c r="AD797" i="9"/>
  <c r="AD798" i="9"/>
  <c r="AD799" i="9"/>
  <c r="AD800" i="9"/>
  <c r="AD801" i="9"/>
  <c r="AD802" i="9"/>
  <c r="AD803" i="9"/>
  <c r="AD804" i="9"/>
  <c r="AD805" i="9"/>
  <c r="AD806" i="9"/>
  <c r="AD807" i="9"/>
  <c r="AD808" i="9"/>
  <c r="AD809" i="9"/>
  <c r="AD810" i="9"/>
  <c r="AD811" i="9"/>
  <c r="AD172" i="9"/>
  <c r="AD156" i="9"/>
  <c r="AD157" i="9"/>
  <c r="AD158" i="9"/>
  <c r="AD159" i="9"/>
  <c r="AD160" i="9"/>
  <c r="AD161" i="9"/>
  <c r="AD162" i="9"/>
  <c r="AD163" i="9"/>
  <c r="AD164" i="9"/>
  <c r="AD165" i="9"/>
  <c r="AD166" i="9"/>
  <c r="AD167" i="9"/>
  <c r="AD168" i="9"/>
  <c r="AD169" i="9"/>
  <c r="AD170" i="9"/>
  <c r="AD171" i="9"/>
  <c r="AD136" i="9"/>
  <c r="AD137" i="9"/>
  <c r="AD138" i="9"/>
  <c r="AD139" i="9"/>
  <c r="AD140" i="9"/>
  <c r="AD141" i="9"/>
  <c r="AD142" i="9"/>
  <c r="AD143" i="9"/>
  <c r="AD144" i="9"/>
  <c r="AD145" i="9"/>
  <c r="AD146" i="9"/>
  <c r="AD147" i="9"/>
  <c r="AD148" i="9"/>
  <c r="AD149" i="9"/>
  <c r="AD150" i="9"/>
  <c r="AD151" i="9"/>
  <c r="AD152" i="9"/>
  <c r="AD153" i="9"/>
  <c r="AD154" i="9"/>
  <c r="AD155" i="9"/>
  <c r="AD121" i="9"/>
  <c r="AD122" i="9"/>
  <c r="AD123" i="9"/>
  <c r="AD124" i="9"/>
  <c r="AD125" i="9"/>
  <c r="AD126" i="9"/>
  <c r="AD127" i="9"/>
  <c r="AD128" i="9"/>
  <c r="AD129" i="9"/>
  <c r="AD130" i="9"/>
  <c r="AD131" i="9"/>
  <c r="AD132" i="9"/>
  <c r="AD133" i="9"/>
  <c r="AD134" i="9"/>
  <c r="AD135" i="9"/>
  <c r="AD93" i="9"/>
  <c r="AD94" i="9"/>
  <c r="AD95" i="9"/>
  <c r="AD96" i="9"/>
  <c r="AD97" i="9"/>
  <c r="AD98" i="9"/>
  <c r="AD99" i="9"/>
  <c r="AD100" i="9"/>
  <c r="AD101" i="9"/>
  <c r="AD102" i="9"/>
  <c r="AD103" i="9"/>
  <c r="AD104" i="9"/>
  <c r="AD105" i="9"/>
  <c r="AD106" i="9"/>
  <c r="AD107" i="9"/>
  <c r="AD108" i="9"/>
  <c r="AD109" i="9"/>
  <c r="AD110" i="9"/>
  <c r="AD111" i="9"/>
  <c r="AD112" i="9"/>
  <c r="AD113" i="9"/>
  <c r="AD114" i="9"/>
  <c r="AD115" i="9"/>
  <c r="AD116" i="9"/>
  <c r="AD117" i="9"/>
  <c r="AD118" i="9"/>
  <c r="AD119" i="9"/>
  <c r="AD120" i="9"/>
  <c r="AD92" i="9"/>
  <c r="AD91" i="9"/>
  <c r="AD90" i="9"/>
  <c r="AD89" i="9"/>
  <c r="AD88" i="9"/>
  <c r="AD87" i="9"/>
  <c r="AD86" i="9"/>
  <c r="AD85" i="9"/>
  <c r="AD84" i="9"/>
  <c r="AD83" i="9"/>
  <c r="AD82" i="9"/>
  <c r="AD81" i="9"/>
  <c r="AD80" i="9"/>
  <c r="AD79" i="9"/>
  <c r="AD78" i="9"/>
  <c r="AD77" i="9"/>
  <c r="AD76" i="9"/>
  <c r="AD75" i="9"/>
  <c r="AD74" i="9"/>
  <c r="AD73" i="9"/>
  <c r="AD72" i="9"/>
  <c r="AD71" i="9"/>
  <c r="AD70" i="9"/>
  <c r="AD69" i="9"/>
  <c r="AD68" i="9"/>
  <c r="AD67" i="9"/>
  <c r="AD66" i="9"/>
  <c r="AD65" i="9"/>
  <c r="AD64" i="9"/>
  <c r="AD63" i="9"/>
  <c r="AD62" i="9"/>
  <c r="AD61" i="9"/>
  <c r="AD60" i="9"/>
  <c r="AD59" i="9"/>
  <c r="AD58" i="9"/>
  <c r="AD57" i="9"/>
  <c r="AD56" i="9"/>
  <c r="AD55" i="9"/>
  <c r="AD54" i="9"/>
  <c r="AD53" i="9"/>
  <c r="AD52" i="9"/>
  <c r="AD51" i="9"/>
  <c r="AD50" i="9"/>
  <c r="AD49" i="9"/>
  <c r="AD48" i="9"/>
  <c r="AD47" i="9"/>
  <c r="AD46" i="9"/>
  <c r="AD45" i="9"/>
  <c r="AD44" i="9"/>
  <c r="AD43" i="9"/>
  <c r="AD42" i="9"/>
  <c r="AD41" i="9"/>
  <c r="AD40" i="9"/>
  <c r="AD39" i="9"/>
  <c r="AD38" i="9"/>
  <c r="AD37" i="9"/>
  <c r="AD36" i="9"/>
  <c r="AD35" i="9"/>
  <c r="AD34" i="9"/>
  <c r="AD33" i="9"/>
  <c r="AD32" i="9"/>
  <c r="AD31" i="9"/>
  <c r="AD30" i="9"/>
  <c r="AD29" i="9"/>
  <c r="AD28" i="9"/>
  <c r="AD27" i="9"/>
  <c r="AD26" i="9"/>
  <c r="AD25" i="9"/>
  <c r="AD24" i="9"/>
  <c r="AD23" i="9"/>
  <c r="AD22" i="9"/>
  <c r="AD21" i="9"/>
  <c r="AD20" i="9"/>
  <c r="AD19" i="9"/>
  <c r="AD18" i="9"/>
  <c r="AD17" i="9"/>
  <c r="AD16" i="9"/>
  <c r="AD15" i="9"/>
  <c r="AD14" i="9"/>
  <c r="AD13" i="9"/>
  <c r="AD12" i="9"/>
  <c r="I72" i="15" l="1"/>
  <c r="I82" i="15"/>
  <c r="I42" i="15"/>
  <c r="I52" i="15"/>
  <c r="I62" i="15"/>
  <c r="I22" i="15"/>
  <c r="I32" i="15"/>
  <c r="I12" i="15"/>
  <c r="D8" i="6" l="1"/>
  <c r="AE22" i="9" l="1"/>
  <c r="AE32" i="9"/>
  <c r="AE42" i="9"/>
  <c r="AE52" i="9"/>
  <c r="AE62" i="9"/>
  <c r="AE72" i="9"/>
  <c r="AE82" i="9"/>
  <c r="AE92" i="9"/>
  <c r="AE102" i="9"/>
  <c r="AE112" i="9"/>
  <c r="AE122" i="9"/>
  <c r="AE132" i="9"/>
  <c r="AE142" i="9"/>
  <c r="AE152" i="9"/>
  <c r="AE162" i="9"/>
  <c r="AE172" i="9"/>
  <c r="AE182" i="9"/>
  <c r="AE192" i="9"/>
  <c r="AE202" i="9"/>
  <c r="AE212" i="9"/>
  <c r="AE222" i="9"/>
  <c r="AE232" i="9"/>
  <c r="AE242" i="9"/>
  <c r="AE252" i="9"/>
  <c r="AE262" i="9"/>
  <c r="AE272" i="9"/>
  <c r="AE282" i="9"/>
  <c r="AE292" i="9"/>
  <c r="AE302" i="9"/>
  <c r="AE312" i="9"/>
  <c r="AE322" i="9"/>
  <c r="AE332" i="9"/>
  <c r="AE342" i="9"/>
  <c r="AE352" i="9"/>
  <c r="AE362" i="9"/>
  <c r="AE372" i="9"/>
  <c r="AE382" i="9"/>
  <c r="AE392" i="9"/>
  <c r="AE402" i="9"/>
  <c r="AE412" i="9"/>
  <c r="AE422" i="9"/>
  <c r="AE432" i="9"/>
  <c r="AE442" i="9"/>
  <c r="AE452" i="9"/>
  <c r="AE462" i="9"/>
  <c r="AE472" i="9"/>
  <c r="AE482" i="9"/>
  <c r="AE492" i="9"/>
  <c r="AE502" i="9"/>
  <c r="AE512" i="9"/>
  <c r="AE522" i="9"/>
  <c r="AE532" i="9"/>
  <c r="AE542" i="9"/>
  <c r="AE552" i="9"/>
  <c r="AE562" i="9"/>
  <c r="AE572" i="9"/>
  <c r="AE582" i="9"/>
  <c r="AE592" i="9"/>
  <c r="AE602" i="9"/>
  <c r="AE612" i="9"/>
  <c r="AE622" i="9"/>
  <c r="AE632" i="9"/>
  <c r="AE642" i="9"/>
  <c r="AE652" i="9"/>
  <c r="AE662" i="9"/>
  <c r="AE672" i="9"/>
  <c r="AE682" i="9"/>
  <c r="AE692" i="9"/>
  <c r="AE702" i="9"/>
  <c r="AE712" i="9"/>
  <c r="AE722" i="9"/>
  <c r="AE732" i="9"/>
  <c r="AE742" i="9"/>
  <c r="AE752" i="9"/>
  <c r="AE762" i="9"/>
  <c r="AE772" i="9"/>
  <c r="AE782" i="9"/>
  <c r="AE792" i="9"/>
  <c r="AE802" i="9"/>
  <c r="AE12" i="9"/>
  <c r="H13" i="18" l="1"/>
  <c r="H14" i="18"/>
  <c r="H15" i="18"/>
  <c r="H16" i="18"/>
  <c r="H17" i="18"/>
  <c r="H18" i="18"/>
  <c r="H19" i="18"/>
  <c r="H20" i="18"/>
  <c r="H21" i="18"/>
  <c r="H22" i="18"/>
  <c r="H23" i="18"/>
  <c r="H24" i="18"/>
  <c r="H25" i="18"/>
  <c r="H26" i="18"/>
  <c r="H27" i="18"/>
  <c r="H28" i="18"/>
  <c r="H29" i="18"/>
  <c r="H30" i="18"/>
  <c r="H31" i="18"/>
  <c r="H32" i="18"/>
  <c r="H33" i="18"/>
  <c r="H34" i="18"/>
  <c r="H35" i="18"/>
  <c r="H36" i="18"/>
  <c r="H37" i="18"/>
  <c r="H38" i="18"/>
  <c r="H39" i="18"/>
  <c r="H40" i="18"/>
  <c r="H41" i="18"/>
  <c r="H42" i="18"/>
  <c r="H43" i="18"/>
  <c r="H44" i="18"/>
  <c r="H45" i="18"/>
  <c r="H46" i="18"/>
  <c r="H47" i="18"/>
  <c r="H48" i="18"/>
  <c r="H49" i="18"/>
  <c r="H50" i="18"/>
  <c r="H51" i="18"/>
  <c r="H52" i="18"/>
  <c r="H53" i="18"/>
  <c r="H54" i="18"/>
  <c r="H55" i="18"/>
  <c r="H56" i="18"/>
  <c r="H57" i="18"/>
  <c r="H58" i="18"/>
  <c r="H59" i="18"/>
  <c r="H60" i="18"/>
  <c r="H61" i="18"/>
  <c r="H62" i="18"/>
  <c r="H63" i="18"/>
  <c r="H64" i="18"/>
  <c r="H65" i="18"/>
  <c r="H66" i="18"/>
  <c r="H67" i="18"/>
  <c r="H68" i="18"/>
  <c r="H69" i="18"/>
  <c r="H70" i="18"/>
  <c r="H71" i="18"/>
  <c r="H72" i="18"/>
  <c r="H73" i="18"/>
  <c r="H74" i="18"/>
  <c r="H75" i="18"/>
  <c r="H76" i="18"/>
  <c r="H77" i="18"/>
  <c r="H78" i="18"/>
  <c r="H79" i="18"/>
  <c r="H80" i="18"/>
  <c r="H81" i="18"/>
  <c r="H82" i="18"/>
  <c r="H83" i="18"/>
  <c r="H84" i="18"/>
  <c r="H85" i="18"/>
  <c r="H86" i="18"/>
  <c r="H87" i="18"/>
  <c r="H88" i="18"/>
  <c r="H89" i="18"/>
  <c r="H90" i="18"/>
  <c r="H91" i="18"/>
  <c r="H92" i="18"/>
  <c r="H93" i="18"/>
  <c r="H94" i="18"/>
  <c r="H95" i="18"/>
  <c r="H96" i="18"/>
  <c r="H97" i="18"/>
  <c r="H98" i="18"/>
  <c r="H99" i="18"/>
  <c r="H100" i="18"/>
  <c r="H101" i="18"/>
  <c r="H102" i="18"/>
  <c r="H103" i="18"/>
  <c r="H104" i="18"/>
  <c r="H105" i="18"/>
  <c r="H106" i="18"/>
  <c r="H107" i="18"/>
  <c r="H108" i="18"/>
  <c r="H109" i="18"/>
  <c r="H110" i="18"/>
  <c r="H111" i="18"/>
  <c r="H112" i="18"/>
  <c r="H113" i="18"/>
  <c r="H114" i="18"/>
  <c r="H115" i="18"/>
  <c r="H116" i="18"/>
  <c r="H117" i="18"/>
  <c r="H118" i="18"/>
  <c r="H119" i="18"/>
  <c r="H120" i="18"/>
  <c r="H121" i="18"/>
  <c r="H122" i="18"/>
  <c r="H123" i="18"/>
  <c r="H124" i="18"/>
  <c r="H125" i="18"/>
  <c r="H126" i="18"/>
  <c r="H127" i="18"/>
  <c r="H128" i="18"/>
  <c r="H129" i="18"/>
  <c r="H130" i="18"/>
  <c r="H131" i="18"/>
  <c r="H132" i="18"/>
  <c r="H133" i="18"/>
  <c r="H134" i="18"/>
  <c r="H135" i="18"/>
  <c r="H136" i="18"/>
  <c r="H137" i="18"/>
  <c r="H138" i="18"/>
  <c r="H139" i="18"/>
  <c r="H140" i="18"/>
  <c r="H141" i="18"/>
  <c r="H142" i="18"/>
  <c r="H143" i="18"/>
  <c r="H144" i="18"/>
  <c r="H145" i="18"/>
  <c r="H146" i="18"/>
  <c r="H147" i="18"/>
  <c r="H148" i="18"/>
  <c r="H149" i="18"/>
  <c r="H150" i="18"/>
  <c r="H151" i="18"/>
  <c r="H152" i="18"/>
  <c r="H153" i="18"/>
  <c r="H154" i="18"/>
  <c r="H155" i="18"/>
  <c r="H156" i="18"/>
  <c r="H157" i="18"/>
  <c r="H158" i="18"/>
  <c r="H159" i="18"/>
  <c r="H160" i="18"/>
  <c r="H161" i="18"/>
  <c r="H162" i="18"/>
  <c r="H163" i="18"/>
  <c r="H164" i="18"/>
  <c r="H165" i="18"/>
  <c r="H166" i="18"/>
  <c r="H167" i="18"/>
  <c r="H168" i="18"/>
  <c r="H169" i="18"/>
  <c r="H170" i="18"/>
  <c r="H171" i="18"/>
  <c r="H172" i="18"/>
  <c r="H173" i="18"/>
  <c r="H174" i="18"/>
  <c r="H175" i="18"/>
  <c r="H176" i="18"/>
  <c r="H177" i="18"/>
  <c r="H178" i="18"/>
  <c r="H179" i="18"/>
  <c r="H180" i="18"/>
  <c r="H181" i="18"/>
  <c r="H182" i="18"/>
  <c r="H183" i="18"/>
  <c r="H184" i="18"/>
  <c r="H185" i="18"/>
  <c r="H186" i="18"/>
  <c r="H187" i="18"/>
  <c r="H188" i="18"/>
  <c r="H189" i="18"/>
  <c r="H190" i="18"/>
  <c r="H191" i="18"/>
  <c r="H192" i="18"/>
  <c r="H193" i="18"/>
  <c r="H194" i="18"/>
  <c r="H195" i="18"/>
  <c r="H196" i="18"/>
  <c r="H197" i="18"/>
  <c r="H198" i="18"/>
  <c r="H199" i="18"/>
  <c r="H200" i="18"/>
  <c r="H201" i="18"/>
  <c r="H202" i="18"/>
  <c r="H203" i="18"/>
  <c r="H204" i="18"/>
  <c r="H205" i="18"/>
  <c r="H206" i="18"/>
  <c r="H207" i="18"/>
  <c r="H208" i="18"/>
  <c r="H209" i="18"/>
  <c r="H210" i="18"/>
  <c r="H211" i="18"/>
  <c r="H212" i="18"/>
  <c r="H213" i="18"/>
  <c r="H214" i="18"/>
  <c r="H215" i="18"/>
  <c r="H216" i="18"/>
  <c r="H217" i="18"/>
  <c r="H218" i="18"/>
  <c r="H219" i="18"/>
  <c r="H220" i="18"/>
  <c r="H221" i="18"/>
  <c r="H222" i="18"/>
  <c r="H223" i="18"/>
  <c r="H224" i="18"/>
  <c r="H225" i="18"/>
  <c r="H226" i="18"/>
  <c r="H227" i="18"/>
  <c r="H228" i="18"/>
  <c r="H229" i="18"/>
  <c r="H230" i="18"/>
  <c r="H231" i="18"/>
  <c r="H232" i="18"/>
  <c r="H233" i="18"/>
  <c r="H234" i="18"/>
  <c r="H235" i="18"/>
  <c r="H236" i="18"/>
  <c r="H237" i="18"/>
  <c r="H238" i="18"/>
  <c r="H239" i="18"/>
  <c r="H240" i="18"/>
  <c r="H241" i="18"/>
  <c r="H242" i="18"/>
  <c r="H243" i="18"/>
  <c r="H244" i="18"/>
  <c r="H245" i="18"/>
  <c r="H246" i="18"/>
  <c r="H247" i="18"/>
  <c r="H248" i="18"/>
  <c r="H249" i="18"/>
  <c r="H250" i="18"/>
  <c r="H251" i="18"/>
  <c r="H252" i="18"/>
  <c r="H253" i="18"/>
  <c r="H254" i="18"/>
  <c r="H255" i="18"/>
  <c r="H256" i="18"/>
  <c r="H257" i="18"/>
  <c r="H258" i="18"/>
  <c r="H259" i="18"/>
  <c r="H260" i="18"/>
  <c r="H261" i="18"/>
  <c r="H262" i="18"/>
  <c r="H263" i="18"/>
  <c r="H264" i="18"/>
  <c r="H265" i="18"/>
  <c r="H266" i="18"/>
  <c r="H267" i="18"/>
  <c r="H268" i="18"/>
  <c r="H269" i="18"/>
  <c r="H270" i="18"/>
  <c r="H271" i="18"/>
  <c r="H272" i="18"/>
  <c r="H273" i="18"/>
  <c r="H274" i="18"/>
  <c r="H275" i="18"/>
  <c r="H276" i="18"/>
  <c r="H277" i="18"/>
  <c r="H278" i="18"/>
  <c r="H279" i="18"/>
  <c r="H280" i="18"/>
  <c r="H281" i="18"/>
  <c r="H282" i="18"/>
  <c r="H283" i="18"/>
  <c r="H284" i="18"/>
  <c r="H285" i="18"/>
  <c r="H286" i="18"/>
  <c r="H287" i="18"/>
  <c r="H288" i="18"/>
  <c r="H289" i="18"/>
  <c r="H290" i="18"/>
  <c r="H291" i="18"/>
  <c r="H292" i="18"/>
  <c r="H293" i="18"/>
  <c r="H294" i="18"/>
  <c r="H295" i="18"/>
  <c r="H296" i="18"/>
  <c r="H297" i="18"/>
  <c r="H298" i="18"/>
  <c r="H299" i="18"/>
  <c r="H300" i="18"/>
  <c r="H301" i="18"/>
  <c r="H302" i="18"/>
  <c r="H303" i="18"/>
  <c r="H304" i="18"/>
  <c r="H305" i="18"/>
  <c r="H306" i="18"/>
  <c r="H307" i="18"/>
  <c r="H308" i="18"/>
  <c r="H309" i="18"/>
  <c r="H310" i="18"/>
  <c r="H311" i="18"/>
  <c r="H312" i="18"/>
  <c r="H313" i="18"/>
  <c r="H314" i="18"/>
  <c r="H315" i="18"/>
  <c r="H316" i="18"/>
  <c r="H317" i="18"/>
  <c r="H318" i="18"/>
  <c r="H319" i="18"/>
  <c r="H320" i="18"/>
  <c r="H321" i="18"/>
  <c r="H322" i="18"/>
  <c r="H323" i="18"/>
  <c r="H324" i="18"/>
  <c r="H325" i="18"/>
  <c r="H326" i="18"/>
  <c r="H327" i="18"/>
  <c r="H328" i="18"/>
  <c r="H329" i="18"/>
  <c r="H330" i="18"/>
  <c r="H331" i="18"/>
  <c r="H332" i="18"/>
  <c r="H333" i="18"/>
  <c r="H334" i="18"/>
  <c r="H335" i="18"/>
  <c r="H336" i="18"/>
  <c r="H337" i="18"/>
  <c r="H338" i="18"/>
  <c r="H339" i="18"/>
  <c r="H340" i="18"/>
  <c r="H341" i="18"/>
  <c r="H342" i="18"/>
  <c r="H343" i="18"/>
  <c r="H344" i="18"/>
  <c r="H345" i="18"/>
  <c r="H346" i="18"/>
  <c r="H347" i="18"/>
  <c r="H348" i="18"/>
  <c r="H349" i="18"/>
  <c r="H350" i="18"/>
  <c r="H351" i="18"/>
  <c r="H352" i="18"/>
  <c r="H353" i="18"/>
  <c r="H354" i="18"/>
  <c r="H355" i="18"/>
  <c r="H356" i="18"/>
  <c r="H357" i="18"/>
  <c r="H358" i="18"/>
  <c r="H359" i="18"/>
  <c r="H360" i="18"/>
  <c r="H361" i="18"/>
  <c r="H362" i="18"/>
  <c r="H363" i="18"/>
  <c r="H364" i="18"/>
  <c r="H365" i="18"/>
  <c r="H366" i="18"/>
  <c r="H367" i="18"/>
  <c r="H368" i="18"/>
  <c r="H369" i="18"/>
  <c r="H370" i="18"/>
  <c r="H371" i="18"/>
  <c r="H372" i="18"/>
  <c r="H373" i="18"/>
  <c r="H374" i="18"/>
  <c r="H375" i="18"/>
  <c r="H376" i="18"/>
  <c r="H377" i="18"/>
  <c r="H378" i="18"/>
  <c r="H379" i="18"/>
  <c r="H380" i="18"/>
  <c r="H381" i="18"/>
  <c r="H382" i="18"/>
  <c r="H383" i="18"/>
  <c r="H384" i="18"/>
  <c r="H385" i="18"/>
  <c r="H386" i="18"/>
  <c r="H387" i="18"/>
  <c r="H388" i="18"/>
  <c r="H389" i="18"/>
  <c r="H390" i="18"/>
  <c r="H391" i="18"/>
  <c r="H392" i="18"/>
  <c r="H393" i="18"/>
  <c r="H394" i="18"/>
  <c r="H395" i="18"/>
  <c r="H396" i="18"/>
  <c r="H397" i="18"/>
  <c r="H398" i="18"/>
  <c r="H399" i="18"/>
  <c r="H400" i="18"/>
  <c r="H401" i="18"/>
  <c r="H402" i="18"/>
  <c r="H403" i="18"/>
  <c r="H404" i="18"/>
  <c r="H405" i="18"/>
  <c r="H406" i="18"/>
  <c r="H407" i="18"/>
  <c r="H408" i="18"/>
  <c r="H409" i="18"/>
  <c r="H410" i="18"/>
  <c r="H411" i="18"/>
  <c r="H412" i="18"/>
  <c r="H413" i="18"/>
  <c r="H414" i="18"/>
  <c r="H415" i="18"/>
  <c r="H416" i="18"/>
  <c r="H417" i="18"/>
  <c r="H418" i="18"/>
  <c r="H419" i="18"/>
  <c r="H420" i="18"/>
  <c r="H421" i="18"/>
  <c r="H422" i="18"/>
  <c r="H423" i="18"/>
  <c r="H424" i="18"/>
  <c r="H425" i="18"/>
  <c r="H426" i="18"/>
  <c r="H427" i="18"/>
  <c r="H428" i="18"/>
  <c r="H429" i="18"/>
  <c r="H430" i="18"/>
  <c r="H431" i="18"/>
  <c r="H432" i="18"/>
  <c r="H433" i="18"/>
  <c r="H434" i="18"/>
  <c r="H435" i="18"/>
  <c r="H436" i="18"/>
  <c r="H437" i="18"/>
  <c r="H438" i="18"/>
  <c r="H439" i="18"/>
  <c r="H440" i="18"/>
  <c r="H441" i="18"/>
  <c r="H442" i="18"/>
  <c r="H443" i="18"/>
  <c r="H444" i="18"/>
  <c r="H445" i="18"/>
  <c r="H446" i="18"/>
  <c r="H447" i="18"/>
  <c r="H448" i="18"/>
  <c r="H449" i="18"/>
  <c r="H450" i="18"/>
  <c r="H451" i="18"/>
  <c r="H452" i="18"/>
  <c r="H453" i="18"/>
  <c r="H454" i="18"/>
  <c r="H455" i="18"/>
  <c r="H456" i="18"/>
  <c r="H457" i="18"/>
  <c r="H458" i="18"/>
  <c r="H459" i="18"/>
  <c r="H460" i="18"/>
  <c r="H461" i="18"/>
  <c r="H462" i="18"/>
  <c r="H463" i="18"/>
  <c r="H464" i="18"/>
  <c r="H465" i="18"/>
  <c r="H466" i="18"/>
  <c r="H467" i="18"/>
  <c r="H468" i="18"/>
  <c r="H469" i="18"/>
  <c r="H470" i="18"/>
  <c r="H471" i="18"/>
  <c r="H472" i="18"/>
  <c r="H473" i="18"/>
  <c r="H474" i="18"/>
  <c r="H475" i="18"/>
  <c r="H476" i="18"/>
  <c r="H477" i="18"/>
  <c r="H478" i="18"/>
  <c r="H479" i="18"/>
  <c r="H480" i="18"/>
  <c r="H481" i="18"/>
  <c r="H482" i="18"/>
  <c r="H483" i="18"/>
  <c r="H484" i="18"/>
  <c r="H485" i="18"/>
  <c r="H486" i="18"/>
  <c r="H487" i="18"/>
  <c r="H488" i="18"/>
  <c r="H489" i="18"/>
  <c r="H490" i="18"/>
  <c r="H491" i="18"/>
  <c r="H492" i="18"/>
  <c r="H493" i="18"/>
  <c r="H494" i="18"/>
  <c r="H495" i="18"/>
  <c r="H496" i="18"/>
  <c r="H497" i="18"/>
  <c r="H498" i="18"/>
  <c r="H499" i="18"/>
  <c r="H500" i="18"/>
  <c r="H501" i="18"/>
  <c r="H502" i="18"/>
  <c r="H503" i="18"/>
  <c r="H504" i="18"/>
  <c r="H505" i="18"/>
  <c r="H506" i="18"/>
  <c r="H507" i="18"/>
  <c r="H508" i="18"/>
  <c r="H509" i="18"/>
  <c r="H510" i="18"/>
  <c r="H511" i="18"/>
  <c r="H512" i="18"/>
  <c r="H513" i="18"/>
  <c r="H514" i="18"/>
  <c r="H515" i="18"/>
  <c r="H516" i="18"/>
  <c r="H517" i="18"/>
  <c r="H518" i="18"/>
  <c r="H519" i="18"/>
  <c r="H520" i="18"/>
  <c r="H521" i="18"/>
  <c r="H522" i="18"/>
  <c r="H523" i="18"/>
  <c r="H524" i="18"/>
  <c r="H525" i="18"/>
  <c r="H526" i="18"/>
  <c r="H527" i="18"/>
  <c r="H528" i="18"/>
  <c r="H529" i="18"/>
  <c r="H530" i="18"/>
  <c r="H531" i="18"/>
  <c r="H532" i="18"/>
  <c r="H533" i="18"/>
  <c r="H534" i="18"/>
  <c r="H535" i="18"/>
  <c r="H536" i="18"/>
  <c r="H537" i="18"/>
  <c r="H538" i="18"/>
  <c r="H539" i="18"/>
  <c r="H540" i="18"/>
  <c r="H541" i="18"/>
  <c r="H542" i="18"/>
  <c r="H543" i="18"/>
  <c r="H544" i="18"/>
  <c r="H545" i="18"/>
  <c r="H546" i="18"/>
  <c r="H547" i="18"/>
  <c r="H548" i="18"/>
  <c r="H549" i="18"/>
  <c r="H550" i="18"/>
  <c r="H551" i="18"/>
  <c r="H552" i="18"/>
  <c r="H553" i="18"/>
  <c r="H554" i="18"/>
  <c r="H555" i="18"/>
  <c r="H556" i="18"/>
  <c r="H557" i="18"/>
  <c r="H558" i="18"/>
  <c r="H559" i="18"/>
  <c r="H560" i="18"/>
  <c r="H561" i="18"/>
  <c r="H562" i="18"/>
  <c r="H563" i="18"/>
  <c r="H564" i="18"/>
  <c r="H565" i="18"/>
  <c r="H566" i="18"/>
  <c r="H567" i="18"/>
  <c r="H568" i="18"/>
  <c r="H569" i="18"/>
  <c r="H570" i="18"/>
  <c r="H571" i="18"/>
  <c r="H572" i="18"/>
  <c r="H573" i="18"/>
  <c r="H574" i="18"/>
  <c r="H575" i="18"/>
  <c r="H576" i="18"/>
  <c r="H577" i="18"/>
  <c r="H578" i="18"/>
  <c r="H579" i="18"/>
  <c r="H580" i="18"/>
  <c r="H581" i="18"/>
  <c r="H582" i="18"/>
  <c r="H583" i="18"/>
  <c r="H584" i="18"/>
  <c r="H585" i="18"/>
  <c r="H586" i="18"/>
  <c r="H587" i="18"/>
  <c r="H588" i="18"/>
  <c r="H589" i="18"/>
  <c r="H590" i="18"/>
  <c r="H591" i="18"/>
  <c r="H592" i="18"/>
  <c r="H593" i="18"/>
  <c r="H594" i="18"/>
  <c r="H595" i="18"/>
  <c r="H596" i="18"/>
  <c r="H597" i="18"/>
  <c r="H598" i="18"/>
  <c r="H599" i="18"/>
  <c r="H600" i="18"/>
  <c r="H601" i="18"/>
  <c r="H602" i="18"/>
  <c r="H603" i="18"/>
  <c r="H604" i="18"/>
  <c r="H605" i="18"/>
  <c r="H606" i="18"/>
  <c r="H607" i="18"/>
  <c r="H608" i="18"/>
  <c r="H609" i="18"/>
  <c r="H610" i="18"/>
  <c r="H611" i="18"/>
  <c r="H612" i="18"/>
  <c r="H613" i="18"/>
  <c r="H614" i="18"/>
  <c r="H615" i="18"/>
  <c r="H616" i="18"/>
  <c r="H617" i="18"/>
  <c r="H618" i="18"/>
  <c r="H619" i="18"/>
  <c r="H620" i="18"/>
  <c r="H621" i="18"/>
  <c r="H622" i="18"/>
  <c r="H623" i="18"/>
  <c r="H624" i="18"/>
  <c r="H625" i="18"/>
  <c r="H626" i="18"/>
  <c r="H627" i="18"/>
  <c r="H628" i="18"/>
  <c r="H629" i="18"/>
  <c r="H630" i="18"/>
  <c r="H631" i="18"/>
  <c r="H632" i="18"/>
  <c r="H633" i="18"/>
  <c r="H634" i="18"/>
  <c r="H635" i="18"/>
  <c r="H636" i="18"/>
  <c r="H637" i="18"/>
  <c r="H638" i="18"/>
  <c r="H639" i="18"/>
  <c r="H640" i="18"/>
  <c r="H641" i="18"/>
  <c r="H642" i="18"/>
  <c r="H643" i="18"/>
  <c r="H644" i="18"/>
  <c r="H645" i="18"/>
  <c r="H646" i="18"/>
  <c r="H647" i="18"/>
  <c r="H648" i="18"/>
  <c r="H649" i="18"/>
  <c r="H650" i="18"/>
  <c r="H651" i="18"/>
  <c r="H652" i="18"/>
  <c r="H653" i="18"/>
  <c r="H654" i="18"/>
  <c r="H655" i="18"/>
  <c r="H656" i="18"/>
  <c r="H657" i="18"/>
  <c r="H658" i="18"/>
  <c r="H659" i="18"/>
  <c r="H660" i="18"/>
  <c r="H661" i="18"/>
  <c r="H662" i="18"/>
  <c r="H663" i="18"/>
  <c r="H664" i="18"/>
  <c r="H665" i="18"/>
  <c r="H666" i="18"/>
  <c r="H667" i="18"/>
  <c r="H668" i="18"/>
  <c r="H669" i="18"/>
  <c r="H670" i="18"/>
  <c r="H671" i="18"/>
  <c r="H672" i="18"/>
  <c r="H673" i="18"/>
  <c r="H674" i="18"/>
  <c r="H675" i="18"/>
  <c r="H676" i="18"/>
  <c r="H677" i="18"/>
  <c r="H678" i="18"/>
  <c r="H679" i="18"/>
  <c r="H680" i="18"/>
  <c r="H681" i="18"/>
  <c r="H682" i="18"/>
  <c r="H683" i="18"/>
  <c r="H684" i="18"/>
  <c r="H685" i="18"/>
  <c r="H686" i="18"/>
  <c r="H687" i="18"/>
  <c r="H688" i="18"/>
  <c r="H689" i="18"/>
  <c r="H690" i="18"/>
  <c r="H691" i="18"/>
  <c r="H692" i="18"/>
  <c r="H693" i="18"/>
  <c r="H694" i="18"/>
  <c r="H695" i="18"/>
  <c r="H696" i="18"/>
  <c r="H697" i="18"/>
  <c r="H698" i="18"/>
  <c r="H699" i="18"/>
  <c r="H700" i="18"/>
  <c r="H701" i="18"/>
  <c r="H702" i="18"/>
  <c r="H703" i="18"/>
  <c r="H704" i="18"/>
  <c r="H705" i="18"/>
  <c r="H706" i="18"/>
  <c r="H707" i="18"/>
  <c r="H708" i="18"/>
  <c r="H709" i="18"/>
  <c r="H710" i="18"/>
  <c r="H711" i="18"/>
  <c r="H712" i="18"/>
  <c r="H713" i="18"/>
  <c r="H714" i="18"/>
  <c r="H715" i="18"/>
  <c r="H716" i="18"/>
  <c r="H717" i="18"/>
  <c r="H718" i="18"/>
  <c r="H719" i="18"/>
  <c r="H720" i="18"/>
  <c r="H721" i="18"/>
  <c r="H722" i="18"/>
  <c r="H723" i="18"/>
  <c r="H724" i="18"/>
  <c r="H725" i="18"/>
  <c r="H726" i="18"/>
  <c r="H727" i="18"/>
  <c r="H728" i="18"/>
  <c r="H729" i="18"/>
  <c r="H730" i="18"/>
  <c r="H731" i="18"/>
  <c r="H732" i="18"/>
  <c r="H733" i="18"/>
  <c r="H734" i="18"/>
  <c r="H735" i="18"/>
  <c r="H736" i="18"/>
  <c r="H737" i="18"/>
  <c r="H738" i="18"/>
  <c r="H739" i="18"/>
  <c r="H740" i="18"/>
  <c r="H741" i="18"/>
  <c r="H742" i="18"/>
  <c r="H743" i="18"/>
  <c r="H744" i="18"/>
  <c r="H745" i="18"/>
  <c r="H746" i="18"/>
  <c r="H747" i="18"/>
  <c r="H748" i="18"/>
  <c r="H749" i="18"/>
  <c r="H750" i="18"/>
  <c r="H751" i="18"/>
  <c r="H752" i="18"/>
  <c r="H753" i="18"/>
  <c r="H754" i="18"/>
  <c r="H755" i="18"/>
  <c r="H756" i="18"/>
  <c r="H757" i="18"/>
  <c r="H758" i="18"/>
  <c r="H759" i="18"/>
  <c r="H760" i="18"/>
  <c r="H761" i="18"/>
  <c r="H762" i="18"/>
  <c r="H763" i="18"/>
  <c r="H764" i="18"/>
  <c r="H765" i="18"/>
  <c r="H766" i="18"/>
  <c r="H767" i="18"/>
  <c r="H768" i="18"/>
  <c r="H769" i="18"/>
  <c r="H770" i="18"/>
  <c r="H771" i="18"/>
  <c r="H772" i="18"/>
  <c r="H773" i="18"/>
  <c r="H774" i="18"/>
  <c r="H775" i="18"/>
  <c r="H776" i="18"/>
  <c r="H777" i="18"/>
  <c r="H778" i="18"/>
  <c r="H779" i="18"/>
  <c r="H780" i="18"/>
  <c r="H781" i="18"/>
  <c r="H782" i="18"/>
  <c r="H783" i="18"/>
  <c r="H784" i="18"/>
  <c r="H785" i="18"/>
  <c r="H786" i="18"/>
  <c r="H787" i="18"/>
  <c r="H788" i="18"/>
  <c r="H789" i="18"/>
  <c r="H790" i="18"/>
  <c r="H791" i="18"/>
  <c r="H792" i="18"/>
  <c r="H793" i="18"/>
  <c r="H794" i="18"/>
  <c r="H795" i="18"/>
  <c r="H796" i="18"/>
  <c r="H797" i="18"/>
  <c r="H798" i="18"/>
  <c r="H799" i="18"/>
  <c r="H800" i="18"/>
  <c r="H801" i="18"/>
  <c r="H802" i="18"/>
  <c r="H803" i="18"/>
  <c r="H804" i="18"/>
  <c r="H805" i="18"/>
  <c r="H806" i="18"/>
  <c r="H807" i="18"/>
  <c r="H808" i="18"/>
  <c r="H809" i="18"/>
  <c r="H810" i="18"/>
  <c r="H811" i="18"/>
  <c r="H12" i="18"/>
  <c r="G13" i="15"/>
  <c r="G14" i="15"/>
  <c r="G15" i="15"/>
  <c r="G16" i="15"/>
  <c r="G17" i="15"/>
  <c r="G18" i="15"/>
  <c r="G19" i="15"/>
  <c r="G20" i="15"/>
  <c r="G21" i="15"/>
  <c r="G22" i="15"/>
  <c r="G23" i="15"/>
  <c r="G24" i="15"/>
  <c r="G25" i="15"/>
  <c r="G26" i="15"/>
  <c r="G27" i="15"/>
  <c r="G28" i="15"/>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54" i="15"/>
  <c r="G55" i="15"/>
  <c r="G56" i="15"/>
  <c r="G57" i="15"/>
  <c r="G58" i="15"/>
  <c r="G59" i="15"/>
  <c r="G60" i="15"/>
  <c r="G61" i="15"/>
  <c r="G62" i="15"/>
  <c r="G63" i="15"/>
  <c r="G64" i="15"/>
  <c r="G65" i="15"/>
  <c r="G66" i="15"/>
  <c r="G67" i="15"/>
  <c r="G68" i="15"/>
  <c r="G69" i="15"/>
  <c r="G70" i="15"/>
  <c r="G71" i="15"/>
  <c r="G72" i="15"/>
  <c r="G73" i="15"/>
  <c r="G74" i="15"/>
  <c r="G75" i="15"/>
  <c r="G76" i="15"/>
  <c r="G77" i="15"/>
  <c r="G78" i="15"/>
  <c r="G79" i="15"/>
  <c r="G80" i="15"/>
  <c r="G81" i="15"/>
  <c r="G82" i="15"/>
  <c r="G83" i="15"/>
  <c r="G84" i="15"/>
  <c r="G85" i="15"/>
  <c r="G86" i="15"/>
  <c r="G87" i="15"/>
  <c r="G88" i="15"/>
  <c r="G89" i="15"/>
  <c r="G90" i="15"/>
  <c r="G91" i="15"/>
  <c r="G92" i="15"/>
  <c r="G93" i="15"/>
  <c r="G94" i="15"/>
  <c r="G95" i="15"/>
  <c r="G96" i="15"/>
  <c r="G97" i="15"/>
  <c r="G98" i="15"/>
  <c r="G99" i="15"/>
  <c r="G100" i="15"/>
  <c r="G101" i="15"/>
  <c r="G102" i="15"/>
  <c r="G103" i="15"/>
  <c r="G104" i="15"/>
  <c r="G105" i="15"/>
  <c r="G106" i="15"/>
  <c r="G107" i="15"/>
  <c r="G108" i="15"/>
  <c r="G109" i="15"/>
  <c r="G110" i="15"/>
  <c r="G111" i="15"/>
  <c r="G112" i="15"/>
  <c r="G113" i="15"/>
  <c r="G114" i="15"/>
  <c r="G115" i="15"/>
  <c r="G116" i="15"/>
  <c r="G117" i="15"/>
  <c r="G118" i="15"/>
  <c r="G119" i="15"/>
  <c r="G120" i="15"/>
  <c r="G121" i="15"/>
  <c r="G122" i="15"/>
  <c r="G123" i="15"/>
  <c r="G124" i="15"/>
  <c r="G125" i="15"/>
  <c r="G126" i="15"/>
  <c r="G127" i="15"/>
  <c r="G128" i="15"/>
  <c r="G129" i="15"/>
  <c r="G130" i="15"/>
  <c r="G131" i="15"/>
  <c r="G132" i="15"/>
  <c r="G133" i="15"/>
  <c r="G134" i="15"/>
  <c r="G135" i="15"/>
  <c r="G136" i="15"/>
  <c r="G137" i="15"/>
  <c r="G138" i="15"/>
  <c r="G139" i="15"/>
  <c r="G140" i="15"/>
  <c r="G141" i="15"/>
  <c r="G142" i="15"/>
  <c r="G143" i="15"/>
  <c r="G144" i="15"/>
  <c r="G145" i="15"/>
  <c r="G146" i="15"/>
  <c r="G147" i="15"/>
  <c r="G148" i="15"/>
  <c r="G149" i="15"/>
  <c r="G150" i="15"/>
  <c r="G151" i="15"/>
  <c r="G152" i="15"/>
  <c r="G153" i="15"/>
  <c r="G154" i="15"/>
  <c r="G155" i="15"/>
  <c r="G156" i="15"/>
  <c r="G157" i="15"/>
  <c r="G158" i="15"/>
  <c r="G159" i="15"/>
  <c r="G160" i="15"/>
  <c r="G161" i="15"/>
  <c r="G162" i="15"/>
  <c r="G163" i="15"/>
  <c r="G164" i="15"/>
  <c r="G165" i="15"/>
  <c r="G166" i="15"/>
  <c r="G167" i="15"/>
  <c r="G168" i="15"/>
  <c r="G169" i="15"/>
  <c r="G170" i="15"/>
  <c r="G171" i="15"/>
  <c r="G172" i="15"/>
  <c r="G173" i="15"/>
  <c r="G174" i="15"/>
  <c r="G175" i="15"/>
  <c r="G176" i="15"/>
  <c r="G177" i="15"/>
  <c r="G178" i="15"/>
  <c r="G179" i="15"/>
  <c r="G180" i="15"/>
  <c r="G181" i="15"/>
  <c r="G182" i="15"/>
  <c r="G183" i="15"/>
  <c r="G184" i="15"/>
  <c r="G185" i="15"/>
  <c r="G186" i="15"/>
  <c r="G187" i="15"/>
  <c r="G188" i="15"/>
  <c r="G189" i="15"/>
  <c r="G190" i="15"/>
  <c r="G191" i="15"/>
  <c r="G192" i="15"/>
  <c r="G193" i="15"/>
  <c r="G194" i="15"/>
  <c r="G195" i="15"/>
  <c r="G196" i="15"/>
  <c r="G197" i="15"/>
  <c r="G198" i="15"/>
  <c r="G199" i="15"/>
  <c r="G200" i="15"/>
  <c r="G201" i="15"/>
  <c r="G202" i="15"/>
  <c r="G203" i="15"/>
  <c r="G204" i="15"/>
  <c r="G205" i="15"/>
  <c r="G206" i="15"/>
  <c r="G207" i="15"/>
  <c r="G208" i="15"/>
  <c r="G209" i="15"/>
  <c r="G210" i="15"/>
  <c r="G211" i="15"/>
  <c r="G212" i="15"/>
  <c r="G213" i="15"/>
  <c r="G214" i="15"/>
  <c r="G215" i="15"/>
  <c r="G216" i="15"/>
  <c r="G217" i="15"/>
  <c r="G218" i="15"/>
  <c r="G219" i="15"/>
  <c r="G220" i="15"/>
  <c r="G221" i="15"/>
  <c r="G222" i="15"/>
  <c r="G223" i="15"/>
  <c r="G224" i="15"/>
  <c r="G225" i="15"/>
  <c r="G226" i="15"/>
  <c r="G227" i="15"/>
  <c r="G228" i="15"/>
  <c r="G229" i="15"/>
  <c r="G230" i="15"/>
  <c r="G231" i="15"/>
  <c r="G232" i="15"/>
  <c r="G233" i="15"/>
  <c r="G234" i="15"/>
  <c r="G235" i="15"/>
  <c r="G236" i="15"/>
  <c r="G237" i="15"/>
  <c r="G238" i="15"/>
  <c r="G239" i="15"/>
  <c r="G240" i="15"/>
  <c r="G241" i="15"/>
  <c r="G242" i="15"/>
  <c r="G243" i="15"/>
  <c r="G244" i="15"/>
  <c r="G245" i="15"/>
  <c r="G246" i="15"/>
  <c r="G247" i="15"/>
  <c r="G248" i="15"/>
  <c r="G249" i="15"/>
  <c r="G250" i="15"/>
  <c r="G251" i="15"/>
  <c r="G252" i="15"/>
  <c r="G253" i="15"/>
  <c r="G254" i="15"/>
  <c r="G255" i="15"/>
  <c r="G256" i="15"/>
  <c r="G257" i="15"/>
  <c r="G258" i="15"/>
  <c r="G259" i="15"/>
  <c r="G260" i="15"/>
  <c r="G261" i="15"/>
  <c r="G262" i="15"/>
  <c r="G263" i="15"/>
  <c r="G264" i="15"/>
  <c r="G265" i="15"/>
  <c r="G266" i="15"/>
  <c r="G267" i="15"/>
  <c r="G268" i="15"/>
  <c r="G269" i="15"/>
  <c r="G270" i="15"/>
  <c r="G271" i="15"/>
  <c r="G272" i="15"/>
  <c r="G273" i="15"/>
  <c r="G274" i="15"/>
  <c r="G275" i="15"/>
  <c r="G276" i="15"/>
  <c r="G277" i="15"/>
  <c r="G278" i="15"/>
  <c r="G279" i="15"/>
  <c r="G280" i="15"/>
  <c r="G281" i="15"/>
  <c r="G282" i="15"/>
  <c r="G283" i="15"/>
  <c r="G284" i="15"/>
  <c r="G285" i="15"/>
  <c r="G286" i="15"/>
  <c r="G287" i="15"/>
  <c r="G288" i="15"/>
  <c r="G289" i="15"/>
  <c r="G290" i="15"/>
  <c r="G291" i="15"/>
  <c r="G292" i="15"/>
  <c r="G293" i="15"/>
  <c r="G294" i="15"/>
  <c r="G295" i="15"/>
  <c r="G296" i="15"/>
  <c r="G297" i="15"/>
  <c r="G298" i="15"/>
  <c r="G299" i="15"/>
  <c r="G300" i="15"/>
  <c r="G301" i="15"/>
  <c r="G302" i="15"/>
  <c r="G303" i="15"/>
  <c r="G304" i="15"/>
  <c r="G305" i="15"/>
  <c r="G306" i="15"/>
  <c r="G307" i="15"/>
  <c r="G308" i="15"/>
  <c r="G309" i="15"/>
  <c r="G310" i="15"/>
  <c r="G311" i="15"/>
  <c r="G312" i="15"/>
  <c r="G313" i="15"/>
  <c r="G314" i="15"/>
  <c r="G315" i="15"/>
  <c r="G316" i="15"/>
  <c r="G317" i="15"/>
  <c r="G318" i="15"/>
  <c r="G319" i="15"/>
  <c r="G320" i="15"/>
  <c r="G321" i="15"/>
  <c r="G322" i="15"/>
  <c r="G323" i="15"/>
  <c r="G324" i="15"/>
  <c r="G325" i="15"/>
  <c r="G326" i="15"/>
  <c r="G327" i="15"/>
  <c r="G328" i="15"/>
  <c r="G329" i="15"/>
  <c r="G330" i="15"/>
  <c r="G331" i="15"/>
  <c r="G332" i="15"/>
  <c r="G333" i="15"/>
  <c r="G334" i="15"/>
  <c r="G335" i="15"/>
  <c r="G336" i="15"/>
  <c r="G337" i="15"/>
  <c r="G338" i="15"/>
  <c r="G339" i="15"/>
  <c r="G340" i="15"/>
  <c r="G341" i="15"/>
  <c r="G342" i="15"/>
  <c r="G343" i="15"/>
  <c r="G344" i="15"/>
  <c r="G345" i="15"/>
  <c r="G346" i="15"/>
  <c r="G347" i="15"/>
  <c r="G348" i="15"/>
  <c r="G349" i="15"/>
  <c r="G350" i="15"/>
  <c r="G351" i="15"/>
  <c r="G352" i="15"/>
  <c r="G353" i="15"/>
  <c r="G354" i="15"/>
  <c r="G355" i="15"/>
  <c r="G356" i="15"/>
  <c r="G357" i="15"/>
  <c r="G358" i="15"/>
  <c r="G359" i="15"/>
  <c r="G360" i="15"/>
  <c r="G361" i="15"/>
  <c r="G362" i="15"/>
  <c r="G363" i="15"/>
  <c r="G364" i="15"/>
  <c r="G365" i="15"/>
  <c r="G366" i="15"/>
  <c r="G367" i="15"/>
  <c r="G368" i="15"/>
  <c r="G369" i="15"/>
  <c r="G370" i="15"/>
  <c r="G371" i="15"/>
  <c r="G372" i="15"/>
  <c r="G373" i="15"/>
  <c r="G374" i="15"/>
  <c r="G375" i="15"/>
  <c r="G376" i="15"/>
  <c r="G377" i="15"/>
  <c r="G378" i="15"/>
  <c r="G379" i="15"/>
  <c r="G380" i="15"/>
  <c r="G381" i="15"/>
  <c r="G382" i="15"/>
  <c r="G383" i="15"/>
  <c r="G384" i="15"/>
  <c r="G385" i="15"/>
  <c r="G386" i="15"/>
  <c r="G387" i="15"/>
  <c r="G388" i="15"/>
  <c r="G389" i="15"/>
  <c r="G390" i="15"/>
  <c r="G391" i="15"/>
  <c r="G392" i="15"/>
  <c r="G393" i="15"/>
  <c r="G394" i="15"/>
  <c r="G395" i="15"/>
  <c r="G396" i="15"/>
  <c r="G397" i="15"/>
  <c r="G398" i="15"/>
  <c r="G399" i="15"/>
  <c r="G400" i="15"/>
  <c r="G401" i="15"/>
  <c r="G402" i="15"/>
  <c r="G403" i="15"/>
  <c r="G404" i="15"/>
  <c r="G405" i="15"/>
  <c r="G406" i="15"/>
  <c r="G407" i="15"/>
  <c r="G408" i="15"/>
  <c r="G409" i="15"/>
  <c r="G410" i="15"/>
  <c r="G411" i="15"/>
  <c r="G412" i="15"/>
  <c r="G413" i="15"/>
  <c r="G414" i="15"/>
  <c r="G415" i="15"/>
  <c r="G416" i="15"/>
  <c r="G417" i="15"/>
  <c r="G418" i="15"/>
  <c r="G419" i="15"/>
  <c r="G420" i="15"/>
  <c r="G421" i="15"/>
  <c r="G422" i="15"/>
  <c r="G423" i="15"/>
  <c r="G424" i="15"/>
  <c r="G425" i="15"/>
  <c r="G426" i="15"/>
  <c r="G427" i="15"/>
  <c r="G428" i="15"/>
  <c r="G429" i="15"/>
  <c r="G430" i="15"/>
  <c r="G431" i="15"/>
  <c r="G432" i="15"/>
  <c r="G433" i="15"/>
  <c r="G434" i="15"/>
  <c r="G435" i="15"/>
  <c r="G436" i="15"/>
  <c r="G437" i="15"/>
  <c r="G438" i="15"/>
  <c r="G439" i="15"/>
  <c r="G440" i="15"/>
  <c r="G441" i="15"/>
  <c r="G442" i="15"/>
  <c r="G443" i="15"/>
  <c r="G444" i="15"/>
  <c r="G445" i="15"/>
  <c r="G446" i="15"/>
  <c r="G447" i="15"/>
  <c r="G448" i="15"/>
  <c r="G449" i="15"/>
  <c r="G450" i="15"/>
  <c r="G451" i="15"/>
  <c r="G452" i="15"/>
  <c r="G453" i="15"/>
  <c r="G454" i="15"/>
  <c r="G455" i="15"/>
  <c r="G456" i="15"/>
  <c r="G457" i="15"/>
  <c r="G458" i="15"/>
  <c r="G459" i="15"/>
  <c r="G460" i="15"/>
  <c r="G461" i="15"/>
  <c r="G462" i="15"/>
  <c r="G463" i="15"/>
  <c r="G464" i="15"/>
  <c r="G465" i="15"/>
  <c r="G466" i="15"/>
  <c r="G467" i="15"/>
  <c r="G468" i="15"/>
  <c r="G469" i="15"/>
  <c r="G470" i="15"/>
  <c r="G471" i="15"/>
  <c r="G472" i="15"/>
  <c r="G473" i="15"/>
  <c r="G474" i="15"/>
  <c r="G475" i="15"/>
  <c r="G476" i="15"/>
  <c r="G477" i="15"/>
  <c r="G478" i="15"/>
  <c r="G479" i="15"/>
  <c r="G480" i="15"/>
  <c r="G481" i="15"/>
  <c r="G482" i="15"/>
  <c r="G483" i="15"/>
  <c r="G484" i="15"/>
  <c r="G485" i="15"/>
  <c r="G486" i="15"/>
  <c r="G487" i="15"/>
  <c r="G488" i="15"/>
  <c r="G489" i="15"/>
  <c r="G490" i="15"/>
  <c r="G491" i="15"/>
  <c r="G492" i="15"/>
  <c r="G493" i="15"/>
  <c r="G494" i="15"/>
  <c r="G495" i="15"/>
  <c r="G496" i="15"/>
  <c r="G497" i="15"/>
  <c r="G498" i="15"/>
  <c r="G499" i="15"/>
  <c r="G500" i="15"/>
  <c r="G501" i="15"/>
  <c r="G502" i="15"/>
  <c r="G503" i="15"/>
  <c r="G504" i="15"/>
  <c r="G505" i="15"/>
  <c r="G506" i="15"/>
  <c r="G507" i="15"/>
  <c r="G508" i="15"/>
  <c r="G509" i="15"/>
  <c r="G510" i="15"/>
  <c r="G511" i="15"/>
  <c r="G512" i="15"/>
  <c r="G513" i="15"/>
  <c r="G514" i="15"/>
  <c r="G515" i="15"/>
  <c r="G516" i="15"/>
  <c r="G517" i="15"/>
  <c r="G518" i="15"/>
  <c r="G519" i="15"/>
  <c r="G520" i="15"/>
  <c r="G521" i="15"/>
  <c r="G522" i="15"/>
  <c r="G523" i="15"/>
  <c r="G524" i="15"/>
  <c r="G525" i="15"/>
  <c r="G526" i="15"/>
  <c r="G527" i="15"/>
  <c r="G528" i="15"/>
  <c r="G529" i="15"/>
  <c r="G530" i="15"/>
  <c r="G531" i="15"/>
  <c r="G532" i="15"/>
  <c r="G533" i="15"/>
  <c r="G534" i="15"/>
  <c r="G535" i="15"/>
  <c r="G536" i="15"/>
  <c r="G537" i="15"/>
  <c r="G538" i="15"/>
  <c r="G539" i="15"/>
  <c r="G540" i="15"/>
  <c r="G541" i="15"/>
  <c r="G542" i="15"/>
  <c r="G543" i="15"/>
  <c r="G544" i="15"/>
  <c r="G545" i="15"/>
  <c r="G546" i="15"/>
  <c r="G547" i="15"/>
  <c r="G548" i="15"/>
  <c r="G549" i="15"/>
  <c r="G550" i="15"/>
  <c r="G551" i="15"/>
  <c r="G552" i="15"/>
  <c r="G553" i="15"/>
  <c r="G554" i="15"/>
  <c r="G555" i="15"/>
  <c r="G556" i="15"/>
  <c r="G557" i="15"/>
  <c r="G558" i="15"/>
  <c r="G559" i="15"/>
  <c r="G560" i="15"/>
  <c r="G561" i="15"/>
  <c r="G562" i="15"/>
  <c r="G563" i="15"/>
  <c r="G564" i="15"/>
  <c r="G565" i="15"/>
  <c r="G566" i="15"/>
  <c r="G567" i="15"/>
  <c r="G568" i="15"/>
  <c r="G569" i="15"/>
  <c r="G570" i="15"/>
  <c r="G571" i="15"/>
  <c r="G572" i="15"/>
  <c r="G573" i="15"/>
  <c r="G574" i="15"/>
  <c r="G575" i="15"/>
  <c r="G576" i="15"/>
  <c r="G577" i="15"/>
  <c r="G578" i="15"/>
  <c r="G579" i="15"/>
  <c r="G580" i="15"/>
  <c r="G581" i="15"/>
  <c r="G582" i="15"/>
  <c r="G583" i="15"/>
  <c r="G584" i="15"/>
  <c r="G585" i="15"/>
  <c r="G586" i="15"/>
  <c r="G587" i="15"/>
  <c r="G588" i="15"/>
  <c r="G589" i="15"/>
  <c r="G590" i="15"/>
  <c r="G591" i="15"/>
  <c r="G592" i="15"/>
  <c r="G593" i="15"/>
  <c r="G594" i="15"/>
  <c r="G595" i="15"/>
  <c r="G596" i="15"/>
  <c r="G597" i="15"/>
  <c r="G598" i="15"/>
  <c r="G599" i="15"/>
  <c r="G600" i="15"/>
  <c r="G601" i="15"/>
  <c r="G602" i="15"/>
  <c r="G603" i="15"/>
  <c r="G604" i="15"/>
  <c r="G605" i="15"/>
  <c r="G606" i="15"/>
  <c r="G607" i="15"/>
  <c r="G608" i="15"/>
  <c r="G609" i="15"/>
  <c r="G610" i="15"/>
  <c r="G611" i="15"/>
  <c r="G612" i="15"/>
  <c r="G613" i="15"/>
  <c r="G614" i="15"/>
  <c r="G615" i="15"/>
  <c r="G616" i="15"/>
  <c r="G617" i="15"/>
  <c r="G618" i="15"/>
  <c r="G619" i="15"/>
  <c r="G620" i="15"/>
  <c r="G621" i="15"/>
  <c r="G622" i="15"/>
  <c r="G623" i="15"/>
  <c r="G624" i="15"/>
  <c r="G625" i="15"/>
  <c r="G626" i="15"/>
  <c r="G627" i="15"/>
  <c r="G628" i="15"/>
  <c r="G629" i="15"/>
  <c r="G630" i="15"/>
  <c r="G631" i="15"/>
  <c r="G632" i="15"/>
  <c r="G633" i="15"/>
  <c r="G634" i="15"/>
  <c r="G635" i="15"/>
  <c r="G636" i="15"/>
  <c r="G637" i="15"/>
  <c r="G638" i="15"/>
  <c r="G639" i="15"/>
  <c r="G640" i="15"/>
  <c r="G641" i="15"/>
  <c r="G642" i="15"/>
  <c r="G643" i="15"/>
  <c r="G644" i="15"/>
  <c r="G645" i="15"/>
  <c r="G646" i="15"/>
  <c r="G647" i="15"/>
  <c r="G648" i="15"/>
  <c r="G649" i="15"/>
  <c r="G650" i="15"/>
  <c r="G651" i="15"/>
  <c r="G652" i="15"/>
  <c r="G653" i="15"/>
  <c r="G654" i="15"/>
  <c r="G655" i="15"/>
  <c r="G656" i="15"/>
  <c r="G657" i="15"/>
  <c r="G658" i="15"/>
  <c r="G659" i="15"/>
  <c r="G660" i="15"/>
  <c r="G661" i="15"/>
  <c r="G662" i="15"/>
  <c r="G663" i="15"/>
  <c r="G664" i="15"/>
  <c r="G665" i="15"/>
  <c r="G666" i="15"/>
  <c r="G667" i="15"/>
  <c r="G668" i="15"/>
  <c r="G669" i="15"/>
  <c r="G670" i="15"/>
  <c r="G671" i="15"/>
  <c r="G672" i="15"/>
  <c r="G673" i="15"/>
  <c r="G674" i="15"/>
  <c r="G675" i="15"/>
  <c r="G676" i="15"/>
  <c r="G677" i="15"/>
  <c r="G678" i="15"/>
  <c r="G679" i="15"/>
  <c r="G680" i="15"/>
  <c r="G681" i="15"/>
  <c r="G682" i="15"/>
  <c r="G683" i="15"/>
  <c r="G684" i="15"/>
  <c r="G685" i="15"/>
  <c r="G686" i="15"/>
  <c r="G687" i="15"/>
  <c r="G688" i="15"/>
  <c r="G689" i="15"/>
  <c r="G690" i="15"/>
  <c r="G691" i="15"/>
  <c r="G692" i="15"/>
  <c r="G693" i="15"/>
  <c r="G694" i="15"/>
  <c r="G695" i="15"/>
  <c r="G696" i="15"/>
  <c r="G697" i="15"/>
  <c r="G698" i="15"/>
  <c r="G699" i="15"/>
  <c r="G700" i="15"/>
  <c r="G701" i="15"/>
  <c r="G702" i="15"/>
  <c r="G703" i="15"/>
  <c r="G704" i="15"/>
  <c r="G705" i="15"/>
  <c r="G706" i="15"/>
  <c r="G707" i="15"/>
  <c r="G708" i="15"/>
  <c r="G709" i="15"/>
  <c r="G710" i="15"/>
  <c r="G711" i="15"/>
  <c r="G712" i="15"/>
  <c r="G713" i="15"/>
  <c r="G714" i="15"/>
  <c r="G715" i="15"/>
  <c r="G716" i="15"/>
  <c r="G717" i="15"/>
  <c r="G718" i="15"/>
  <c r="G719" i="15"/>
  <c r="G720" i="15"/>
  <c r="G721" i="15"/>
  <c r="G722" i="15"/>
  <c r="G723" i="15"/>
  <c r="G724" i="15"/>
  <c r="G725" i="15"/>
  <c r="G726" i="15"/>
  <c r="G727" i="15"/>
  <c r="G728" i="15"/>
  <c r="G729" i="15"/>
  <c r="G730" i="15"/>
  <c r="G731" i="15"/>
  <c r="G732" i="15"/>
  <c r="G733" i="15"/>
  <c r="G734" i="15"/>
  <c r="G735" i="15"/>
  <c r="G736" i="15"/>
  <c r="G737" i="15"/>
  <c r="G738" i="15"/>
  <c r="G739" i="15"/>
  <c r="G740" i="15"/>
  <c r="G741" i="15"/>
  <c r="G742" i="15"/>
  <c r="G743" i="15"/>
  <c r="G744" i="15"/>
  <c r="G745" i="15"/>
  <c r="G746" i="15"/>
  <c r="G747" i="15"/>
  <c r="G748" i="15"/>
  <c r="G749" i="15"/>
  <c r="G750" i="15"/>
  <c r="G751" i="15"/>
  <c r="G752" i="15"/>
  <c r="G753" i="15"/>
  <c r="G754" i="15"/>
  <c r="G755" i="15"/>
  <c r="G756" i="15"/>
  <c r="G757" i="15"/>
  <c r="G758" i="15"/>
  <c r="G759" i="15"/>
  <c r="G760" i="15"/>
  <c r="G761" i="15"/>
  <c r="G762" i="15"/>
  <c r="G763" i="15"/>
  <c r="G764" i="15"/>
  <c r="G765" i="15"/>
  <c r="G766" i="15"/>
  <c r="G767" i="15"/>
  <c r="G768" i="15"/>
  <c r="G769" i="15"/>
  <c r="G770" i="15"/>
  <c r="G771" i="15"/>
  <c r="G772" i="15"/>
  <c r="G773" i="15"/>
  <c r="G774" i="15"/>
  <c r="G775" i="15"/>
  <c r="G776" i="15"/>
  <c r="G777" i="15"/>
  <c r="G778" i="15"/>
  <c r="G779" i="15"/>
  <c r="G780" i="15"/>
  <c r="G781" i="15"/>
  <c r="G782" i="15"/>
  <c r="G783" i="15"/>
  <c r="G784" i="15"/>
  <c r="G785" i="15"/>
  <c r="G786" i="15"/>
  <c r="G787" i="15"/>
  <c r="G788" i="15"/>
  <c r="G789" i="15"/>
  <c r="G790" i="15"/>
  <c r="G791" i="15"/>
  <c r="G792" i="15"/>
  <c r="G793" i="15"/>
  <c r="G794" i="15"/>
  <c r="G795" i="15"/>
  <c r="G796" i="15"/>
  <c r="G797" i="15"/>
  <c r="G798" i="15"/>
  <c r="G799" i="15"/>
  <c r="G800" i="15"/>
  <c r="G801" i="15"/>
  <c r="G802" i="15"/>
  <c r="G803" i="15"/>
  <c r="G804" i="15"/>
  <c r="G805" i="15"/>
  <c r="G806" i="15"/>
  <c r="G807" i="15"/>
  <c r="G808" i="15"/>
  <c r="G809" i="15"/>
  <c r="G810" i="15"/>
  <c r="G811" i="15"/>
  <c r="G12" i="15"/>
  <c r="G811" i="18"/>
  <c r="G810" i="18"/>
  <c r="G809" i="18"/>
  <c r="G808" i="18"/>
  <c r="G807" i="18"/>
  <c r="G806" i="18"/>
  <c r="G805" i="18"/>
  <c r="G804" i="18"/>
  <c r="G803" i="18"/>
  <c r="G802" i="18"/>
  <c r="F802" i="18"/>
  <c r="G801" i="18"/>
  <c r="G800" i="18"/>
  <c r="G799" i="18"/>
  <c r="G798" i="18"/>
  <c r="G797" i="18"/>
  <c r="G796" i="18"/>
  <c r="G795" i="18"/>
  <c r="G794" i="18"/>
  <c r="G793" i="18"/>
  <c r="G792" i="18"/>
  <c r="F792" i="18"/>
  <c r="G791" i="18"/>
  <c r="G790" i="18"/>
  <c r="G789" i="18"/>
  <c r="G788" i="18"/>
  <c r="G787" i="18"/>
  <c r="G786" i="18"/>
  <c r="G785" i="18"/>
  <c r="G784" i="18"/>
  <c r="G783" i="18"/>
  <c r="G782" i="18"/>
  <c r="F782" i="18"/>
  <c r="G781" i="18"/>
  <c r="G780" i="18"/>
  <c r="G779" i="18"/>
  <c r="G778" i="18"/>
  <c r="G777" i="18"/>
  <c r="G776" i="18"/>
  <c r="G775" i="18"/>
  <c r="G774" i="18"/>
  <c r="G773" i="18"/>
  <c r="G772" i="18"/>
  <c r="F772" i="18"/>
  <c r="G771" i="18"/>
  <c r="G770" i="18"/>
  <c r="G769" i="18"/>
  <c r="G768" i="18"/>
  <c r="G767" i="18"/>
  <c r="G766" i="18"/>
  <c r="G765" i="18"/>
  <c r="G764" i="18"/>
  <c r="G763" i="18"/>
  <c r="G762" i="18"/>
  <c r="F762" i="18"/>
  <c r="G761" i="18"/>
  <c r="G760" i="18"/>
  <c r="G759" i="18"/>
  <c r="G758" i="18"/>
  <c r="G757" i="18"/>
  <c r="G756" i="18"/>
  <c r="G755" i="18"/>
  <c r="G754" i="18"/>
  <c r="G753" i="18"/>
  <c r="G752" i="18"/>
  <c r="F752" i="18"/>
  <c r="G751" i="18"/>
  <c r="G750" i="18"/>
  <c r="G749" i="18"/>
  <c r="G748" i="18"/>
  <c r="G747" i="18"/>
  <c r="G746" i="18"/>
  <c r="G745" i="18"/>
  <c r="G744" i="18"/>
  <c r="G743" i="18"/>
  <c r="G742" i="18"/>
  <c r="F742" i="18"/>
  <c r="G741" i="18"/>
  <c r="G740" i="18"/>
  <c r="G739" i="18"/>
  <c r="G738" i="18"/>
  <c r="G737" i="18"/>
  <c r="G736" i="18"/>
  <c r="G735" i="18"/>
  <c r="G734" i="18"/>
  <c r="G733" i="18"/>
  <c r="G732" i="18"/>
  <c r="F732" i="18"/>
  <c r="G731" i="18"/>
  <c r="G730" i="18"/>
  <c r="G729" i="18"/>
  <c r="G728" i="18"/>
  <c r="G727" i="18"/>
  <c r="G726" i="18"/>
  <c r="G725" i="18"/>
  <c r="G724" i="18"/>
  <c r="G723" i="18"/>
  <c r="G722" i="18"/>
  <c r="F722" i="18"/>
  <c r="G721" i="18"/>
  <c r="G720" i="18"/>
  <c r="G719" i="18"/>
  <c r="G718" i="18"/>
  <c r="G717" i="18"/>
  <c r="G716" i="18"/>
  <c r="G715" i="18"/>
  <c r="G714" i="18"/>
  <c r="G713" i="18"/>
  <c r="G712" i="18"/>
  <c r="F712" i="18"/>
  <c r="G711" i="18"/>
  <c r="G710" i="18"/>
  <c r="G709" i="18"/>
  <c r="G708" i="18"/>
  <c r="G707" i="18"/>
  <c r="G706" i="18"/>
  <c r="G705" i="18"/>
  <c r="G704" i="18"/>
  <c r="G703" i="18"/>
  <c r="G702" i="18"/>
  <c r="F702" i="18"/>
  <c r="G701" i="18"/>
  <c r="G700" i="18"/>
  <c r="G699" i="18"/>
  <c r="G698" i="18"/>
  <c r="G697" i="18"/>
  <c r="G696" i="18"/>
  <c r="G695" i="18"/>
  <c r="G694" i="18"/>
  <c r="G693" i="18"/>
  <c r="G692" i="18"/>
  <c r="F692" i="18"/>
  <c r="G691" i="18"/>
  <c r="G690" i="18"/>
  <c r="G689" i="18"/>
  <c r="G688" i="18"/>
  <c r="G687" i="18"/>
  <c r="G686" i="18"/>
  <c r="G685" i="18"/>
  <c r="G684" i="18"/>
  <c r="G683" i="18"/>
  <c r="G682" i="18"/>
  <c r="F682" i="18"/>
  <c r="G681" i="18"/>
  <c r="G680" i="18"/>
  <c r="G679" i="18"/>
  <c r="G678" i="18"/>
  <c r="G677" i="18"/>
  <c r="G676" i="18"/>
  <c r="G675" i="18"/>
  <c r="G674" i="18"/>
  <c r="G673" i="18"/>
  <c r="G672" i="18"/>
  <c r="F672" i="18"/>
  <c r="G671" i="18"/>
  <c r="G670" i="18"/>
  <c r="G669" i="18"/>
  <c r="G668" i="18"/>
  <c r="G667" i="18"/>
  <c r="G666" i="18"/>
  <c r="G665" i="18"/>
  <c r="G664" i="18"/>
  <c r="G663" i="18"/>
  <c r="G662" i="18"/>
  <c r="F662" i="18"/>
  <c r="G661" i="18"/>
  <c r="G660" i="18"/>
  <c r="G659" i="18"/>
  <c r="G658" i="18"/>
  <c r="G657" i="18"/>
  <c r="G656" i="18"/>
  <c r="G655" i="18"/>
  <c r="G654" i="18"/>
  <c r="G653" i="18"/>
  <c r="G652" i="18"/>
  <c r="F652" i="18"/>
  <c r="G651" i="18"/>
  <c r="G650" i="18"/>
  <c r="G649" i="18"/>
  <c r="G648" i="18"/>
  <c r="G647" i="18"/>
  <c r="G646" i="18"/>
  <c r="G645" i="18"/>
  <c r="G644" i="18"/>
  <c r="G643" i="18"/>
  <c r="G642" i="18"/>
  <c r="F642" i="18"/>
  <c r="G641" i="18"/>
  <c r="G640" i="18"/>
  <c r="G639" i="18"/>
  <c r="G638" i="18"/>
  <c r="G637" i="18"/>
  <c r="G636" i="18"/>
  <c r="G635" i="18"/>
  <c r="G634" i="18"/>
  <c r="G633" i="18"/>
  <c r="G632" i="18"/>
  <c r="F632" i="18"/>
  <c r="G631" i="18"/>
  <c r="G630" i="18"/>
  <c r="G629" i="18"/>
  <c r="G628" i="18"/>
  <c r="G627" i="18"/>
  <c r="G626" i="18"/>
  <c r="G625" i="18"/>
  <c r="G624" i="18"/>
  <c r="G623" i="18"/>
  <c r="G622" i="18"/>
  <c r="F622" i="18"/>
  <c r="G621" i="18"/>
  <c r="G620" i="18"/>
  <c r="G619" i="18"/>
  <c r="G618" i="18"/>
  <c r="G617" i="18"/>
  <c r="G616" i="18"/>
  <c r="G615" i="18"/>
  <c r="G614" i="18"/>
  <c r="G613" i="18"/>
  <c r="G612" i="18"/>
  <c r="F612" i="18"/>
  <c r="G611" i="18"/>
  <c r="G610" i="18"/>
  <c r="G609" i="18"/>
  <c r="G608" i="18"/>
  <c r="G607" i="18"/>
  <c r="G606" i="18"/>
  <c r="G605" i="18"/>
  <c r="G604" i="18"/>
  <c r="G603" i="18"/>
  <c r="G602" i="18"/>
  <c r="F602" i="18"/>
  <c r="G601" i="18"/>
  <c r="G600" i="18"/>
  <c r="G599" i="18"/>
  <c r="G598" i="18"/>
  <c r="G597" i="18"/>
  <c r="G596" i="18"/>
  <c r="G595" i="18"/>
  <c r="G594" i="18"/>
  <c r="G593" i="18"/>
  <c r="G592" i="18"/>
  <c r="F592" i="18"/>
  <c r="G591" i="18"/>
  <c r="G590" i="18"/>
  <c r="G589" i="18"/>
  <c r="G588" i="18"/>
  <c r="G587" i="18"/>
  <c r="G586" i="18"/>
  <c r="G585" i="18"/>
  <c r="G584" i="18"/>
  <c r="G583" i="18"/>
  <c r="G582" i="18"/>
  <c r="F582" i="18"/>
  <c r="G581" i="18"/>
  <c r="G580" i="18"/>
  <c r="G579" i="18"/>
  <c r="G578" i="18"/>
  <c r="G577" i="18"/>
  <c r="G576" i="18"/>
  <c r="G575" i="18"/>
  <c r="G574" i="18"/>
  <c r="G573" i="18"/>
  <c r="G572" i="18"/>
  <c r="F572" i="18"/>
  <c r="G571" i="18"/>
  <c r="G570" i="18"/>
  <c r="G569" i="18"/>
  <c r="G568" i="18"/>
  <c r="G567" i="18"/>
  <c r="G566" i="18"/>
  <c r="G565" i="18"/>
  <c r="G564" i="18"/>
  <c r="G563" i="18"/>
  <c r="G562" i="18"/>
  <c r="F562" i="18"/>
  <c r="G561" i="18"/>
  <c r="G560" i="18"/>
  <c r="G559" i="18"/>
  <c r="G558" i="18"/>
  <c r="G557" i="18"/>
  <c r="G556" i="18"/>
  <c r="G555" i="18"/>
  <c r="G554" i="18"/>
  <c r="G553" i="18"/>
  <c r="G552" i="18"/>
  <c r="F552" i="18"/>
  <c r="G551" i="18"/>
  <c r="G550" i="18"/>
  <c r="G549" i="18"/>
  <c r="G548" i="18"/>
  <c r="G547" i="18"/>
  <c r="G546" i="18"/>
  <c r="G545" i="18"/>
  <c r="G544" i="18"/>
  <c r="G543" i="18"/>
  <c r="G542" i="18"/>
  <c r="F542" i="18"/>
  <c r="G541" i="18"/>
  <c r="G540" i="18"/>
  <c r="G539" i="18"/>
  <c r="G538" i="18"/>
  <c r="G537" i="18"/>
  <c r="G536" i="18"/>
  <c r="G535" i="18"/>
  <c r="G534" i="18"/>
  <c r="G533" i="18"/>
  <c r="G532" i="18"/>
  <c r="F532" i="18"/>
  <c r="G531" i="18"/>
  <c r="G530" i="18"/>
  <c r="G529" i="18"/>
  <c r="G528" i="18"/>
  <c r="G527" i="18"/>
  <c r="G526" i="18"/>
  <c r="G525" i="18"/>
  <c r="G524" i="18"/>
  <c r="G523" i="18"/>
  <c r="G522" i="18"/>
  <c r="F522" i="18"/>
  <c r="G521" i="18"/>
  <c r="G520" i="18"/>
  <c r="G519" i="18"/>
  <c r="G518" i="18"/>
  <c r="G517" i="18"/>
  <c r="G516" i="18"/>
  <c r="G515" i="18"/>
  <c r="G514" i="18"/>
  <c r="G513" i="18"/>
  <c r="G512" i="18"/>
  <c r="F512" i="18"/>
  <c r="G511" i="18"/>
  <c r="G510" i="18"/>
  <c r="G509" i="18"/>
  <c r="G508" i="18"/>
  <c r="G507" i="18"/>
  <c r="G506" i="18"/>
  <c r="G505" i="18"/>
  <c r="G504" i="18"/>
  <c r="G503" i="18"/>
  <c r="G502" i="18"/>
  <c r="F502" i="18"/>
  <c r="G501" i="18"/>
  <c r="G500" i="18"/>
  <c r="G499" i="18"/>
  <c r="G498" i="18"/>
  <c r="G497" i="18"/>
  <c r="G496" i="18"/>
  <c r="G495" i="18"/>
  <c r="G494" i="18"/>
  <c r="G493" i="18"/>
  <c r="G492" i="18"/>
  <c r="F492" i="18"/>
  <c r="G491" i="18"/>
  <c r="G490" i="18"/>
  <c r="G489" i="18"/>
  <c r="G488" i="18"/>
  <c r="G487" i="18"/>
  <c r="G486" i="18"/>
  <c r="G485" i="18"/>
  <c r="G484" i="18"/>
  <c r="G483" i="18"/>
  <c r="G482" i="18"/>
  <c r="F482" i="18"/>
  <c r="G481" i="18"/>
  <c r="G480" i="18"/>
  <c r="G479" i="18"/>
  <c r="G478" i="18"/>
  <c r="G477" i="18"/>
  <c r="G476" i="18"/>
  <c r="G475" i="18"/>
  <c r="G474" i="18"/>
  <c r="G473" i="18"/>
  <c r="G472" i="18"/>
  <c r="F472" i="18"/>
  <c r="G471" i="18"/>
  <c r="G470" i="18"/>
  <c r="G469" i="18"/>
  <c r="G468" i="18"/>
  <c r="G467" i="18"/>
  <c r="G466" i="18"/>
  <c r="G465" i="18"/>
  <c r="G464" i="18"/>
  <c r="G463" i="18"/>
  <c r="G462" i="18"/>
  <c r="F462" i="18"/>
  <c r="G461" i="18"/>
  <c r="G460" i="18"/>
  <c r="G459" i="18"/>
  <c r="G458" i="18"/>
  <c r="G457" i="18"/>
  <c r="G456" i="18"/>
  <c r="G455" i="18"/>
  <c r="G454" i="18"/>
  <c r="G453" i="18"/>
  <c r="G452" i="18"/>
  <c r="F452" i="18"/>
  <c r="G451" i="18"/>
  <c r="G450" i="18"/>
  <c r="G449" i="18"/>
  <c r="G448" i="18"/>
  <c r="G447" i="18"/>
  <c r="G446" i="18"/>
  <c r="G445" i="18"/>
  <c r="G444" i="18"/>
  <c r="G443" i="18"/>
  <c r="G442" i="18"/>
  <c r="F442" i="18"/>
  <c r="G441" i="18"/>
  <c r="G440" i="18"/>
  <c r="G439" i="18"/>
  <c r="G438" i="18"/>
  <c r="G437" i="18"/>
  <c r="G436" i="18"/>
  <c r="G435" i="18"/>
  <c r="G434" i="18"/>
  <c r="G433" i="18"/>
  <c r="G432" i="18"/>
  <c r="F432" i="18"/>
  <c r="G431" i="18"/>
  <c r="G430" i="18"/>
  <c r="G429" i="18"/>
  <c r="G428" i="18"/>
  <c r="G427" i="18"/>
  <c r="G426" i="18"/>
  <c r="G425" i="18"/>
  <c r="G424" i="18"/>
  <c r="G423" i="18"/>
  <c r="G422" i="18"/>
  <c r="F422" i="18"/>
  <c r="G421" i="18"/>
  <c r="G420" i="18"/>
  <c r="G419" i="18"/>
  <c r="G418" i="18"/>
  <c r="G417" i="18"/>
  <c r="G416" i="18"/>
  <c r="G415" i="18"/>
  <c r="G414" i="18"/>
  <c r="G413" i="18"/>
  <c r="G412" i="18"/>
  <c r="F412" i="18"/>
  <c r="G411" i="18"/>
  <c r="G410" i="18"/>
  <c r="G409" i="18"/>
  <c r="G408" i="18"/>
  <c r="G407" i="18"/>
  <c r="G406" i="18"/>
  <c r="G405" i="18"/>
  <c r="G404" i="18"/>
  <c r="G403" i="18"/>
  <c r="G402" i="18"/>
  <c r="F402" i="18"/>
  <c r="G401" i="18"/>
  <c r="G400" i="18"/>
  <c r="G399" i="18"/>
  <c r="G398" i="18"/>
  <c r="G397" i="18"/>
  <c r="G396" i="18"/>
  <c r="G395" i="18"/>
  <c r="G394" i="18"/>
  <c r="G393" i="18"/>
  <c r="G392" i="18"/>
  <c r="F392" i="18"/>
  <c r="G391" i="18"/>
  <c r="G390" i="18"/>
  <c r="G389" i="18"/>
  <c r="G388" i="18"/>
  <c r="G387" i="18"/>
  <c r="G386" i="18"/>
  <c r="G385" i="18"/>
  <c r="G384" i="18"/>
  <c r="G383" i="18"/>
  <c r="G382" i="18"/>
  <c r="F382" i="18"/>
  <c r="G381" i="18"/>
  <c r="G380" i="18"/>
  <c r="G379" i="18"/>
  <c r="G378" i="18"/>
  <c r="G377" i="18"/>
  <c r="G376" i="18"/>
  <c r="G375" i="18"/>
  <c r="G374" i="18"/>
  <c r="G373" i="18"/>
  <c r="G372" i="18"/>
  <c r="F372" i="18"/>
  <c r="G371" i="18"/>
  <c r="G370" i="18"/>
  <c r="G369" i="18"/>
  <c r="G368" i="18"/>
  <c r="G367" i="18"/>
  <c r="G366" i="18"/>
  <c r="G365" i="18"/>
  <c r="G364" i="18"/>
  <c r="G363" i="18"/>
  <c r="G362" i="18"/>
  <c r="F362" i="18"/>
  <c r="G361" i="18"/>
  <c r="G360" i="18"/>
  <c r="G359" i="18"/>
  <c r="G358" i="18"/>
  <c r="G357" i="18"/>
  <c r="G356" i="18"/>
  <c r="G355" i="18"/>
  <c r="G354" i="18"/>
  <c r="G353" i="18"/>
  <c r="G352" i="18"/>
  <c r="F352" i="18"/>
  <c r="G351" i="18"/>
  <c r="G350" i="18"/>
  <c r="G349" i="18"/>
  <c r="G348" i="18"/>
  <c r="G347" i="18"/>
  <c r="G346" i="18"/>
  <c r="G345" i="18"/>
  <c r="G344" i="18"/>
  <c r="G343" i="18"/>
  <c r="G342" i="18"/>
  <c r="F342" i="18"/>
  <c r="G341" i="18"/>
  <c r="G340" i="18"/>
  <c r="G339" i="18"/>
  <c r="G338" i="18"/>
  <c r="G337" i="18"/>
  <c r="G336" i="18"/>
  <c r="G335" i="18"/>
  <c r="G334" i="18"/>
  <c r="G333" i="18"/>
  <c r="G332" i="18"/>
  <c r="F332" i="18"/>
  <c r="G331" i="18"/>
  <c r="G330" i="18"/>
  <c r="G329" i="18"/>
  <c r="G328" i="18"/>
  <c r="G327" i="18"/>
  <c r="G326" i="18"/>
  <c r="G325" i="18"/>
  <c r="G324" i="18"/>
  <c r="G323" i="18"/>
  <c r="G322" i="18"/>
  <c r="F322" i="18"/>
  <c r="G321" i="18"/>
  <c r="G320" i="18"/>
  <c r="G319" i="18"/>
  <c r="G318" i="18"/>
  <c r="G317" i="18"/>
  <c r="G316" i="18"/>
  <c r="G315" i="18"/>
  <c r="G314" i="18"/>
  <c r="G313" i="18"/>
  <c r="G312" i="18"/>
  <c r="F312" i="18"/>
  <c r="G311" i="18"/>
  <c r="G310" i="18"/>
  <c r="G309" i="18"/>
  <c r="G308" i="18"/>
  <c r="G307" i="18"/>
  <c r="G306" i="18"/>
  <c r="G305" i="18"/>
  <c r="G304" i="18"/>
  <c r="G303" i="18"/>
  <c r="G302" i="18"/>
  <c r="F302" i="18"/>
  <c r="G301" i="18"/>
  <c r="G300" i="18"/>
  <c r="G299" i="18"/>
  <c r="G298" i="18"/>
  <c r="G297" i="18"/>
  <c r="G296" i="18"/>
  <c r="G295" i="18"/>
  <c r="G294" i="18"/>
  <c r="G293" i="18"/>
  <c r="G292" i="18"/>
  <c r="F292" i="18"/>
  <c r="G291" i="18"/>
  <c r="G290" i="18"/>
  <c r="G289" i="18"/>
  <c r="G288" i="18"/>
  <c r="G287" i="18"/>
  <c r="G286" i="18"/>
  <c r="G285" i="18"/>
  <c r="G284" i="18"/>
  <c r="G283" i="18"/>
  <c r="G282" i="18"/>
  <c r="F282" i="18"/>
  <c r="G281" i="18"/>
  <c r="G280" i="18"/>
  <c r="G279" i="18"/>
  <c r="G278" i="18"/>
  <c r="G277" i="18"/>
  <c r="G276" i="18"/>
  <c r="G275" i="18"/>
  <c r="G274" i="18"/>
  <c r="G273" i="18"/>
  <c r="G272" i="18"/>
  <c r="F272" i="18"/>
  <c r="G271" i="18"/>
  <c r="G270" i="18"/>
  <c r="G269" i="18"/>
  <c r="G268" i="18"/>
  <c r="G267" i="18"/>
  <c r="G266" i="18"/>
  <c r="G265" i="18"/>
  <c r="G264" i="18"/>
  <c r="G263" i="18"/>
  <c r="G262" i="18"/>
  <c r="F262" i="18"/>
  <c r="G261" i="18"/>
  <c r="G260" i="18"/>
  <c r="G259" i="18"/>
  <c r="G258" i="18"/>
  <c r="G257" i="18"/>
  <c r="G256" i="18"/>
  <c r="G255" i="18"/>
  <c r="G254" i="18"/>
  <c r="G253" i="18"/>
  <c r="G252" i="18"/>
  <c r="F252" i="18"/>
  <c r="G251" i="18"/>
  <c r="G250" i="18"/>
  <c r="G249" i="18"/>
  <c r="G248" i="18"/>
  <c r="G247" i="18"/>
  <c r="G246" i="18"/>
  <c r="G245" i="18"/>
  <c r="G244" i="18"/>
  <c r="G243" i="18"/>
  <c r="G242" i="18"/>
  <c r="F242" i="18"/>
  <c r="G241" i="18"/>
  <c r="G240" i="18"/>
  <c r="G239" i="18"/>
  <c r="G238" i="18"/>
  <c r="G237" i="18"/>
  <c r="G236" i="18"/>
  <c r="G235" i="18"/>
  <c r="G234" i="18"/>
  <c r="G233" i="18"/>
  <c r="G232" i="18"/>
  <c r="F232" i="18"/>
  <c r="G231" i="18"/>
  <c r="G230" i="18"/>
  <c r="G229" i="18"/>
  <c r="G228" i="18"/>
  <c r="G227" i="18"/>
  <c r="G226" i="18"/>
  <c r="G225" i="18"/>
  <c r="G224" i="18"/>
  <c r="G223" i="18"/>
  <c r="G222" i="18"/>
  <c r="F222" i="18"/>
  <c r="G221" i="18"/>
  <c r="G220" i="18"/>
  <c r="G219" i="18"/>
  <c r="G218" i="18"/>
  <c r="G217" i="18"/>
  <c r="G216" i="18"/>
  <c r="G215" i="18"/>
  <c r="G214" i="18"/>
  <c r="G213" i="18"/>
  <c r="G212" i="18"/>
  <c r="F212" i="18"/>
  <c r="G211" i="18"/>
  <c r="G210" i="18"/>
  <c r="G209" i="18"/>
  <c r="G208" i="18"/>
  <c r="G207" i="18"/>
  <c r="G206" i="18"/>
  <c r="G205" i="18"/>
  <c r="G204" i="18"/>
  <c r="G203" i="18"/>
  <c r="G202" i="18"/>
  <c r="F202" i="18"/>
  <c r="G201" i="18"/>
  <c r="G200" i="18"/>
  <c r="G199" i="18"/>
  <c r="G198" i="18"/>
  <c r="G197" i="18"/>
  <c r="G196" i="18"/>
  <c r="G195" i="18"/>
  <c r="G194" i="18"/>
  <c r="G193" i="18"/>
  <c r="G192" i="18"/>
  <c r="F192" i="18"/>
  <c r="G191" i="18"/>
  <c r="G190" i="18"/>
  <c r="G189" i="18"/>
  <c r="G188" i="18"/>
  <c r="G187" i="18"/>
  <c r="G186" i="18"/>
  <c r="G185" i="18"/>
  <c r="G184" i="18"/>
  <c r="G183" i="18"/>
  <c r="G182" i="18"/>
  <c r="F182" i="18"/>
  <c r="G181" i="18"/>
  <c r="G180" i="18"/>
  <c r="G179" i="18"/>
  <c r="G178" i="18"/>
  <c r="G177" i="18"/>
  <c r="G176" i="18"/>
  <c r="G175" i="18"/>
  <c r="G174" i="18"/>
  <c r="G173" i="18"/>
  <c r="G172" i="18"/>
  <c r="F172" i="18"/>
  <c r="G171" i="18"/>
  <c r="G170" i="18"/>
  <c r="G169" i="18"/>
  <c r="G168" i="18"/>
  <c r="G167" i="18"/>
  <c r="G166" i="18"/>
  <c r="G165" i="18"/>
  <c r="G164" i="18"/>
  <c r="G163" i="18"/>
  <c r="G162" i="18"/>
  <c r="F162" i="18"/>
  <c r="G161" i="18"/>
  <c r="G160" i="18"/>
  <c r="G159" i="18"/>
  <c r="G158" i="18"/>
  <c r="G157" i="18"/>
  <c r="G156" i="18"/>
  <c r="G155" i="18"/>
  <c r="G154" i="18"/>
  <c r="G153" i="18"/>
  <c r="G152" i="18"/>
  <c r="F152" i="18"/>
  <c r="G151" i="18"/>
  <c r="G150" i="18"/>
  <c r="G149" i="18"/>
  <c r="G148" i="18"/>
  <c r="G147" i="18"/>
  <c r="G146" i="18"/>
  <c r="G145" i="18"/>
  <c r="G144" i="18"/>
  <c r="G143" i="18"/>
  <c r="G142" i="18"/>
  <c r="F142" i="18"/>
  <c r="G141" i="18"/>
  <c r="G140" i="18"/>
  <c r="G139" i="18"/>
  <c r="G138" i="18"/>
  <c r="G137" i="18"/>
  <c r="G136" i="18"/>
  <c r="G135" i="18"/>
  <c r="G134" i="18"/>
  <c r="G133" i="18"/>
  <c r="G132" i="18"/>
  <c r="F132" i="18"/>
  <c r="G131" i="18"/>
  <c r="G130" i="18"/>
  <c r="G129" i="18"/>
  <c r="G128" i="18"/>
  <c r="G127" i="18"/>
  <c r="G126" i="18"/>
  <c r="G125" i="18"/>
  <c r="G124" i="18"/>
  <c r="G123" i="18"/>
  <c r="G122" i="18"/>
  <c r="F122" i="18"/>
  <c r="G121" i="18"/>
  <c r="G120" i="18"/>
  <c r="G119" i="18"/>
  <c r="G118" i="18"/>
  <c r="G117" i="18"/>
  <c r="G116" i="18"/>
  <c r="G115" i="18"/>
  <c r="G114" i="18"/>
  <c r="G113" i="18"/>
  <c r="G112" i="18"/>
  <c r="F112" i="18"/>
  <c r="G111" i="18"/>
  <c r="G110" i="18"/>
  <c r="G109" i="18"/>
  <c r="G108" i="18"/>
  <c r="G107" i="18"/>
  <c r="G106" i="18"/>
  <c r="G105" i="18"/>
  <c r="G104" i="18"/>
  <c r="G103" i="18"/>
  <c r="G102" i="18"/>
  <c r="F102" i="18"/>
  <c r="G101" i="18"/>
  <c r="G100" i="18"/>
  <c r="G99" i="18"/>
  <c r="G98" i="18"/>
  <c r="G97" i="18"/>
  <c r="G96" i="18"/>
  <c r="G95" i="18"/>
  <c r="G94" i="18"/>
  <c r="G93" i="18"/>
  <c r="G92" i="18"/>
  <c r="F92" i="18"/>
  <c r="G91" i="18"/>
  <c r="G90" i="18"/>
  <c r="G89" i="18"/>
  <c r="G88" i="18"/>
  <c r="G87" i="18"/>
  <c r="G86" i="18"/>
  <c r="G85" i="18"/>
  <c r="G84" i="18"/>
  <c r="G83" i="18"/>
  <c r="G82" i="18"/>
  <c r="F82" i="18"/>
  <c r="G81" i="18"/>
  <c r="G80" i="18"/>
  <c r="G79" i="18"/>
  <c r="G78" i="18"/>
  <c r="G77" i="18"/>
  <c r="G76" i="18"/>
  <c r="G75" i="18"/>
  <c r="G74" i="18"/>
  <c r="G73" i="18"/>
  <c r="G72" i="18"/>
  <c r="F72" i="18"/>
  <c r="G71" i="18"/>
  <c r="G70" i="18"/>
  <c r="G69" i="18"/>
  <c r="G68" i="18"/>
  <c r="G67" i="18"/>
  <c r="G66" i="18"/>
  <c r="G65" i="18"/>
  <c r="G64" i="18"/>
  <c r="G63" i="18"/>
  <c r="G62" i="18"/>
  <c r="F62" i="18"/>
  <c r="G61" i="18"/>
  <c r="G60" i="18"/>
  <c r="G59" i="18"/>
  <c r="G58" i="18"/>
  <c r="G57" i="18"/>
  <c r="G56" i="18"/>
  <c r="G55" i="18"/>
  <c r="G54" i="18"/>
  <c r="G53" i="18"/>
  <c r="G52" i="18"/>
  <c r="F52" i="18"/>
  <c r="G51" i="18"/>
  <c r="G50" i="18"/>
  <c r="G49" i="18"/>
  <c r="G48" i="18"/>
  <c r="G47" i="18"/>
  <c r="G46" i="18"/>
  <c r="G45" i="18"/>
  <c r="G44" i="18"/>
  <c r="G43" i="18"/>
  <c r="G42" i="18"/>
  <c r="F42" i="18"/>
  <c r="G41" i="18"/>
  <c r="G40" i="18"/>
  <c r="G39" i="18"/>
  <c r="G38" i="18"/>
  <c r="G37" i="18"/>
  <c r="G36" i="18"/>
  <c r="G35" i="18"/>
  <c r="G34" i="18"/>
  <c r="G33" i="18"/>
  <c r="G32" i="18"/>
  <c r="F32" i="18"/>
  <c r="G31" i="18"/>
  <c r="G30" i="18"/>
  <c r="G29" i="18"/>
  <c r="G28" i="18"/>
  <c r="G27" i="18"/>
  <c r="G26" i="18"/>
  <c r="G25" i="18"/>
  <c r="G24" i="18"/>
  <c r="G23" i="18"/>
  <c r="G22" i="18"/>
  <c r="F22" i="18"/>
  <c r="G21" i="18"/>
  <c r="G20" i="18"/>
  <c r="G19" i="18"/>
  <c r="G18" i="18"/>
  <c r="G17" i="18"/>
  <c r="G16" i="18"/>
  <c r="G15" i="18"/>
  <c r="G14" i="18"/>
  <c r="G13" i="18"/>
  <c r="G12" i="18"/>
  <c r="F12" i="18"/>
  <c r="G811" i="12"/>
  <c r="G810" i="12"/>
  <c r="G809" i="12"/>
  <c r="G808" i="12"/>
  <c r="G807" i="12"/>
  <c r="G806" i="12"/>
  <c r="G805" i="12"/>
  <c r="G804" i="12"/>
  <c r="G803" i="12"/>
  <c r="G802" i="12"/>
  <c r="F802" i="12"/>
  <c r="G801" i="12"/>
  <c r="G800" i="12"/>
  <c r="G799" i="12"/>
  <c r="G798" i="12"/>
  <c r="G797" i="12"/>
  <c r="G796" i="12"/>
  <c r="G795" i="12"/>
  <c r="G794" i="12"/>
  <c r="G793" i="12"/>
  <c r="G792" i="12"/>
  <c r="F792" i="12"/>
  <c r="G791" i="12"/>
  <c r="G790" i="12"/>
  <c r="G789" i="12"/>
  <c r="G788" i="12"/>
  <c r="G787" i="12"/>
  <c r="G786" i="12"/>
  <c r="G785" i="12"/>
  <c r="G784" i="12"/>
  <c r="G783" i="12"/>
  <c r="G782" i="12"/>
  <c r="F782" i="12"/>
  <c r="G781" i="12"/>
  <c r="G780" i="12"/>
  <c r="G779" i="12"/>
  <c r="G778" i="12"/>
  <c r="G777" i="12"/>
  <c r="G776" i="12"/>
  <c r="G775" i="12"/>
  <c r="G774" i="12"/>
  <c r="G773" i="12"/>
  <c r="G772" i="12"/>
  <c r="F772" i="12"/>
  <c r="G771" i="12"/>
  <c r="G770" i="12"/>
  <c r="G769" i="12"/>
  <c r="G768" i="12"/>
  <c r="G767" i="12"/>
  <c r="G766" i="12"/>
  <c r="G765" i="12"/>
  <c r="G764" i="12"/>
  <c r="G763" i="12"/>
  <c r="G762" i="12"/>
  <c r="F762" i="12"/>
  <c r="G761" i="12"/>
  <c r="G760" i="12"/>
  <c r="G759" i="12"/>
  <c r="G758" i="12"/>
  <c r="G757" i="12"/>
  <c r="G756" i="12"/>
  <c r="G755" i="12"/>
  <c r="G754" i="12"/>
  <c r="G753" i="12"/>
  <c r="G752" i="12"/>
  <c r="F752" i="12"/>
  <c r="G751" i="12"/>
  <c r="G750" i="12"/>
  <c r="G749" i="12"/>
  <c r="G748" i="12"/>
  <c r="G747" i="12"/>
  <c r="G746" i="12"/>
  <c r="G745" i="12"/>
  <c r="G744" i="12"/>
  <c r="G743" i="12"/>
  <c r="G742" i="12"/>
  <c r="F742" i="12"/>
  <c r="G741" i="12"/>
  <c r="G740" i="12"/>
  <c r="G739" i="12"/>
  <c r="G738" i="12"/>
  <c r="G737" i="12"/>
  <c r="G736" i="12"/>
  <c r="G735" i="12"/>
  <c r="G734" i="12"/>
  <c r="G733" i="12"/>
  <c r="G732" i="12"/>
  <c r="F732" i="12"/>
  <c r="G731" i="12"/>
  <c r="G730" i="12"/>
  <c r="G729" i="12"/>
  <c r="G728" i="12"/>
  <c r="G727" i="12"/>
  <c r="G726" i="12"/>
  <c r="G725" i="12"/>
  <c r="G724" i="12"/>
  <c r="G723" i="12"/>
  <c r="G722" i="12"/>
  <c r="F722" i="12"/>
  <c r="G721" i="12"/>
  <c r="G720" i="12"/>
  <c r="G719" i="12"/>
  <c r="G718" i="12"/>
  <c r="G717" i="12"/>
  <c r="G716" i="12"/>
  <c r="G715" i="12"/>
  <c r="G714" i="12"/>
  <c r="G713" i="12"/>
  <c r="G712" i="12"/>
  <c r="F712" i="12"/>
  <c r="G711" i="12"/>
  <c r="G710" i="12"/>
  <c r="G709" i="12"/>
  <c r="G708" i="12"/>
  <c r="G707" i="12"/>
  <c r="G706" i="12"/>
  <c r="G705" i="12"/>
  <c r="G704" i="12"/>
  <c r="G703" i="12"/>
  <c r="G702" i="12"/>
  <c r="F702" i="12"/>
  <c r="G701" i="12"/>
  <c r="G700" i="12"/>
  <c r="G699" i="12"/>
  <c r="G698" i="12"/>
  <c r="G697" i="12"/>
  <c r="G696" i="12"/>
  <c r="G695" i="12"/>
  <c r="G694" i="12"/>
  <c r="G693" i="12"/>
  <c r="G692" i="12"/>
  <c r="F692" i="12"/>
  <c r="G691" i="12"/>
  <c r="G690" i="12"/>
  <c r="G689" i="12"/>
  <c r="G688" i="12"/>
  <c r="G687" i="12"/>
  <c r="G686" i="12"/>
  <c r="G685" i="12"/>
  <c r="G684" i="12"/>
  <c r="G683" i="12"/>
  <c r="G682" i="12"/>
  <c r="F682" i="12"/>
  <c r="G681" i="12"/>
  <c r="G680" i="12"/>
  <c r="G679" i="12"/>
  <c r="G678" i="12"/>
  <c r="G677" i="12"/>
  <c r="G676" i="12"/>
  <c r="G675" i="12"/>
  <c r="G674" i="12"/>
  <c r="G673" i="12"/>
  <c r="G672" i="12"/>
  <c r="F672" i="12"/>
  <c r="G671" i="12"/>
  <c r="G670" i="12"/>
  <c r="G669" i="12"/>
  <c r="G668" i="12"/>
  <c r="G667" i="12"/>
  <c r="G666" i="12"/>
  <c r="G665" i="12"/>
  <c r="G664" i="12"/>
  <c r="G663" i="12"/>
  <c r="G662" i="12"/>
  <c r="F662" i="12"/>
  <c r="G661" i="12"/>
  <c r="G660" i="12"/>
  <c r="G659" i="12"/>
  <c r="G658" i="12"/>
  <c r="G657" i="12"/>
  <c r="G656" i="12"/>
  <c r="G655" i="12"/>
  <c r="G654" i="12"/>
  <c r="G653" i="12"/>
  <c r="G652" i="12"/>
  <c r="F652" i="12"/>
  <c r="G651" i="12"/>
  <c r="G650" i="12"/>
  <c r="G649" i="12"/>
  <c r="G648" i="12"/>
  <c r="G647" i="12"/>
  <c r="G646" i="12"/>
  <c r="G645" i="12"/>
  <c r="G644" i="12"/>
  <c r="G643" i="12"/>
  <c r="G642" i="12"/>
  <c r="F642" i="12"/>
  <c r="G641" i="12"/>
  <c r="G640" i="12"/>
  <c r="G639" i="12"/>
  <c r="G638" i="12"/>
  <c r="G637" i="12"/>
  <c r="G636" i="12"/>
  <c r="G635" i="12"/>
  <c r="G634" i="12"/>
  <c r="G633" i="12"/>
  <c r="G632" i="12"/>
  <c r="F632" i="12"/>
  <c r="G631" i="12"/>
  <c r="G630" i="12"/>
  <c r="G629" i="12"/>
  <c r="G628" i="12"/>
  <c r="G627" i="12"/>
  <c r="G626" i="12"/>
  <c r="G625" i="12"/>
  <c r="G624" i="12"/>
  <c r="G623" i="12"/>
  <c r="G622" i="12"/>
  <c r="F622" i="12"/>
  <c r="G621" i="12"/>
  <c r="G620" i="12"/>
  <c r="G619" i="12"/>
  <c r="G618" i="12"/>
  <c r="G617" i="12"/>
  <c r="G616" i="12"/>
  <c r="G615" i="12"/>
  <c r="G614" i="12"/>
  <c r="G613" i="12"/>
  <c r="G612" i="12"/>
  <c r="F612" i="12"/>
  <c r="G611" i="12"/>
  <c r="G610" i="12"/>
  <c r="G609" i="12"/>
  <c r="G608" i="12"/>
  <c r="G607" i="12"/>
  <c r="G606" i="12"/>
  <c r="G605" i="12"/>
  <c r="G604" i="12"/>
  <c r="G603" i="12"/>
  <c r="G602" i="12"/>
  <c r="F602" i="12"/>
  <c r="G601" i="12"/>
  <c r="G600" i="12"/>
  <c r="G599" i="12"/>
  <c r="G598" i="12"/>
  <c r="G597" i="12"/>
  <c r="G596" i="12"/>
  <c r="G595" i="12"/>
  <c r="G594" i="12"/>
  <c r="G593" i="12"/>
  <c r="G592" i="12"/>
  <c r="F592" i="12"/>
  <c r="G591" i="12"/>
  <c r="G590" i="12"/>
  <c r="G589" i="12"/>
  <c r="G588" i="12"/>
  <c r="G587" i="12"/>
  <c r="G586" i="12"/>
  <c r="G585" i="12"/>
  <c r="G584" i="12"/>
  <c r="G583" i="12"/>
  <c r="G582" i="12"/>
  <c r="F582" i="12"/>
  <c r="G581" i="12"/>
  <c r="G580" i="12"/>
  <c r="G579" i="12"/>
  <c r="G578" i="12"/>
  <c r="G577" i="12"/>
  <c r="G576" i="12"/>
  <c r="G575" i="12"/>
  <c r="G574" i="12"/>
  <c r="G573" i="12"/>
  <c r="G572" i="12"/>
  <c r="F572" i="12"/>
  <c r="G571" i="12"/>
  <c r="G570" i="12"/>
  <c r="G569" i="12"/>
  <c r="G568" i="12"/>
  <c r="G567" i="12"/>
  <c r="G566" i="12"/>
  <c r="G565" i="12"/>
  <c r="G564" i="12"/>
  <c r="G563" i="12"/>
  <c r="G562" i="12"/>
  <c r="F562" i="12"/>
  <c r="G561" i="12"/>
  <c r="G560" i="12"/>
  <c r="G559" i="12"/>
  <c r="G558" i="12"/>
  <c r="G557" i="12"/>
  <c r="G556" i="12"/>
  <c r="G555" i="12"/>
  <c r="G554" i="12"/>
  <c r="G553" i="12"/>
  <c r="G552" i="12"/>
  <c r="F552" i="12"/>
  <c r="G551" i="12"/>
  <c r="G550" i="12"/>
  <c r="G549" i="12"/>
  <c r="G548" i="12"/>
  <c r="G547" i="12"/>
  <c r="G546" i="12"/>
  <c r="G545" i="12"/>
  <c r="G544" i="12"/>
  <c r="G543" i="12"/>
  <c r="G542" i="12"/>
  <c r="F542" i="12"/>
  <c r="G541" i="12"/>
  <c r="G540" i="12"/>
  <c r="G539" i="12"/>
  <c r="G538" i="12"/>
  <c r="G537" i="12"/>
  <c r="G536" i="12"/>
  <c r="G535" i="12"/>
  <c r="G534" i="12"/>
  <c r="G533" i="12"/>
  <c r="G532" i="12"/>
  <c r="F532" i="12"/>
  <c r="G531" i="12"/>
  <c r="G530" i="12"/>
  <c r="G529" i="12"/>
  <c r="G528" i="12"/>
  <c r="G527" i="12"/>
  <c r="G526" i="12"/>
  <c r="G525" i="12"/>
  <c r="G524" i="12"/>
  <c r="G523" i="12"/>
  <c r="G522" i="12"/>
  <c r="F522" i="12"/>
  <c r="G521" i="12"/>
  <c r="G520" i="12"/>
  <c r="G519" i="12"/>
  <c r="G518" i="12"/>
  <c r="G517" i="12"/>
  <c r="G516" i="12"/>
  <c r="G515" i="12"/>
  <c r="G514" i="12"/>
  <c r="G513" i="12"/>
  <c r="G512" i="12"/>
  <c r="F512" i="12"/>
  <c r="G511" i="12"/>
  <c r="G510" i="12"/>
  <c r="G509" i="12"/>
  <c r="G508" i="12"/>
  <c r="G507" i="12"/>
  <c r="G506" i="12"/>
  <c r="G505" i="12"/>
  <c r="G504" i="12"/>
  <c r="G503" i="12"/>
  <c r="G502" i="12"/>
  <c r="F502" i="12"/>
  <c r="G501" i="12"/>
  <c r="G500" i="12"/>
  <c r="G499" i="12"/>
  <c r="G498" i="12"/>
  <c r="G497" i="12"/>
  <c r="G496" i="12"/>
  <c r="G495" i="12"/>
  <c r="G494" i="12"/>
  <c r="G493" i="12"/>
  <c r="G492" i="12"/>
  <c r="F492" i="12"/>
  <c r="G491" i="12"/>
  <c r="G490" i="12"/>
  <c r="G489" i="12"/>
  <c r="G488" i="12"/>
  <c r="G487" i="12"/>
  <c r="G486" i="12"/>
  <c r="G485" i="12"/>
  <c r="G484" i="12"/>
  <c r="G483" i="12"/>
  <c r="G482" i="12"/>
  <c r="F482" i="12"/>
  <c r="G481" i="12"/>
  <c r="G480" i="12"/>
  <c r="G479" i="12"/>
  <c r="G478" i="12"/>
  <c r="G477" i="12"/>
  <c r="G476" i="12"/>
  <c r="G475" i="12"/>
  <c r="G474" i="12"/>
  <c r="G473" i="12"/>
  <c r="G472" i="12"/>
  <c r="F472" i="12"/>
  <c r="G471" i="12"/>
  <c r="G470" i="12"/>
  <c r="G469" i="12"/>
  <c r="G468" i="12"/>
  <c r="G467" i="12"/>
  <c r="G466" i="12"/>
  <c r="G465" i="12"/>
  <c r="G464" i="12"/>
  <c r="G463" i="12"/>
  <c r="G462" i="12"/>
  <c r="F462" i="12"/>
  <c r="G461" i="12"/>
  <c r="G460" i="12"/>
  <c r="G459" i="12"/>
  <c r="G458" i="12"/>
  <c r="G457" i="12"/>
  <c r="G456" i="12"/>
  <c r="G455" i="12"/>
  <c r="G454" i="12"/>
  <c r="G453" i="12"/>
  <c r="G452" i="12"/>
  <c r="F452" i="12"/>
  <c r="G451" i="12"/>
  <c r="G450" i="12"/>
  <c r="G449" i="12"/>
  <c r="G448" i="12"/>
  <c r="G447" i="12"/>
  <c r="G446" i="12"/>
  <c r="G445" i="12"/>
  <c r="G444" i="12"/>
  <c r="G443" i="12"/>
  <c r="G442" i="12"/>
  <c r="F442" i="12"/>
  <c r="G441" i="12"/>
  <c r="G440" i="12"/>
  <c r="G439" i="12"/>
  <c r="G438" i="12"/>
  <c r="G437" i="12"/>
  <c r="G436" i="12"/>
  <c r="G435" i="12"/>
  <c r="G434" i="12"/>
  <c r="G433" i="12"/>
  <c r="G432" i="12"/>
  <c r="F432" i="12"/>
  <c r="G431" i="12"/>
  <c r="G430" i="12"/>
  <c r="G429" i="12"/>
  <c r="G428" i="12"/>
  <c r="G427" i="12"/>
  <c r="G426" i="12"/>
  <c r="G425" i="12"/>
  <c r="G424" i="12"/>
  <c r="G423" i="12"/>
  <c r="G422" i="12"/>
  <c r="F422" i="12"/>
  <c r="G421" i="12"/>
  <c r="G420" i="12"/>
  <c r="G419" i="12"/>
  <c r="G418" i="12"/>
  <c r="G417" i="12"/>
  <c r="G416" i="12"/>
  <c r="G415" i="12"/>
  <c r="G414" i="12"/>
  <c r="G413" i="12"/>
  <c r="G412" i="12"/>
  <c r="F412" i="12"/>
  <c r="G411" i="12"/>
  <c r="G410" i="12"/>
  <c r="G409" i="12"/>
  <c r="G408" i="12"/>
  <c r="G407" i="12"/>
  <c r="G406" i="12"/>
  <c r="G405" i="12"/>
  <c r="G404" i="12"/>
  <c r="G403" i="12"/>
  <c r="G402" i="12"/>
  <c r="F402" i="12"/>
  <c r="G401" i="12"/>
  <c r="G400" i="12"/>
  <c r="G399" i="12"/>
  <c r="G398" i="12"/>
  <c r="G397" i="12"/>
  <c r="G396" i="12"/>
  <c r="G395" i="12"/>
  <c r="G394" i="12"/>
  <c r="G393" i="12"/>
  <c r="G392" i="12"/>
  <c r="F392" i="12"/>
  <c r="G391" i="12"/>
  <c r="G390" i="12"/>
  <c r="G389" i="12"/>
  <c r="G388" i="12"/>
  <c r="G387" i="12"/>
  <c r="G386" i="12"/>
  <c r="G385" i="12"/>
  <c r="G384" i="12"/>
  <c r="G383" i="12"/>
  <c r="G382" i="12"/>
  <c r="F382" i="12"/>
  <c r="G381" i="12"/>
  <c r="G380" i="12"/>
  <c r="G379" i="12"/>
  <c r="G378" i="12"/>
  <c r="G377" i="12"/>
  <c r="G376" i="12"/>
  <c r="G375" i="12"/>
  <c r="G374" i="12"/>
  <c r="G373" i="12"/>
  <c r="G372" i="12"/>
  <c r="F372" i="12"/>
  <c r="G371" i="12"/>
  <c r="G370" i="12"/>
  <c r="G369" i="12"/>
  <c r="G368" i="12"/>
  <c r="G367" i="12"/>
  <c r="G366" i="12"/>
  <c r="G365" i="12"/>
  <c r="G364" i="12"/>
  <c r="G363" i="12"/>
  <c r="G362" i="12"/>
  <c r="F362" i="12"/>
  <c r="G361" i="12"/>
  <c r="G360" i="12"/>
  <c r="G359" i="12"/>
  <c r="G358" i="12"/>
  <c r="G357" i="12"/>
  <c r="G356" i="12"/>
  <c r="G355" i="12"/>
  <c r="G354" i="12"/>
  <c r="G353" i="12"/>
  <c r="G352" i="12"/>
  <c r="F352" i="12"/>
  <c r="G351" i="12"/>
  <c r="G350" i="12"/>
  <c r="G349" i="12"/>
  <c r="G348" i="12"/>
  <c r="G347" i="12"/>
  <c r="G346" i="12"/>
  <c r="G345" i="12"/>
  <c r="G344" i="12"/>
  <c r="G343" i="12"/>
  <c r="G342" i="12"/>
  <c r="F342" i="12"/>
  <c r="G341" i="12"/>
  <c r="G340" i="12"/>
  <c r="G339" i="12"/>
  <c r="G338" i="12"/>
  <c r="G337" i="12"/>
  <c r="G336" i="12"/>
  <c r="G335" i="12"/>
  <c r="G334" i="12"/>
  <c r="G333" i="12"/>
  <c r="G332" i="12"/>
  <c r="F332" i="12"/>
  <c r="G331" i="12"/>
  <c r="G330" i="12"/>
  <c r="G329" i="12"/>
  <c r="G328" i="12"/>
  <c r="G327" i="12"/>
  <c r="G326" i="12"/>
  <c r="G325" i="12"/>
  <c r="G324" i="12"/>
  <c r="G323" i="12"/>
  <c r="G322" i="12"/>
  <c r="F322" i="12"/>
  <c r="G321" i="12"/>
  <c r="G320" i="12"/>
  <c r="G319" i="12"/>
  <c r="G318" i="12"/>
  <c r="G317" i="12"/>
  <c r="G316" i="12"/>
  <c r="G315" i="12"/>
  <c r="G314" i="12"/>
  <c r="G313" i="12"/>
  <c r="G312" i="12"/>
  <c r="F312" i="12"/>
  <c r="G311" i="12"/>
  <c r="G310" i="12"/>
  <c r="G309" i="12"/>
  <c r="G308" i="12"/>
  <c r="G307" i="12"/>
  <c r="G306" i="12"/>
  <c r="G305" i="12"/>
  <c r="G304" i="12"/>
  <c r="G303" i="12"/>
  <c r="G302" i="12"/>
  <c r="F302" i="12"/>
  <c r="G301" i="12"/>
  <c r="G300" i="12"/>
  <c r="G299" i="12"/>
  <c r="G298" i="12"/>
  <c r="G297" i="12"/>
  <c r="G296" i="12"/>
  <c r="G295" i="12"/>
  <c r="G294" i="12"/>
  <c r="G293" i="12"/>
  <c r="G292" i="12"/>
  <c r="F292" i="12"/>
  <c r="G291" i="12"/>
  <c r="G290" i="12"/>
  <c r="G289" i="12"/>
  <c r="G288" i="12"/>
  <c r="G287" i="12"/>
  <c r="G286" i="12"/>
  <c r="G285" i="12"/>
  <c r="G284" i="12"/>
  <c r="G283" i="12"/>
  <c r="G282" i="12"/>
  <c r="F282" i="12"/>
  <c r="G281" i="12"/>
  <c r="G280" i="12"/>
  <c r="G279" i="12"/>
  <c r="G278" i="12"/>
  <c r="G277" i="12"/>
  <c r="G276" i="12"/>
  <c r="G275" i="12"/>
  <c r="G274" i="12"/>
  <c r="G273" i="12"/>
  <c r="G272" i="12"/>
  <c r="F272" i="12"/>
  <c r="G271" i="12"/>
  <c r="G270" i="12"/>
  <c r="G269" i="12"/>
  <c r="G268" i="12"/>
  <c r="G267" i="12"/>
  <c r="G266" i="12"/>
  <c r="G265" i="12"/>
  <c r="G264" i="12"/>
  <c r="G263" i="12"/>
  <c r="G262" i="12"/>
  <c r="F262" i="12"/>
  <c r="G261" i="12"/>
  <c r="G260" i="12"/>
  <c r="G259" i="12"/>
  <c r="G258" i="12"/>
  <c r="G257" i="12"/>
  <c r="G256" i="12"/>
  <c r="G255" i="12"/>
  <c r="G254" i="12"/>
  <c r="G253" i="12"/>
  <c r="G252" i="12"/>
  <c r="F252" i="12"/>
  <c r="G251" i="12"/>
  <c r="G250" i="12"/>
  <c r="G249" i="12"/>
  <c r="G248" i="12"/>
  <c r="G247" i="12"/>
  <c r="G246" i="12"/>
  <c r="G245" i="12"/>
  <c r="G244" i="12"/>
  <c r="G243" i="12"/>
  <c r="G242" i="12"/>
  <c r="F242" i="12"/>
  <c r="G241" i="12"/>
  <c r="G240" i="12"/>
  <c r="G239" i="12"/>
  <c r="G238" i="12"/>
  <c r="G237" i="12"/>
  <c r="G236" i="12"/>
  <c r="G235" i="12"/>
  <c r="G234" i="12"/>
  <c r="G233" i="12"/>
  <c r="G232" i="12"/>
  <c r="F232" i="12"/>
  <c r="G231" i="12"/>
  <c r="G230" i="12"/>
  <c r="G229" i="12"/>
  <c r="G228" i="12"/>
  <c r="G227" i="12"/>
  <c r="G226" i="12"/>
  <c r="G225" i="12"/>
  <c r="G224" i="12"/>
  <c r="G223" i="12"/>
  <c r="G222" i="12"/>
  <c r="F222" i="12"/>
  <c r="G221" i="12"/>
  <c r="G220" i="12"/>
  <c r="G219" i="12"/>
  <c r="G218" i="12"/>
  <c r="G217" i="12"/>
  <c r="G216" i="12"/>
  <c r="G215" i="12"/>
  <c r="G214" i="12"/>
  <c r="G213" i="12"/>
  <c r="G212" i="12"/>
  <c r="F212" i="12"/>
  <c r="G211" i="12"/>
  <c r="G210" i="12"/>
  <c r="G209" i="12"/>
  <c r="G208" i="12"/>
  <c r="G207" i="12"/>
  <c r="G206" i="12"/>
  <c r="G205" i="12"/>
  <c r="G204" i="12"/>
  <c r="G203" i="12"/>
  <c r="G202" i="12"/>
  <c r="F202" i="12"/>
  <c r="G201" i="12"/>
  <c r="G200" i="12"/>
  <c r="G199" i="12"/>
  <c r="G198" i="12"/>
  <c r="G197" i="12"/>
  <c r="G196" i="12"/>
  <c r="G195" i="12"/>
  <c r="G194" i="12"/>
  <c r="G193" i="12"/>
  <c r="G192" i="12"/>
  <c r="F192" i="12"/>
  <c r="G191" i="12"/>
  <c r="G190" i="12"/>
  <c r="G189" i="12"/>
  <c r="G188" i="12"/>
  <c r="G187" i="12"/>
  <c r="G186" i="12"/>
  <c r="G185" i="12"/>
  <c r="G184" i="12"/>
  <c r="G183" i="12"/>
  <c r="G182" i="12"/>
  <c r="F182" i="12"/>
  <c r="G181" i="12"/>
  <c r="G180" i="12"/>
  <c r="G179" i="12"/>
  <c r="G178" i="12"/>
  <c r="G177" i="12"/>
  <c r="G176" i="12"/>
  <c r="G175" i="12"/>
  <c r="G174" i="12"/>
  <c r="G173" i="12"/>
  <c r="G172" i="12"/>
  <c r="F172" i="12"/>
  <c r="G171" i="12"/>
  <c r="G170" i="12"/>
  <c r="G169" i="12"/>
  <c r="G168" i="12"/>
  <c r="G167" i="12"/>
  <c r="G166" i="12"/>
  <c r="G165" i="12"/>
  <c r="G164" i="12"/>
  <c r="G163" i="12"/>
  <c r="G162" i="12"/>
  <c r="F162" i="12"/>
  <c r="G161" i="12"/>
  <c r="G160" i="12"/>
  <c r="G159" i="12"/>
  <c r="G158" i="12"/>
  <c r="G157" i="12"/>
  <c r="G156" i="12"/>
  <c r="G155" i="12"/>
  <c r="G154" i="12"/>
  <c r="G153" i="12"/>
  <c r="G152" i="12"/>
  <c r="F152" i="12"/>
  <c r="G151" i="12"/>
  <c r="G150" i="12"/>
  <c r="G149" i="12"/>
  <c r="G148" i="12"/>
  <c r="G147" i="12"/>
  <c r="G146" i="12"/>
  <c r="G145" i="12"/>
  <c r="G144" i="12"/>
  <c r="G143" i="12"/>
  <c r="G142" i="12"/>
  <c r="F142" i="12"/>
  <c r="G141" i="12"/>
  <c r="G140" i="12"/>
  <c r="G139" i="12"/>
  <c r="G138" i="12"/>
  <c r="G137" i="12"/>
  <c r="G136" i="12"/>
  <c r="G135" i="12"/>
  <c r="G134" i="12"/>
  <c r="G133" i="12"/>
  <c r="G132" i="12"/>
  <c r="F132" i="12"/>
  <c r="G131" i="12"/>
  <c r="G130" i="12"/>
  <c r="G129" i="12"/>
  <c r="G128" i="12"/>
  <c r="G127" i="12"/>
  <c r="G126" i="12"/>
  <c r="G125" i="12"/>
  <c r="G124" i="12"/>
  <c r="G123" i="12"/>
  <c r="G122" i="12"/>
  <c r="F122" i="12"/>
  <c r="G121" i="12"/>
  <c r="G120" i="12"/>
  <c r="G119" i="12"/>
  <c r="G118" i="12"/>
  <c r="G117" i="12"/>
  <c r="G116" i="12"/>
  <c r="G115" i="12"/>
  <c r="G114" i="12"/>
  <c r="G113" i="12"/>
  <c r="G112" i="12"/>
  <c r="F112" i="12"/>
  <c r="G111" i="12"/>
  <c r="G110" i="12"/>
  <c r="G109" i="12"/>
  <c r="G108" i="12"/>
  <c r="G107" i="12"/>
  <c r="G106" i="12"/>
  <c r="G105" i="12"/>
  <c r="G104" i="12"/>
  <c r="G103" i="12"/>
  <c r="G102" i="12"/>
  <c r="F102" i="12"/>
  <c r="G101" i="12"/>
  <c r="G100" i="12"/>
  <c r="G99" i="12"/>
  <c r="G98" i="12"/>
  <c r="G97" i="12"/>
  <c r="G96" i="12"/>
  <c r="G95" i="12"/>
  <c r="G94" i="12"/>
  <c r="G93" i="12"/>
  <c r="G92" i="12"/>
  <c r="F92" i="12"/>
  <c r="G91" i="12"/>
  <c r="G90" i="12"/>
  <c r="G89" i="12"/>
  <c r="G88" i="12"/>
  <c r="G87" i="12"/>
  <c r="G86" i="12"/>
  <c r="G85" i="12"/>
  <c r="G84" i="12"/>
  <c r="G83" i="12"/>
  <c r="G82" i="12"/>
  <c r="F82" i="12"/>
  <c r="G81" i="12"/>
  <c r="G80" i="12"/>
  <c r="G79" i="12"/>
  <c r="G78" i="12"/>
  <c r="G77" i="12"/>
  <c r="G76" i="12"/>
  <c r="G75" i="12"/>
  <c r="G74" i="12"/>
  <c r="G73" i="12"/>
  <c r="G72" i="12"/>
  <c r="F72" i="12"/>
  <c r="G71" i="12"/>
  <c r="G70" i="12"/>
  <c r="G69" i="12"/>
  <c r="G68" i="12"/>
  <c r="G67" i="12"/>
  <c r="G66" i="12"/>
  <c r="G65" i="12"/>
  <c r="G64" i="12"/>
  <c r="G63" i="12"/>
  <c r="G62" i="12"/>
  <c r="F62" i="12"/>
  <c r="G61" i="12"/>
  <c r="G60" i="12"/>
  <c r="G59" i="12"/>
  <c r="G58" i="12"/>
  <c r="G57" i="12"/>
  <c r="G56" i="12"/>
  <c r="G55" i="12"/>
  <c r="G54" i="12"/>
  <c r="G53" i="12"/>
  <c r="G52" i="12"/>
  <c r="F52" i="12"/>
  <c r="G51" i="12"/>
  <c r="G50" i="12"/>
  <c r="G49" i="12"/>
  <c r="G48" i="12"/>
  <c r="G47" i="12"/>
  <c r="G46" i="12"/>
  <c r="G45" i="12"/>
  <c r="G44" i="12"/>
  <c r="G43" i="12"/>
  <c r="G42" i="12"/>
  <c r="F42" i="12"/>
  <c r="G41" i="12"/>
  <c r="G40" i="12"/>
  <c r="G39" i="12"/>
  <c r="G38" i="12"/>
  <c r="G37" i="12"/>
  <c r="G36" i="12"/>
  <c r="G35" i="12"/>
  <c r="G34" i="12"/>
  <c r="G33" i="12"/>
  <c r="G32" i="12"/>
  <c r="F32" i="12"/>
  <c r="G31" i="12"/>
  <c r="G30" i="12"/>
  <c r="G29" i="12"/>
  <c r="G28" i="12"/>
  <c r="G27" i="12"/>
  <c r="G26" i="12"/>
  <c r="G25" i="12"/>
  <c r="G24" i="12"/>
  <c r="G23" i="12"/>
  <c r="G22" i="12"/>
  <c r="F22" i="12"/>
  <c r="G21" i="12"/>
  <c r="G20" i="12"/>
  <c r="G19" i="12"/>
  <c r="G18" i="12"/>
  <c r="G17" i="12"/>
  <c r="G16" i="12"/>
  <c r="G15" i="12"/>
  <c r="G14" i="12"/>
  <c r="G13" i="12"/>
  <c r="G12" i="12"/>
  <c r="F12" i="12"/>
  <c r="F12" i="11" l="1"/>
  <c r="D7" i="9"/>
  <c r="D6" i="9"/>
  <c r="D4" i="9"/>
  <c r="D5" i="9"/>
  <c r="D3" i="11" s="1"/>
  <c r="D2" i="9"/>
  <c r="D3" i="9"/>
  <c r="B7" i="9"/>
  <c r="B2" i="9"/>
  <c r="B3" i="9"/>
  <c r="B4" i="9"/>
  <c r="B2" i="11" s="1"/>
  <c r="B5" i="9"/>
  <c r="B3" i="11" s="1"/>
  <c r="B6" i="9"/>
  <c r="B1" i="9"/>
  <c r="C1" i="8"/>
  <c r="D1" i="9" s="1"/>
  <c r="D1" i="12" l="1"/>
  <c r="D1" i="14"/>
  <c r="D1" i="18"/>
  <c r="D1" i="15"/>
  <c r="B2" i="12"/>
  <c r="B2" i="15"/>
  <c r="B2" i="18"/>
  <c r="B2" i="14"/>
  <c r="D2" i="12"/>
  <c r="D2" i="18"/>
  <c r="D2" i="15"/>
  <c r="D2" i="14"/>
  <c r="B1" i="18"/>
  <c r="B1" i="14"/>
  <c r="B1" i="15"/>
  <c r="B1" i="12"/>
  <c r="B3" i="12"/>
  <c r="B3" i="15"/>
  <c r="B3" i="18"/>
  <c r="B3" i="14"/>
  <c r="D3" i="18"/>
  <c r="D3" i="15"/>
  <c r="D3" i="12"/>
  <c r="D3" i="14"/>
  <c r="B1" i="11"/>
  <c r="D2" i="11"/>
  <c r="D1" i="11"/>
  <c r="B2" i="16"/>
  <c r="A2" i="16"/>
  <c r="B1" i="16"/>
  <c r="A1" i="16"/>
  <c r="AC172" i="9" l="1"/>
  <c r="AC173" i="9"/>
  <c r="AC174" i="9"/>
  <c r="AC175" i="9"/>
  <c r="AC176" i="9"/>
  <c r="AC177" i="9"/>
  <c r="AC178" i="9"/>
  <c r="AC179" i="9"/>
  <c r="AC180" i="9"/>
  <c r="AC181" i="9"/>
  <c r="AC182" i="9"/>
  <c r="AC183" i="9"/>
  <c r="AC184" i="9"/>
  <c r="AC185" i="9"/>
  <c r="AC186" i="9"/>
  <c r="AC187" i="9"/>
  <c r="AC188" i="9"/>
  <c r="AC189" i="9"/>
  <c r="AC190" i="9"/>
  <c r="AC191" i="9"/>
  <c r="AC192" i="9"/>
  <c r="AC193" i="9"/>
  <c r="AC194" i="9"/>
  <c r="AC195" i="9"/>
  <c r="AC196" i="9"/>
  <c r="AC197" i="9"/>
  <c r="AC198" i="9"/>
  <c r="AC199" i="9"/>
  <c r="AC200" i="9"/>
  <c r="AC201" i="9"/>
  <c r="AC202" i="9"/>
  <c r="AC203" i="9"/>
  <c r="AC204" i="9"/>
  <c r="AC205" i="9"/>
  <c r="AC206" i="9"/>
  <c r="AC207" i="9"/>
  <c r="AC208" i="9"/>
  <c r="AC209" i="9"/>
  <c r="AC210" i="9"/>
  <c r="AC211" i="9"/>
  <c r="AC212" i="9"/>
  <c r="AC213" i="9"/>
  <c r="AC214" i="9"/>
  <c r="AC215" i="9"/>
  <c r="AC216" i="9"/>
  <c r="AC217" i="9"/>
  <c r="AC218" i="9"/>
  <c r="AC219" i="9"/>
  <c r="AC220" i="9"/>
  <c r="AC221" i="9"/>
  <c r="AC222" i="9"/>
  <c r="AC223" i="9"/>
  <c r="AC224" i="9"/>
  <c r="AC225" i="9"/>
  <c r="AC226" i="9"/>
  <c r="AC227" i="9"/>
  <c r="AC228" i="9"/>
  <c r="AC229" i="9"/>
  <c r="AC230" i="9"/>
  <c r="AC231" i="9"/>
  <c r="AC232" i="9"/>
  <c r="AC233" i="9"/>
  <c r="AC234" i="9"/>
  <c r="AC235" i="9"/>
  <c r="AC236" i="9"/>
  <c r="AC237" i="9"/>
  <c r="AC238" i="9"/>
  <c r="AC239" i="9"/>
  <c r="AC240" i="9"/>
  <c r="AC241" i="9"/>
  <c r="AC242" i="9"/>
  <c r="AC243" i="9"/>
  <c r="AC244" i="9"/>
  <c r="AC245" i="9"/>
  <c r="AC246" i="9"/>
  <c r="AC247" i="9"/>
  <c r="AC248" i="9"/>
  <c r="AC249" i="9"/>
  <c r="AC250" i="9"/>
  <c r="AC251" i="9"/>
  <c r="AC252" i="9"/>
  <c r="AC253" i="9"/>
  <c r="AC254" i="9"/>
  <c r="AC255" i="9"/>
  <c r="AC256" i="9"/>
  <c r="AC257" i="9"/>
  <c r="AC258" i="9"/>
  <c r="AC259" i="9"/>
  <c r="AC260" i="9"/>
  <c r="AC261" i="9"/>
  <c r="AC262" i="9"/>
  <c r="AC263" i="9"/>
  <c r="AC264" i="9"/>
  <c r="AC265" i="9"/>
  <c r="AC266" i="9"/>
  <c r="AC267" i="9"/>
  <c r="AC268" i="9"/>
  <c r="AC269" i="9"/>
  <c r="AC270" i="9"/>
  <c r="AC271" i="9"/>
  <c r="AC272" i="9"/>
  <c r="AC273" i="9"/>
  <c r="AC274" i="9"/>
  <c r="AC275" i="9"/>
  <c r="AC276" i="9"/>
  <c r="AC277" i="9"/>
  <c r="AC278" i="9"/>
  <c r="AC279" i="9"/>
  <c r="AC280" i="9"/>
  <c r="AC281" i="9"/>
  <c r="AC282" i="9"/>
  <c r="AC283" i="9"/>
  <c r="AC284" i="9"/>
  <c r="AC285" i="9"/>
  <c r="AC286" i="9"/>
  <c r="AC287" i="9"/>
  <c r="AC288" i="9"/>
  <c r="AC289" i="9"/>
  <c r="AC290" i="9"/>
  <c r="AC291" i="9"/>
  <c r="AC292" i="9"/>
  <c r="AC293" i="9"/>
  <c r="AC294" i="9"/>
  <c r="AC295" i="9"/>
  <c r="AC296" i="9"/>
  <c r="AC297" i="9"/>
  <c r="AC298" i="9"/>
  <c r="AC299" i="9"/>
  <c r="AC300" i="9"/>
  <c r="AC301" i="9"/>
  <c r="AC302" i="9"/>
  <c r="AC303" i="9"/>
  <c r="AC304" i="9"/>
  <c r="AC305" i="9"/>
  <c r="AC306" i="9"/>
  <c r="AC307" i="9"/>
  <c r="AC308" i="9"/>
  <c r="AC309" i="9"/>
  <c r="AC310" i="9"/>
  <c r="AC311" i="9"/>
  <c r="AC312" i="9"/>
  <c r="AC313" i="9"/>
  <c r="AC314" i="9"/>
  <c r="AC315" i="9"/>
  <c r="AC316" i="9"/>
  <c r="AC317" i="9"/>
  <c r="AC318" i="9"/>
  <c r="AC319" i="9"/>
  <c r="AC320" i="9"/>
  <c r="AC321" i="9"/>
  <c r="AC322" i="9"/>
  <c r="AC323" i="9"/>
  <c r="AC324" i="9"/>
  <c r="AC325" i="9"/>
  <c r="AC326" i="9"/>
  <c r="AC327" i="9"/>
  <c r="AC328" i="9"/>
  <c r="AC329" i="9"/>
  <c r="AC330" i="9"/>
  <c r="AC331" i="9"/>
  <c r="AC332" i="9"/>
  <c r="AC333" i="9"/>
  <c r="AC334" i="9"/>
  <c r="AC335" i="9"/>
  <c r="AC336" i="9"/>
  <c r="AC337" i="9"/>
  <c r="AC338" i="9"/>
  <c r="AC339" i="9"/>
  <c r="AC340" i="9"/>
  <c r="AC341" i="9"/>
  <c r="AC342" i="9"/>
  <c r="AC343" i="9"/>
  <c r="AC344" i="9"/>
  <c r="AC345" i="9"/>
  <c r="AC346" i="9"/>
  <c r="AC347" i="9"/>
  <c r="AC348" i="9"/>
  <c r="AC349" i="9"/>
  <c r="AC350" i="9"/>
  <c r="AC351" i="9"/>
  <c r="AC352" i="9"/>
  <c r="AC353" i="9"/>
  <c r="AC354" i="9"/>
  <c r="AC355" i="9"/>
  <c r="AC356" i="9"/>
  <c r="AC357" i="9"/>
  <c r="AC358" i="9"/>
  <c r="AC359" i="9"/>
  <c r="AC360" i="9"/>
  <c r="AC361" i="9"/>
  <c r="AC362" i="9"/>
  <c r="AC363" i="9"/>
  <c r="AC364" i="9"/>
  <c r="AC365" i="9"/>
  <c r="AC366" i="9"/>
  <c r="AC367" i="9"/>
  <c r="AC368" i="9"/>
  <c r="AC369" i="9"/>
  <c r="AC370" i="9"/>
  <c r="AC371" i="9"/>
  <c r="AC372" i="9"/>
  <c r="AC373" i="9"/>
  <c r="AC374" i="9"/>
  <c r="AC375" i="9"/>
  <c r="AC376" i="9"/>
  <c r="AC377" i="9"/>
  <c r="AC378" i="9"/>
  <c r="AC379" i="9"/>
  <c r="AC380" i="9"/>
  <c r="AC381" i="9"/>
  <c r="AC382" i="9"/>
  <c r="AC383" i="9"/>
  <c r="AC384" i="9"/>
  <c r="AC385" i="9"/>
  <c r="AC386" i="9"/>
  <c r="AC387" i="9"/>
  <c r="AC388" i="9"/>
  <c r="AC389" i="9"/>
  <c r="AC390" i="9"/>
  <c r="AC391" i="9"/>
  <c r="AC392" i="9"/>
  <c r="AC393" i="9"/>
  <c r="AC394" i="9"/>
  <c r="AC395" i="9"/>
  <c r="AC396" i="9"/>
  <c r="AC397" i="9"/>
  <c r="AC398" i="9"/>
  <c r="AC399" i="9"/>
  <c r="AC400" i="9"/>
  <c r="AC401" i="9"/>
  <c r="AC402" i="9"/>
  <c r="AC403" i="9"/>
  <c r="AC404" i="9"/>
  <c r="AC405" i="9"/>
  <c r="AC406" i="9"/>
  <c r="AC407" i="9"/>
  <c r="AC408" i="9"/>
  <c r="AC409" i="9"/>
  <c r="AC410" i="9"/>
  <c r="AC411" i="9"/>
  <c r="AC412" i="9"/>
  <c r="AC413" i="9"/>
  <c r="AC414" i="9"/>
  <c r="AC415" i="9"/>
  <c r="AC416" i="9"/>
  <c r="AC417" i="9"/>
  <c r="AC418" i="9"/>
  <c r="AC419" i="9"/>
  <c r="AC420" i="9"/>
  <c r="AC421" i="9"/>
  <c r="AC422" i="9"/>
  <c r="AC423" i="9"/>
  <c r="AC424" i="9"/>
  <c r="AC425" i="9"/>
  <c r="AC426" i="9"/>
  <c r="AC427" i="9"/>
  <c r="AC428" i="9"/>
  <c r="AC429" i="9"/>
  <c r="AC430" i="9"/>
  <c r="AC431" i="9"/>
  <c r="AC432" i="9"/>
  <c r="AC433" i="9"/>
  <c r="AC434" i="9"/>
  <c r="AC435" i="9"/>
  <c r="AC436" i="9"/>
  <c r="AC437" i="9"/>
  <c r="AC438" i="9"/>
  <c r="AC439" i="9"/>
  <c r="AC440" i="9"/>
  <c r="AC441" i="9"/>
  <c r="AC442" i="9"/>
  <c r="AC443" i="9"/>
  <c r="AC444" i="9"/>
  <c r="AC445" i="9"/>
  <c r="AC446" i="9"/>
  <c r="AC447" i="9"/>
  <c r="AC448" i="9"/>
  <c r="AC449" i="9"/>
  <c r="AC450" i="9"/>
  <c r="AC451" i="9"/>
  <c r="AC452" i="9"/>
  <c r="AC453" i="9"/>
  <c r="AC454" i="9"/>
  <c r="AC455" i="9"/>
  <c r="AC456" i="9"/>
  <c r="AC457" i="9"/>
  <c r="AC458" i="9"/>
  <c r="AC459" i="9"/>
  <c r="AC460" i="9"/>
  <c r="AC461" i="9"/>
  <c r="AC462" i="9"/>
  <c r="AC463" i="9"/>
  <c r="AC464" i="9"/>
  <c r="AC465" i="9"/>
  <c r="AC466" i="9"/>
  <c r="AC467" i="9"/>
  <c r="AC468" i="9"/>
  <c r="AC469" i="9"/>
  <c r="AC470" i="9"/>
  <c r="AC471" i="9"/>
  <c r="AC472" i="9"/>
  <c r="AC473" i="9"/>
  <c r="AC474" i="9"/>
  <c r="AC475" i="9"/>
  <c r="AC476" i="9"/>
  <c r="AC477" i="9"/>
  <c r="AC478" i="9"/>
  <c r="AC479" i="9"/>
  <c r="AC480" i="9"/>
  <c r="AC481" i="9"/>
  <c r="AC482" i="9"/>
  <c r="AC483" i="9"/>
  <c r="AC484" i="9"/>
  <c r="AC485" i="9"/>
  <c r="AC486" i="9"/>
  <c r="AC487" i="9"/>
  <c r="AC488" i="9"/>
  <c r="AC489" i="9"/>
  <c r="AC490" i="9"/>
  <c r="AC491" i="9"/>
  <c r="AC492" i="9"/>
  <c r="AC493" i="9"/>
  <c r="AC494" i="9"/>
  <c r="AC495" i="9"/>
  <c r="AC496" i="9"/>
  <c r="AC497" i="9"/>
  <c r="AC498" i="9"/>
  <c r="AC499" i="9"/>
  <c r="AC500" i="9"/>
  <c r="AC501" i="9"/>
  <c r="AC502" i="9"/>
  <c r="AC503" i="9"/>
  <c r="AC504" i="9"/>
  <c r="AC505" i="9"/>
  <c r="AC506" i="9"/>
  <c r="AC507" i="9"/>
  <c r="AC508" i="9"/>
  <c r="AC509" i="9"/>
  <c r="AC510" i="9"/>
  <c r="AC511" i="9"/>
  <c r="AC512" i="9"/>
  <c r="AC513" i="9"/>
  <c r="AC514" i="9"/>
  <c r="AC515" i="9"/>
  <c r="AC516" i="9"/>
  <c r="AC517" i="9"/>
  <c r="AC518" i="9"/>
  <c r="AC519" i="9"/>
  <c r="AC520" i="9"/>
  <c r="AC521" i="9"/>
  <c r="AC522" i="9"/>
  <c r="AC523" i="9"/>
  <c r="AC524" i="9"/>
  <c r="AC525" i="9"/>
  <c r="AC526" i="9"/>
  <c r="AC527" i="9"/>
  <c r="AC528" i="9"/>
  <c r="AC529" i="9"/>
  <c r="AC530" i="9"/>
  <c r="AC531" i="9"/>
  <c r="AC532" i="9"/>
  <c r="AC533" i="9"/>
  <c r="AC534" i="9"/>
  <c r="AC535" i="9"/>
  <c r="AC536" i="9"/>
  <c r="AC537" i="9"/>
  <c r="AC538" i="9"/>
  <c r="AC539" i="9"/>
  <c r="AC540" i="9"/>
  <c r="AC541" i="9"/>
  <c r="AC542" i="9"/>
  <c r="AC543" i="9"/>
  <c r="AC544" i="9"/>
  <c r="AC545" i="9"/>
  <c r="AC546" i="9"/>
  <c r="AC547" i="9"/>
  <c r="AC548" i="9"/>
  <c r="AC549" i="9"/>
  <c r="AC550" i="9"/>
  <c r="AC551" i="9"/>
  <c r="AC552" i="9"/>
  <c r="AC553" i="9"/>
  <c r="AC554" i="9"/>
  <c r="AC555" i="9"/>
  <c r="AC556" i="9"/>
  <c r="AC557" i="9"/>
  <c r="AC558" i="9"/>
  <c r="AC559" i="9"/>
  <c r="AC560" i="9"/>
  <c r="AC561" i="9"/>
  <c r="AC562" i="9"/>
  <c r="AC563" i="9"/>
  <c r="AC564" i="9"/>
  <c r="AC565" i="9"/>
  <c r="AC566" i="9"/>
  <c r="AC567" i="9"/>
  <c r="AC568" i="9"/>
  <c r="AC569" i="9"/>
  <c r="AC570" i="9"/>
  <c r="AC571" i="9"/>
  <c r="AC572" i="9"/>
  <c r="AC573" i="9"/>
  <c r="AC574" i="9"/>
  <c r="AC575" i="9"/>
  <c r="AC576" i="9"/>
  <c r="AC577" i="9"/>
  <c r="AC578" i="9"/>
  <c r="AC579" i="9"/>
  <c r="AC580" i="9"/>
  <c r="AC581" i="9"/>
  <c r="AC582" i="9"/>
  <c r="AC583" i="9"/>
  <c r="AC584" i="9"/>
  <c r="AC585" i="9"/>
  <c r="AC586" i="9"/>
  <c r="AC587" i="9"/>
  <c r="AC588" i="9"/>
  <c r="AC589" i="9"/>
  <c r="AC590" i="9"/>
  <c r="AC591" i="9"/>
  <c r="AC592" i="9"/>
  <c r="AC593" i="9"/>
  <c r="AC594" i="9"/>
  <c r="AC595" i="9"/>
  <c r="AC596" i="9"/>
  <c r="AC597" i="9"/>
  <c r="AC598" i="9"/>
  <c r="AC599" i="9"/>
  <c r="AC600" i="9"/>
  <c r="AC601" i="9"/>
  <c r="AC602" i="9"/>
  <c r="AC603" i="9"/>
  <c r="AC604" i="9"/>
  <c r="AC605" i="9"/>
  <c r="AC606" i="9"/>
  <c r="AC607" i="9"/>
  <c r="AC608" i="9"/>
  <c r="AC609" i="9"/>
  <c r="AC610" i="9"/>
  <c r="AC611" i="9"/>
  <c r="AC612" i="9"/>
  <c r="AC613" i="9"/>
  <c r="AC614" i="9"/>
  <c r="AC615" i="9"/>
  <c r="AC616" i="9"/>
  <c r="AC617" i="9"/>
  <c r="AC618" i="9"/>
  <c r="AC619" i="9"/>
  <c r="AC620" i="9"/>
  <c r="AC621" i="9"/>
  <c r="AC622" i="9"/>
  <c r="AC623" i="9"/>
  <c r="AC624" i="9"/>
  <c r="AC625" i="9"/>
  <c r="AC626" i="9"/>
  <c r="AC627" i="9"/>
  <c r="AC628" i="9"/>
  <c r="AC629" i="9"/>
  <c r="AC630" i="9"/>
  <c r="AC631" i="9"/>
  <c r="AC632" i="9"/>
  <c r="AC633" i="9"/>
  <c r="AC634" i="9"/>
  <c r="AC635" i="9"/>
  <c r="AC636" i="9"/>
  <c r="AC637" i="9"/>
  <c r="AC638" i="9"/>
  <c r="AC639" i="9"/>
  <c r="AC640" i="9"/>
  <c r="AC641" i="9"/>
  <c r="AC642" i="9"/>
  <c r="AC643" i="9"/>
  <c r="AC644" i="9"/>
  <c r="AC645" i="9"/>
  <c r="AC646" i="9"/>
  <c r="AC647" i="9"/>
  <c r="AC648" i="9"/>
  <c r="AC649" i="9"/>
  <c r="AC650" i="9"/>
  <c r="AC651" i="9"/>
  <c r="AC652" i="9"/>
  <c r="AC653" i="9"/>
  <c r="AC654" i="9"/>
  <c r="AC655" i="9"/>
  <c r="AC656" i="9"/>
  <c r="AC657" i="9"/>
  <c r="AC658" i="9"/>
  <c r="AC659" i="9"/>
  <c r="AC660" i="9"/>
  <c r="AC661" i="9"/>
  <c r="AC662" i="9"/>
  <c r="AC663" i="9"/>
  <c r="AC664" i="9"/>
  <c r="AC665" i="9"/>
  <c r="AC666" i="9"/>
  <c r="AC667" i="9"/>
  <c r="AC668" i="9"/>
  <c r="AC669" i="9"/>
  <c r="AC670" i="9"/>
  <c r="AC671" i="9"/>
  <c r="AC672" i="9"/>
  <c r="AC673" i="9"/>
  <c r="AC674" i="9"/>
  <c r="AC675" i="9"/>
  <c r="AC676" i="9"/>
  <c r="AC677" i="9"/>
  <c r="AC678" i="9"/>
  <c r="AC679" i="9"/>
  <c r="AC680" i="9"/>
  <c r="AC681" i="9"/>
  <c r="AC682" i="9"/>
  <c r="AC683" i="9"/>
  <c r="AC684" i="9"/>
  <c r="AC685" i="9"/>
  <c r="AC686" i="9"/>
  <c r="AC687" i="9"/>
  <c r="AC688" i="9"/>
  <c r="AC689" i="9"/>
  <c r="AC690" i="9"/>
  <c r="AC691" i="9"/>
  <c r="AC692" i="9"/>
  <c r="AC693" i="9"/>
  <c r="AC694" i="9"/>
  <c r="AC695" i="9"/>
  <c r="AC696" i="9"/>
  <c r="AC697" i="9"/>
  <c r="AC698" i="9"/>
  <c r="AC699" i="9"/>
  <c r="AC700" i="9"/>
  <c r="AC701" i="9"/>
  <c r="AC702" i="9"/>
  <c r="AC703" i="9"/>
  <c r="AC704" i="9"/>
  <c r="AC705" i="9"/>
  <c r="AC706" i="9"/>
  <c r="AC707" i="9"/>
  <c r="AC708" i="9"/>
  <c r="AC709" i="9"/>
  <c r="AC710" i="9"/>
  <c r="AC711" i="9"/>
  <c r="AC712" i="9"/>
  <c r="AC713" i="9"/>
  <c r="AC714" i="9"/>
  <c r="AC715" i="9"/>
  <c r="AC716" i="9"/>
  <c r="AC717" i="9"/>
  <c r="AC718" i="9"/>
  <c r="AC719" i="9"/>
  <c r="AC720" i="9"/>
  <c r="AC721" i="9"/>
  <c r="AC722" i="9"/>
  <c r="AC723" i="9"/>
  <c r="AC724" i="9"/>
  <c r="AC725" i="9"/>
  <c r="AC726" i="9"/>
  <c r="AC727" i="9"/>
  <c r="AC728" i="9"/>
  <c r="AC729" i="9"/>
  <c r="AC730" i="9"/>
  <c r="AC731" i="9"/>
  <c r="AC732" i="9"/>
  <c r="AC733" i="9"/>
  <c r="AC734" i="9"/>
  <c r="AC735" i="9"/>
  <c r="AC736" i="9"/>
  <c r="AC737" i="9"/>
  <c r="AC738" i="9"/>
  <c r="AC739" i="9"/>
  <c r="AC740" i="9"/>
  <c r="AC741" i="9"/>
  <c r="AC742" i="9"/>
  <c r="AC743" i="9"/>
  <c r="AC744" i="9"/>
  <c r="AC745" i="9"/>
  <c r="AC746" i="9"/>
  <c r="AC747" i="9"/>
  <c r="AC748" i="9"/>
  <c r="AC749" i="9"/>
  <c r="AC750" i="9"/>
  <c r="AC751" i="9"/>
  <c r="AC752" i="9"/>
  <c r="AC753" i="9"/>
  <c r="AC754" i="9"/>
  <c r="AC755" i="9"/>
  <c r="AC756" i="9"/>
  <c r="AC757" i="9"/>
  <c r="AC758" i="9"/>
  <c r="AC759" i="9"/>
  <c r="AC760" i="9"/>
  <c r="AC761" i="9"/>
  <c r="AC762" i="9"/>
  <c r="AC763" i="9"/>
  <c r="AC764" i="9"/>
  <c r="AC765" i="9"/>
  <c r="AC766" i="9"/>
  <c r="AC767" i="9"/>
  <c r="AC768" i="9"/>
  <c r="AC769" i="9"/>
  <c r="AC770" i="9"/>
  <c r="AC771" i="9"/>
  <c r="AC772" i="9"/>
  <c r="AC773" i="9"/>
  <c r="AC774" i="9"/>
  <c r="AC775" i="9"/>
  <c r="AC776" i="9"/>
  <c r="AC777" i="9"/>
  <c r="AC778" i="9"/>
  <c r="AC779" i="9"/>
  <c r="AC780" i="9"/>
  <c r="AC781" i="9"/>
  <c r="AC782" i="9"/>
  <c r="AC783" i="9"/>
  <c r="AC784" i="9"/>
  <c r="AC785" i="9"/>
  <c r="AC786" i="9"/>
  <c r="AC787" i="9"/>
  <c r="AC788" i="9"/>
  <c r="AC789" i="9"/>
  <c r="AC790" i="9"/>
  <c r="AC791" i="9"/>
  <c r="AC792" i="9"/>
  <c r="AC793" i="9"/>
  <c r="AC794" i="9"/>
  <c r="AC795" i="9"/>
  <c r="AC796" i="9"/>
  <c r="AC797" i="9"/>
  <c r="AC798" i="9"/>
  <c r="AC799" i="9"/>
  <c r="AC800" i="9"/>
  <c r="AC801" i="9"/>
  <c r="AC802" i="9"/>
  <c r="AC803" i="9"/>
  <c r="AC804" i="9"/>
  <c r="AC805" i="9"/>
  <c r="AC806" i="9"/>
  <c r="AC807" i="9"/>
  <c r="AC808" i="9"/>
  <c r="AC809" i="9"/>
  <c r="AC810" i="9"/>
  <c r="AC811" i="9"/>
  <c r="AC93" i="9"/>
  <c r="AC94" i="9"/>
  <c r="AC95" i="9"/>
  <c r="AC96" i="9"/>
  <c r="AC97" i="9"/>
  <c r="AC98" i="9"/>
  <c r="AC99" i="9"/>
  <c r="AC100" i="9"/>
  <c r="AC101" i="9"/>
  <c r="AC102" i="9"/>
  <c r="AC103" i="9"/>
  <c r="AC104" i="9"/>
  <c r="AC105" i="9"/>
  <c r="AC106" i="9"/>
  <c r="AC107" i="9"/>
  <c r="AC108" i="9"/>
  <c r="AC109" i="9"/>
  <c r="AC110" i="9"/>
  <c r="AC111" i="9"/>
  <c r="AC112" i="9"/>
  <c r="AC113" i="9"/>
  <c r="AC114" i="9"/>
  <c r="AC115" i="9"/>
  <c r="AC116" i="9"/>
  <c r="AC117" i="9"/>
  <c r="AC118" i="9"/>
  <c r="AC119" i="9"/>
  <c r="AC120" i="9"/>
  <c r="AC121" i="9"/>
  <c r="AC122" i="9"/>
  <c r="AC123" i="9"/>
  <c r="AC124" i="9"/>
  <c r="AC125" i="9"/>
  <c r="AC126" i="9"/>
  <c r="AC127" i="9"/>
  <c r="AC128" i="9"/>
  <c r="AC129" i="9"/>
  <c r="AC130" i="9"/>
  <c r="AC131" i="9"/>
  <c r="AC132" i="9"/>
  <c r="AC133" i="9"/>
  <c r="AC134" i="9"/>
  <c r="AC135" i="9"/>
  <c r="AC136" i="9"/>
  <c r="AC137" i="9"/>
  <c r="AC138" i="9"/>
  <c r="AC139" i="9"/>
  <c r="AC140" i="9"/>
  <c r="AC141" i="9"/>
  <c r="AC142" i="9"/>
  <c r="AC143" i="9"/>
  <c r="AC144" i="9"/>
  <c r="AC145" i="9"/>
  <c r="AC146" i="9"/>
  <c r="AC147" i="9"/>
  <c r="AC148" i="9"/>
  <c r="AC149" i="9"/>
  <c r="AC150" i="9"/>
  <c r="AC151" i="9"/>
  <c r="AC152" i="9"/>
  <c r="AC153" i="9"/>
  <c r="AC154" i="9"/>
  <c r="AC155" i="9"/>
  <c r="AC156" i="9"/>
  <c r="AC157" i="9"/>
  <c r="AC158" i="9"/>
  <c r="AC159" i="9"/>
  <c r="AC160" i="9"/>
  <c r="AC161" i="9"/>
  <c r="AC162" i="9"/>
  <c r="AC163" i="9"/>
  <c r="AC164" i="9"/>
  <c r="AC165" i="9"/>
  <c r="AC166" i="9"/>
  <c r="AC167" i="9"/>
  <c r="AC168" i="9"/>
  <c r="AC169" i="9"/>
  <c r="AC170" i="9"/>
  <c r="AC171" i="9"/>
  <c r="AC92" i="9"/>
  <c r="AC13" i="9"/>
  <c r="AC14" i="9"/>
  <c r="AC15" i="9"/>
  <c r="AC16" i="9"/>
  <c r="AC17" i="9"/>
  <c r="AC18" i="9"/>
  <c r="AC19" i="9"/>
  <c r="AC20" i="9"/>
  <c r="AC21" i="9"/>
  <c r="AC22" i="9"/>
  <c r="AC23" i="9"/>
  <c r="AC24" i="9"/>
  <c r="AC25" i="9"/>
  <c r="AC26" i="9"/>
  <c r="AC27" i="9"/>
  <c r="AC28" i="9"/>
  <c r="AC29" i="9"/>
  <c r="AC30" i="9"/>
  <c r="AC31" i="9"/>
  <c r="AC32" i="9"/>
  <c r="AC33" i="9"/>
  <c r="AC34" i="9"/>
  <c r="AC35" i="9"/>
  <c r="AC36" i="9"/>
  <c r="AC37" i="9"/>
  <c r="AC38" i="9"/>
  <c r="AC39" i="9"/>
  <c r="AC40" i="9"/>
  <c r="AC41" i="9"/>
  <c r="AC42" i="9"/>
  <c r="AC43" i="9"/>
  <c r="AC44" i="9"/>
  <c r="AC45" i="9"/>
  <c r="AC46" i="9"/>
  <c r="AC47" i="9"/>
  <c r="AC48" i="9"/>
  <c r="AC49" i="9"/>
  <c r="AC50" i="9"/>
  <c r="AC51" i="9"/>
  <c r="AC52" i="9"/>
  <c r="AC53" i="9"/>
  <c r="AC54" i="9"/>
  <c r="AC55" i="9"/>
  <c r="AC56" i="9"/>
  <c r="AC57" i="9"/>
  <c r="AC58" i="9"/>
  <c r="AC59" i="9"/>
  <c r="AC60" i="9"/>
  <c r="AC61" i="9"/>
  <c r="AC62" i="9"/>
  <c r="AC63" i="9"/>
  <c r="AC64" i="9"/>
  <c r="AC65" i="9"/>
  <c r="AC66" i="9"/>
  <c r="AC67" i="9"/>
  <c r="AC68" i="9"/>
  <c r="AC69" i="9"/>
  <c r="AC70" i="9"/>
  <c r="AC71" i="9"/>
  <c r="AC72" i="9"/>
  <c r="AC73" i="9"/>
  <c r="AC74" i="9"/>
  <c r="AC75" i="9"/>
  <c r="AC76" i="9"/>
  <c r="AC77" i="9"/>
  <c r="AC78" i="9"/>
  <c r="AC79" i="9"/>
  <c r="AC80" i="9"/>
  <c r="AC81" i="9"/>
  <c r="AC82" i="9"/>
  <c r="AC83" i="9"/>
  <c r="AC84" i="9"/>
  <c r="AC85" i="9"/>
  <c r="AC86" i="9"/>
  <c r="AC87" i="9"/>
  <c r="AC88" i="9"/>
  <c r="AC89" i="9"/>
  <c r="AC90" i="9"/>
  <c r="AC91" i="9"/>
  <c r="AC12" i="9"/>
  <c r="E732" i="9"/>
  <c r="E742" i="9"/>
  <c r="E752" i="9"/>
  <c r="E762" i="9"/>
  <c r="E772" i="9"/>
  <c r="E782" i="9"/>
  <c r="E792" i="9"/>
  <c r="E802" i="9"/>
  <c r="D802" i="9"/>
  <c r="D792" i="9"/>
  <c r="D782" i="9"/>
  <c r="D772" i="9"/>
  <c r="D762" i="9"/>
  <c r="D752" i="9"/>
  <c r="D742" i="9"/>
  <c r="C732" i="9"/>
  <c r="D732" i="9"/>
  <c r="E652" i="9"/>
  <c r="E662" i="9"/>
  <c r="E672" i="9"/>
  <c r="E682" i="9"/>
  <c r="E692" i="9"/>
  <c r="E702" i="9"/>
  <c r="E712" i="9"/>
  <c r="E722" i="9"/>
  <c r="D722" i="9"/>
  <c r="D712" i="9"/>
  <c r="D702" i="9"/>
  <c r="D692" i="9"/>
  <c r="D682" i="9"/>
  <c r="D672" i="9"/>
  <c r="D662" i="9"/>
  <c r="D652" i="9"/>
  <c r="C652" i="9"/>
  <c r="E572" i="9"/>
  <c r="E582" i="9"/>
  <c r="E592" i="9"/>
  <c r="E602" i="9"/>
  <c r="E612" i="9"/>
  <c r="E622" i="9"/>
  <c r="E632" i="9"/>
  <c r="E642" i="9"/>
  <c r="D642" i="9"/>
  <c r="D632" i="9"/>
  <c r="D622" i="9"/>
  <c r="D612" i="9"/>
  <c r="D602" i="9"/>
  <c r="D592" i="9"/>
  <c r="D582" i="9"/>
  <c r="C572" i="9"/>
  <c r="D572" i="9"/>
  <c r="E492" i="9"/>
  <c r="E502" i="9"/>
  <c r="E512" i="9"/>
  <c r="E522" i="9"/>
  <c r="E532" i="9"/>
  <c r="E542" i="9"/>
  <c r="E552" i="9"/>
  <c r="E562" i="9"/>
  <c r="D562" i="9"/>
  <c r="D552" i="9"/>
  <c r="D542" i="9"/>
  <c r="D532" i="9"/>
  <c r="D522" i="9"/>
  <c r="D512" i="9"/>
  <c r="D502" i="9"/>
  <c r="C492" i="9"/>
  <c r="D492" i="9"/>
  <c r="E412" i="9"/>
  <c r="E422" i="9"/>
  <c r="E432" i="9"/>
  <c r="E442" i="9"/>
  <c r="E452" i="9"/>
  <c r="E462" i="9"/>
  <c r="E472" i="9"/>
  <c r="E482" i="9"/>
  <c r="D482" i="9"/>
  <c r="D472" i="9"/>
  <c r="D462" i="9"/>
  <c r="D452" i="9"/>
  <c r="D442" i="9"/>
  <c r="D432" i="9"/>
  <c r="D422" i="9"/>
  <c r="C412" i="9"/>
  <c r="D412" i="9"/>
  <c r="E332" i="9"/>
  <c r="E342" i="9"/>
  <c r="E352" i="9"/>
  <c r="E362" i="9"/>
  <c r="E372" i="9"/>
  <c r="E382" i="9"/>
  <c r="E392" i="9"/>
  <c r="E402" i="9"/>
  <c r="D402" i="9"/>
  <c r="D392" i="9"/>
  <c r="D382" i="9"/>
  <c r="D372" i="9"/>
  <c r="D362" i="9"/>
  <c r="D352" i="9"/>
  <c r="D342" i="9"/>
  <c r="C332" i="9"/>
  <c r="D332" i="9"/>
  <c r="E252" i="9"/>
  <c r="E262" i="9"/>
  <c r="E272" i="9"/>
  <c r="E282" i="9"/>
  <c r="E292" i="9"/>
  <c r="E302" i="9"/>
  <c r="E312" i="9"/>
  <c r="E322" i="9"/>
  <c r="D322" i="9"/>
  <c r="D312" i="9"/>
  <c r="D302" i="9"/>
  <c r="D292" i="9"/>
  <c r="D282" i="9"/>
  <c r="D272" i="9"/>
  <c r="D262" i="9"/>
  <c r="E172" i="9"/>
  <c r="E182" i="9"/>
  <c r="E192" i="9"/>
  <c r="E202" i="9"/>
  <c r="E212" i="9"/>
  <c r="E222" i="9"/>
  <c r="E232" i="9"/>
  <c r="E242" i="9"/>
  <c r="E142" i="9"/>
  <c r="E152" i="9"/>
  <c r="E162" i="9"/>
  <c r="E102" i="9"/>
  <c r="E112" i="9"/>
  <c r="E122" i="9"/>
  <c r="E132" i="9"/>
  <c r="E92" i="9"/>
  <c r="E12" i="9"/>
  <c r="E22" i="9"/>
  <c r="E32" i="9"/>
  <c r="E42" i="9"/>
  <c r="E52" i="9"/>
  <c r="E62" i="9"/>
  <c r="E72" i="9"/>
  <c r="E82" i="9"/>
  <c r="D202" i="9"/>
  <c r="D192" i="9"/>
  <c r="D172" i="9"/>
  <c r="D242" i="9"/>
  <c r="D232" i="9"/>
  <c r="D222" i="9"/>
  <c r="D212" i="9"/>
  <c r="D182" i="9"/>
  <c r="D162" i="9"/>
  <c r="D152" i="9"/>
  <c r="D142" i="9"/>
  <c r="D132" i="9"/>
  <c r="D122" i="9"/>
  <c r="D112" i="9"/>
  <c r="D102" i="9"/>
  <c r="D92" i="9"/>
  <c r="D82" i="9"/>
  <c r="D72" i="9"/>
  <c r="D62" i="9"/>
  <c r="D52" i="9"/>
  <c r="D42" i="9"/>
  <c r="D32" i="9"/>
  <c r="D22" i="9"/>
  <c r="C12" i="9"/>
  <c r="D12" i="9"/>
  <c r="C252" i="9"/>
  <c r="D252" i="9"/>
  <c r="C172" i="9"/>
  <c r="C92" i="9"/>
  <c r="D162" i="18" l="1"/>
  <c r="D162" i="15"/>
  <c r="D162" i="14"/>
  <c r="D162" i="12"/>
  <c r="D162" i="11"/>
  <c r="E322" i="15"/>
  <c r="E322" i="18"/>
  <c r="E322" i="14"/>
  <c r="E322" i="12"/>
  <c r="E322" i="11"/>
  <c r="E422" i="15"/>
  <c r="E422" i="18"/>
  <c r="E422" i="14"/>
  <c r="E422" i="12"/>
  <c r="E422" i="11"/>
  <c r="D682" i="18"/>
  <c r="D682" i="14"/>
  <c r="D682" i="15"/>
  <c r="D682" i="12"/>
  <c r="D682" i="11"/>
  <c r="E782" i="15"/>
  <c r="E782" i="18"/>
  <c r="E782" i="14"/>
  <c r="E782" i="12"/>
  <c r="E782" i="11"/>
  <c r="E82" i="15"/>
  <c r="E82" i="18"/>
  <c r="E82" i="14"/>
  <c r="E82" i="12"/>
  <c r="E82" i="11"/>
  <c r="E402" i="15"/>
  <c r="E402" i="18"/>
  <c r="E402" i="14"/>
  <c r="E402" i="12"/>
  <c r="E402" i="11"/>
  <c r="D622" i="18"/>
  <c r="D622" i="15"/>
  <c r="D622" i="12"/>
  <c r="D622" i="14"/>
  <c r="D622" i="11"/>
  <c r="D212" i="18"/>
  <c r="D212" i="14"/>
  <c r="D212" i="12"/>
  <c r="D212" i="15"/>
  <c r="D212" i="11"/>
  <c r="D342" i="15"/>
  <c r="D342" i="18"/>
  <c r="D342" i="14"/>
  <c r="D342" i="12"/>
  <c r="D342" i="11"/>
  <c r="D492" i="18"/>
  <c r="D492" i="14"/>
  <c r="D492" i="15"/>
  <c r="D492" i="12"/>
  <c r="D492" i="11"/>
  <c r="E582" i="18"/>
  <c r="E582" i="14"/>
  <c r="E582" i="15"/>
  <c r="E582" i="12"/>
  <c r="E582" i="11"/>
  <c r="D32" i="18"/>
  <c r="D32" i="12"/>
  <c r="D32" i="15"/>
  <c r="D32" i="14"/>
  <c r="D32" i="11"/>
  <c r="D112" i="18"/>
  <c r="D112" i="14"/>
  <c r="D112" i="15"/>
  <c r="D112" i="12"/>
  <c r="D112" i="11"/>
  <c r="D222" i="18"/>
  <c r="D222" i="14"/>
  <c r="D222" i="15"/>
  <c r="D222" i="12"/>
  <c r="D222" i="11"/>
  <c r="E62" i="15"/>
  <c r="E62" i="18"/>
  <c r="E62" i="14"/>
  <c r="E62" i="12"/>
  <c r="E62" i="11"/>
  <c r="E122" i="18"/>
  <c r="E122" i="14"/>
  <c r="E122" i="15"/>
  <c r="E122" i="12"/>
  <c r="E122" i="11"/>
  <c r="E222" i="15"/>
  <c r="E222" i="18"/>
  <c r="E222" i="14"/>
  <c r="E222" i="12"/>
  <c r="E222" i="11"/>
  <c r="D282" i="18"/>
  <c r="D282" i="14"/>
  <c r="D282" i="15"/>
  <c r="D282" i="12"/>
  <c r="D282" i="11"/>
  <c r="E292" i="15"/>
  <c r="E292" i="14"/>
  <c r="E292" i="18"/>
  <c r="E292" i="12"/>
  <c r="E292" i="11"/>
  <c r="D352" i="18"/>
  <c r="D352" i="14"/>
  <c r="D352" i="12"/>
  <c r="D352" i="15"/>
  <c r="D352" i="11"/>
  <c r="E382" i="15"/>
  <c r="E382" i="18"/>
  <c r="E382" i="14"/>
  <c r="E382" i="12"/>
  <c r="E382" i="11"/>
  <c r="D422" i="18"/>
  <c r="D422" i="14"/>
  <c r="D422" i="15"/>
  <c r="D422" i="12"/>
  <c r="D422" i="11"/>
  <c r="E472" i="15"/>
  <c r="E472" i="14"/>
  <c r="E472" i="18"/>
  <c r="E472" i="12"/>
  <c r="E472" i="11"/>
  <c r="C492" i="18"/>
  <c r="C492" i="15"/>
  <c r="C492" i="14"/>
  <c r="C492" i="12"/>
  <c r="C492" i="11"/>
  <c r="E562" i="15"/>
  <c r="E562" i="18"/>
  <c r="E562" i="14"/>
  <c r="E562" i="12"/>
  <c r="E562" i="11"/>
  <c r="D572" i="18"/>
  <c r="D572" i="12"/>
  <c r="D572" i="14"/>
  <c r="D572" i="15"/>
  <c r="D572" i="11"/>
  <c r="D642" i="18"/>
  <c r="D642" i="14"/>
  <c r="D642" i="12"/>
  <c r="D642" i="15"/>
  <c r="D642" i="11"/>
  <c r="E572" i="15"/>
  <c r="E572" i="14"/>
  <c r="E572" i="18"/>
  <c r="E572" i="12"/>
  <c r="E572" i="11"/>
  <c r="D712" i="18"/>
  <c r="D712" i="14"/>
  <c r="D712" i="15"/>
  <c r="D712" i="12"/>
  <c r="D712" i="11"/>
  <c r="E662" i="15"/>
  <c r="E662" i="18"/>
  <c r="E662" i="14"/>
  <c r="E662" i="12"/>
  <c r="E662" i="11"/>
  <c r="D782" i="12"/>
  <c r="D782" i="18"/>
  <c r="D782" i="14"/>
  <c r="D782" i="15"/>
  <c r="D782" i="11"/>
  <c r="E752" i="15"/>
  <c r="E752" i="14"/>
  <c r="E752" i="12"/>
  <c r="E752" i="18"/>
  <c r="E752" i="11"/>
  <c r="D82" i="18"/>
  <c r="D82" i="12"/>
  <c r="D82" i="14"/>
  <c r="D82" i="15"/>
  <c r="D82" i="11"/>
  <c r="E142" i="15"/>
  <c r="E142" i="18"/>
  <c r="E142" i="14"/>
  <c r="E142" i="12"/>
  <c r="E142" i="11"/>
  <c r="D472" i="12"/>
  <c r="D472" i="18"/>
  <c r="D472" i="14"/>
  <c r="D472" i="15"/>
  <c r="D472" i="11"/>
  <c r="E602" i="15"/>
  <c r="E602" i="18"/>
  <c r="E602" i="14"/>
  <c r="E602" i="12"/>
  <c r="E602" i="11"/>
  <c r="E92" i="18"/>
  <c r="E92" i="15"/>
  <c r="E92" i="14"/>
  <c r="E92" i="12"/>
  <c r="E92" i="11"/>
  <c r="C332" i="15"/>
  <c r="C332" i="14"/>
  <c r="C332" i="18"/>
  <c r="C332" i="12"/>
  <c r="C332" i="11"/>
  <c r="D552" i="18"/>
  <c r="D552" i="12"/>
  <c r="D552" i="15"/>
  <c r="D552" i="14"/>
  <c r="D552" i="11"/>
  <c r="D762" i="18"/>
  <c r="D762" i="12"/>
  <c r="D762" i="14"/>
  <c r="D762" i="15"/>
  <c r="D762" i="11"/>
  <c r="D102" i="18"/>
  <c r="D102" i="14"/>
  <c r="D102" i="12"/>
  <c r="D102" i="15"/>
  <c r="D102" i="11"/>
  <c r="E232" i="14"/>
  <c r="E232" i="18"/>
  <c r="E232" i="15"/>
  <c r="E232" i="12"/>
  <c r="E232" i="11"/>
  <c r="E392" i="18"/>
  <c r="E392" i="15"/>
  <c r="E392" i="14"/>
  <c r="E392" i="12"/>
  <c r="E392" i="11"/>
  <c r="D632" i="18"/>
  <c r="D632" i="15"/>
  <c r="D632" i="12"/>
  <c r="D632" i="14"/>
  <c r="D632" i="11"/>
  <c r="C92" i="14"/>
  <c r="C92" i="18"/>
  <c r="C92" i="15"/>
  <c r="C92" i="12"/>
  <c r="C92" i="11"/>
  <c r="D122" i="18"/>
  <c r="D122" i="14"/>
  <c r="D122" i="12"/>
  <c r="D122" i="15"/>
  <c r="D122" i="11"/>
  <c r="D232" i="18"/>
  <c r="D232" i="12"/>
  <c r="D232" i="15"/>
  <c r="D232" i="14"/>
  <c r="D232" i="11"/>
  <c r="E52" i="14"/>
  <c r="E52" i="18"/>
  <c r="E52" i="15"/>
  <c r="E52" i="12"/>
  <c r="E52" i="11"/>
  <c r="E112" i="15"/>
  <c r="E112" i="14"/>
  <c r="E112" i="18"/>
  <c r="E112" i="12"/>
  <c r="E112" i="11"/>
  <c r="E212" i="18"/>
  <c r="E212" i="15"/>
  <c r="E212" i="14"/>
  <c r="E212" i="12"/>
  <c r="E212" i="11"/>
  <c r="D292" i="12"/>
  <c r="D292" i="14"/>
  <c r="D292" i="18"/>
  <c r="D292" i="15"/>
  <c r="D292" i="11"/>
  <c r="E282" i="15"/>
  <c r="E282" i="18"/>
  <c r="E282" i="14"/>
  <c r="E282" i="12"/>
  <c r="E282" i="11"/>
  <c r="D362" i="18"/>
  <c r="D362" i="12"/>
  <c r="D362" i="14"/>
  <c r="D362" i="15"/>
  <c r="D362" i="11"/>
  <c r="E372" i="14"/>
  <c r="E372" i="18"/>
  <c r="E372" i="15"/>
  <c r="E372" i="12"/>
  <c r="E372" i="11"/>
  <c r="D432" i="15"/>
  <c r="D432" i="18"/>
  <c r="D432" i="14"/>
  <c r="D432" i="12"/>
  <c r="D432" i="11"/>
  <c r="E462" i="15"/>
  <c r="E462" i="18"/>
  <c r="E462" i="14"/>
  <c r="E462" i="12"/>
  <c r="E462" i="11"/>
  <c r="D502" i="18"/>
  <c r="D502" i="14"/>
  <c r="D502" i="12"/>
  <c r="D502" i="15"/>
  <c r="D502" i="11"/>
  <c r="E552" i="14"/>
  <c r="E552" i="18"/>
  <c r="E552" i="15"/>
  <c r="E552" i="12"/>
  <c r="E552" i="11"/>
  <c r="C572" i="18"/>
  <c r="C572" i="15"/>
  <c r="C572" i="12"/>
  <c r="C572" i="14"/>
  <c r="C572" i="11"/>
  <c r="E642" i="15"/>
  <c r="E642" i="18"/>
  <c r="E642" i="14"/>
  <c r="E642" i="12"/>
  <c r="E642" i="11"/>
  <c r="C652" i="15"/>
  <c r="C652" i="14"/>
  <c r="C652" i="18"/>
  <c r="C652" i="12"/>
  <c r="C652" i="11"/>
  <c r="D722" i="18"/>
  <c r="D722" i="12"/>
  <c r="D722" i="15"/>
  <c r="D722" i="14"/>
  <c r="D722" i="11"/>
  <c r="E652" i="14"/>
  <c r="E652" i="18"/>
  <c r="E652" i="15"/>
  <c r="E652" i="12"/>
  <c r="E652" i="11"/>
  <c r="D792" i="14"/>
  <c r="D792" i="18"/>
  <c r="D792" i="15"/>
  <c r="D792" i="12"/>
  <c r="D792" i="11"/>
  <c r="E742" i="15"/>
  <c r="E742" i="18"/>
  <c r="E742" i="14"/>
  <c r="E742" i="12"/>
  <c r="E742" i="11"/>
  <c r="D12" i="18"/>
  <c r="D12" i="12"/>
  <c r="D12" i="15"/>
  <c r="D12" i="14"/>
  <c r="D12" i="11"/>
  <c r="D332" i="18"/>
  <c r="D332" i="15"/>
  <c r="D332" i="12"/>
  <c r="D332" i="14"/>
  <c r="D332" i="11"/>
  <c r="E512" i="14"/>
  <c r="E512" i="18"/>
  <c r="E512" i="15"/>
  <c r="E512" i="12"/>
  <c r="E512" i="11"/>
  <c r="D182" i="18"/>
  <c r="D182" i="12"/>
  <c r="D182" i="14"/>
  <c r="D182" i="15"/>
  <c r="D182" i="11"/>
  <c r="E312" i="18"/>
  <c r="E312" i="15"/>
  <c r="E312" i="14"/>
  <c r="E312" i="12"/>
  <c r="E312" i="11"/>
  <c r="E412" i="18"/>
  <c r="E412" i="15"/>
  <c r="E412" i="14"/>
  <c r="E412" i="12"/>
  <c r="E412" i="11"/>
  <c r="E682" i="15"/>
  <c r="E682" i="18"/>
  <c r="E682" i="14"/>
  <c r="E682" i="12"/>
  <c r="E682" i="11"/>
  <c r="E132" i="18"/>
  <c r="E132" i="15"/>
  <c r="E132" i="14"/>
  <c r="E132" i="12"/>
  <c r="E132" i="11"/>
  <c r="E482" i="18"/>
  <c r="E482" i="14"/>
  <c r="E482" i="15"/>
  <c r="E482" i="12"/>
  <c r="E482" i="11"/>
  <c r="D772" i="18"/>
  <c r="D772" i="15"/>
  <c r="D772" i="14"/>
  <c r="D772" i="12"/>
  <c r="D772" i="11"/>
  <c r="C172" i="18"/>
  <c r="C172" i="15"/>
  <c r="C172" i="14"/>
  <c r="C172" i="12"/>
  <c r="C172" i="11"/>
  <c r="D242" i="15"/>
  <c r="D242" i="12"/>
  <c r="D242" i="14"/>
  <c r="D242" i="18"/>
  <c r="D242" i="11"/>
  <c r="E42" i="15"/>
  <c r="E42" i="18"/>
  <c r="E42" i="14"/>
  <c r="E42" i="12"/>
  <c r="E42" i="11"/>
  <c r="E102" i="15"/>
  <c r="E102" i="18"/>
  <c r="E102" i="14"/>
  <c r="E102" i="12"/>
  <c r="E102" i="11"/>
  <c r="E202" i="15"/>
  <c r="E202" i="18"/>
  <c r="E202" i="14"/>
  <c r="E202" i="12"/>
  <c r="E202" i="11"/>
  <c r="D302" i="18"/>
  <c r="D302" i="14"/>
  <c r="D302" i="15"/>
  <c r="D302" i="12"/>
  <c r="D302" i="11"/>
  <c r="E272" i="18"/>
  <c r="E272" i="15"/>
  <c r="E272" i="14"/>
  <c r="E272" i="12"/>
  <c r="E272" i="11"/>
  <c r="D372" i="18"/>
  <c r="D372" i="14"/>
  <c r="D372" i="15"/>
  <c r="D372" i="12"/>
  <c r="D372" i="11"/>
  <c r="E362" i="15"/>
  <c r="E362" i="18"/>
  <c r="E362" i="14"/>
  <c r="E362" i="12"/>
  <c r="E362" i="11"/>
  <c r="D442" i="18"/>
  <c r="D442" i="12"/>
  <c r="D442" i="15"/>
  <c r="D442" i="14"/>
  <c r="D442" i="11"/>
  <c r="E452" i="18"/>
  <c r="E452" i="15"/>
  <c r="E452" i="14"/>
  <c r="E452" i="12"/>
  <c r="E452" i="11"/>
  <c r="D512" i="18"/>
  <c r="D512" i="15"/>
  <c r="D512" i="14"/>
  <c r="D512" i="12"/>
  <c r="D512" i="11"/>
  <c r="E542" i="15"/>
  <c r="E542" i="18"/>
  <c r="E542" i="14"/>
  <c r="E542" i="12"/>
  <c r="E542" i="11"/>
  <c r="D582" i="18"/>
  <c r="D582" i="14"/>
  <c r="D582" i="12"/>
  <c r="D582" i="15"/>
  <c r="D582" i="11"/>
  <c r="E632" i="18"/>
  <c r="E632" i="12"/>
  <c r="E632" i="15"/>
  <c r="E632" i="14"/>
  <c r="E632" i="11"/>
  <c r="D652" i="18"/>
  <c r="D652" i="12"/>
  <c r="D652" i="14"/>
  <c r="D652" i="15"/>
  <c r="D652" i="11"/>
  <c r="E722" i="15"/>
  <c r="E722" i="18"/>
  <c r="E722" i="14"/>
  <c r="E722" i="12"/>
  <c r="E722" i="11"/>
  <c r="D732" i="18"/>
  <c r="D732" i="15"/>
  <c r="D732" i="14"/>
  <c r="D732" i="12"/>
  <c r="D732" i="11"/>
  <c r="D802" i="18"/>
  <c r="D802" i="12"/>
  <c r="D802" i="14"/>
  <c r="D802" i="15"/>
  <c r="D802" i="11"/>
  <c r="E732" i="18"/>
  <c r="E732" i="15"/>
  <c r="E732" i="12"/>
  <c r="E732" i="14"/>
  <c r="E732" i="11"/>
  <c r="E12" i="14"/>
  <c r="E12" i="18"/>
  <c r="E12" i="15"/>
  <c r="E12" i="12"/>
  <c r="E12" i="11"/>
  <c r="D402" i="18"/>
  <c r="D402" i="14"/>
  <c r="D402" i="15"/>
  <c r="D402" i="12"/>
  <c r="D402" i="11"/>
  <c r="D542" i="12"/>
  <c r="D542" i="18"/>
  <c r="D542" i="15"/>
  <c r="D542" i="14"/>
  <c r="D542" i="11"/>
  <c r="D752" i="18"/>
  <c r="D752" i="14"/>
  <c r="D752" i="12"/>
  <c r="D752" i="15"/>
  <c r="D752" i="11"/>
  <c r="C12" i="15"/>
  <c r="C12" i="14"/>
  <c r="C12" i="18"/>
  <c r="C12" i="12"/>
  <c r="C12" i="11"/>
  <c r="E242" i="15"/>
  <c r="E242" i="18"/>
  <c r="E242" i="14"/>
  <c r="E242" i="12"/>
  <c r="E242" i="11"/>
  <c r="D412" i="18"/>
  <c r="D412" i="15"/>
  <c r="D412" i="12"/>
  <c r="D412" i="14"/>
  <c r="D412" i="11"/>
  <c r="E502" i="15"/>
  <c r="E502" i="18"/>
  <c r="E502" i="14"/>
  <c r="E502" i="12"/>
  <c r="E502" i="11"/>
  <c r="E592" i="18"/>
  <c r="E592" i="15"/>
  <c r="E592" i="14"/>
  <c r="E592" i="12"/>
  <c r="E592" i="11"/>
  <c r="E772" i="18"/>
  <c r="E772" i="15"/>
  <c r="E772" i="14"/>
  <c r="E772" i="12"/>
  <c r="E772" i="11"/>
  <c r="E72" i="18"/>
  <c r="E72" i="15"/>
  <c r="E72" i="14"/>
  <c r="E72" i="12"/>
  <c r="E72" i="11"/>
  <c r="E302" i="18"/>
  <c r="E302" i="14"/>
  <c r="E302" i="15"/>
  <c r="E302" i="12"/>
  <c r="E302" i="11"/>
  <c r="C412" i="14"/>
  <c r="C412" i="18"/>
  <c r="C412" i="15"/>
  <c r="C412" i="12"/>
  <c r="C412" i="11"/>
  <c r="E492" i="18"/>
  <c r="E492" i="15"/>
  <c r="E492" i="14"/>
  <c r="E492" i="12"/>
  <c r="E492" i="11"/>
  <c r="E672" i="18"/>
  <c r="E672" i="15"/>
  <c r="E672" i="14"/>
  <c r="E672" i="12"/>
  <c r="E672" i="11"/>
  <c r="D42" i="18"/>
  <c r="D42" i="15"/>
  <c r="D42" i="14"/>
  <c r="D42" i="12"/>
  <c r="D42" i="11"/>
  <c r="D132" i="18"/>
  <c r="D132" i="15"/>
  <c r="D132" i="14"/>
  <c r="D132" i="12"/>
  <c r="D132" i="11"/>
  <c r="D252" i="18"/>
  <c r="D252" i="12"/>
  <c r="D252" i="14"/>
  <c r="D252" i="15"/>
  <c r="D252" i="11"/>
  <c r="D62" i="15"/>
  <c r="D62" i="14"/>
  <c r="D62" i="12"/>
  <c r="D62" i="18"/>
  <c r="D62" i="11"/>
  <c r="D142" i="18"/>
  <c r="D142" i="15"/>
  <c r="D142" i="14"/>
  <c r="D142" i="12"/>
  <c r="D142" i="11"/>
  <c r="D172" i="18"/>
  <c r="D172" i="14"/>
  <c r="D172" i="12"/>
  <c r="D172" i="15"/>
  <c r="D172" i="11"/>
  <c r="E32" i="18"/>
  <c r="E32" i="15"/>
  <c r="E32" i="14"/>
  <c r="E32" i="12"/>
  <c r="E32" i="11"/>
  <c r="E162" i="18"/>
  <c r="E162" i="14"/>
  <c r="E162" i="15"/>
  <c r="E162" i="12"/>
  <c r="E162" i="11"/>
  <c r="E192" i="14"/>
  <c r="E192" i="18"/>
  <c r="E192" i="15"/>
  <c r="E192" i="12"/>
  <c r="E192" i="11"/>
  <c r="D312" i="18"/>
  <c r="D312" i="15"/>
  <c r="D312" i="14"/>
  <c r="D312" i="12"/>
  <c r="D312" i="11"/>
  <c r="E262" i="18"/>
  <c r="E262" i="14"/>
  <c r="E262" i="15"/>
  <c r="E262" i="12"/>
  <c r="E262" i="11"/>
  <c r="D382" i="15"/>
  <c r="D382" i="12"/>
  <c r="D382" i="14"/>
  <c r="D382" i="18"/>
  <c r="D382" i="11"/>
  <c r="E352" i="18"/>
  <c r="E352" i="15"/>
  <c r="E352" i="14"/>
  <c r="E352" i="12"/>
  <c r="E352" i="11"/>
  <c r="D452" i="18"/>
  <c r="D452" i="15"/>
  <c r="D452" i="14"/>
  <c r="D452" i="12"/>
  <c r="D452" i="11"/>
  <c r="E442" i="18"/>
  <c r="E442" i="14"/>
  <c r="E442" i="15"/>
  <c r="E442" i="12"/>
  <c r="E442" i="11"/>
  <c r="D522" i="15"/>
  <c r="D522" i="18"/>
  <c r="D522" i="14"/>
  <c r="D522" i="12"/>
  <c r="D522" i="11"/>
  <c r="E532" i="18"/>
  <c r="E532" i="15"/>
  <c r="E532" i="14"/>
  <c r="E532" i="12"/>
  <c r="E532" i="11"/>
  <c r="D592" i="18"/>
  <c r="D592" i="15"/>
  <c r="D592" i="14"/>
  <c r="D592" i="12"/>
  <c r="D592" i="11"/>
  <c r="E622" i="18"/>
  <c r="E622" i="14"/>
  <c r="E622" i="15"/>
  <c r="E622" i="12"/>
  <c r="E622" i="11"/>
  <c r="D662" i="12"/>
  <c r="D662" i="15"/>
  <c r="D662" i="18"/>
  <c r="D662" i="14"/>
  <c r="D662" i="11"/>
  <c r="E712" i="18"/>
  <c r="E712" i="15"/>
  <c r="E712" i="14"/>
  <c r="E712" i="12"/>
  <c r="E712" i="11"/>
  <c r="C732" i="14"/>
  <c r="C732" i="18"/>
  <c r="C732" i="15"/>
  <c r="C732" i="12"/>
  <c r="C732" i="11"/>
  <c r="E802" i="18"/>
  <c r="E802" i="14"/>
  <c r="E802" i="15"/>
  <c r="E802" i="12"/>
  <c r="E802" i="11"/>
  <c r="D202" i="15"/>
  <c r="D202" i="14"/>
  <c r="D202" i="18"/>
  <c r="D202" i="12"/>
  <c r="D202" i="11"/>
  <c r="E172" i="18"/>
  <c r="E172" i="15"/>
  <c r="E172" i="14"/>
  <c r="E172" i="12"/>
  <c r="E172" i="11"/>
  <c r="E332" i="14"/>
  <c r="E332" i="18"/>
  <c r="E332" i="15"/>
  <c r="E332" i="12"/>
  <c r="E332" i="11"/>
  <c r="D612" i="15"/>
  <c r="D612" i="18"/>
  <c r="D612" i="12"/>
  <c r="D612" i="14"/>
  <c r="D612" i="11"/>
  <c r="E692" i="14"/>
  <c r="E692" i="12"/>
  <c r="E692" i="18"/>
  <c r="E692" i="15"/>
  <c r="E692" i="11"/>
  <c r="D92" i="18"/>
  <c r="D92" i="15"/>
  <c r="D92" i="12"/>
  <c r="D92" i="14"/>
  <c r="D92" i="11"/>
  <c r="D262" i="18"/>
  <c r="D262" i="15"/>
  <c r="D262" i="14"/>
  <c r="D262" i="12"/>
  <c r="D262" i="11"/>
  <c r="D482" i="18"/>
  <c r="D482" i="14"/>
  <c r="D482" i="15"/>
  <c r="D482" i="12"/>
  <c r="D482" i="11"/>
  <c r="D692" i="18"/>
  <c r="D692" i="14"/>
  <c r="D692" i="12"/>
  <c r="D692" i="15"/>
  <c r="D692" i="11"/>
  <c r="D22" i="15"/>
  <c r="D22" i="18"/>
  <c r="D22" i="14"/>
  <c r="D22" i="12"/>
  <c r="D22" i="11"/>
  <c r="D272" i="18"/>
  <c r="D272" i="15"/>
  <c r="D272" i="12"/>
  <c r="D272" i="14"/>
  <c r="D272" i="11"/>
  <c r="D562" i="15"/>
  <c r="D562" i="14"/>
  <c r="D562" i="18"/>
  <c r="D562" i="12"/>
  <c r="D562" i="11"/>
  <c r="D702" i="15"/>
  <c r="D702" i="12"/>
  <c r="D702" i="18"/>
  <c r="D702" i="14"/>
  <c r="D702" i="11"/>
  <c r="E762" i="18"/>
  <c r="E762" i="14"/>
  <c r="E762" i="15"/>
  <c r="E762" i="12"/>
  <c r="E762" i="11"/>
  <c r="D52" i="18"/>
  <c r="D52" i="15"/>
  <c r="D52" i="14"/>
  <c r="D52" i="12"/>
  <c r="D52" i="11"/>
  <c r="C252" i="18"/>
  <c r="C252" i="15"/>
  <c r="C252" i="14"/>
  <c r="C252" i="12"/>
  <c r="C252" i="11"/>
  <c r="D72" i="18"/>
  <c r="D72" i="12"/>
  <c r="D72" i="15"/>
  <c r="D72" i="14"/>
  <c r="D72" i="11"/>
  <c r="D152" i="15"/>
  <c r="D152" i="12"/>
  <c r="D152" i="14"/>
  <c r="D152" i="18"/>
  <c r="D152" i="11"/>
  <c r="D192" i="18"/>
  <c r="D192" i="14"/>
  <c r="D192" i="15"/>
  <c r="D192" i="12"/>
  <c r="D192" i="11"/>
  <c r="E22" i="15"/>
  <c r="E22" i="18"/>
  <c r="E22" i="14"/>
  <c r="E22" i="12"/>
  <c r="E22" i="11"/>
  <c r="E152" i="15"/>
  <c r="E152" i="14"/>
  <c r="E152" i="18"/>
  <c r="E152" i="12"/>
  <c r="E152" i="11"/>
  <c r="E182" i="15"/>
  <c r="E182" i="18"/>
  <c r="E182" i="14"/>
  <c r="E182" i="12"/>
  <c r="E182" i="11"/>
  <c r="D322" i="18"/>
  <c r="D322" i="14"/>
  <c r="D322" i="12"/>
  <c r="D322" i="15"/>
  <c r="D322" i="11"/>
  <c r="E252" i="15"/>
  <c r="E252" i="14"/>
  <c r="E252" i="18"/>
  <c r="E252" i="12"/>
  <c r="E252" i="11"/>
  <c r="D392" i="18"/>
  <c r="D392" i="14"/>
  <c r="D392" i="15"/>
  <c r="D392" i="12"/>
  <c r="D392" i="11"/>
  <c r="E342" i="15"/>
  <c r="E342" i="18"/>
  <c r="E342" i="14"/>
  <c r="E342" i="12"/>
  <c r="E342" i="11"/>
  <c r="D462" i="18"/>
  <c r="D462" i="14"/>
  <c r="D462" i="15"/>
  <c r="D462" i="12"/>
  <c r="D462" i="11"/>
  <c r="E432" i="15"/>
  <c r="E432" i="14"/>
  <c r="E432" i="18"/>
  <c r="E432" i="12"/>
  <c r="E432" i="11"/>
  <c r="D532" i="18"/>
  <c r="D532" i="14"/>
  <c r="D532" i="15"/>
  <c r="D532" i="12"/>
  <c r="D532" i="11"/>
  <c r="E522" i="15"/>
  <c r="E522" i="18"/>
  <c r="E522" i="14"/>
  <c r="E522" i="12"/>
  <c r="E522" i="11"/>
  <c r="D602" i="12"/>
  <c r="D602" i="18"/>
  <c r="D602" i="14"/>
  <c r="D602" i="15"/>
  <c r="D602" i="11"/>
  <c r="E612" i="15"/>
  <c r="E612" i="14"/>
  <c r="E612" i="18"/>
  <c r="E612" i="12"/>
  <c r="E612" i="11"/>
  <c r="D672" i="18"/>
  <c r="D672" i="14"/>
  <c r="D672" i="12"/>
  <c r="D672" i="15"/>
  <c r="D672" i="11"/>
  <c r="E702" i="15"/>
  <c r="E702" i="18"/>
  <c r="E702" i="14"/>
  <c r="E702" i="12"/>
  <c r="E702" i="11"/>
  <c r="D742" i="18"/>
  <c r="D742" i="14"/>
  <c r="D742" i="12"/>
  <c r="D742" i="15"/>
  <c r="D742" i="11"/>
  <c r="E792" i="15"/>
  <c r="E792" i="14"/>
  <c r="E792" i="18"/>
  <c r="E792" i="12"/>
  <c r="E792" i="11"/>
  <c r="B732" i="9"/>
  <c r="B652" i="9"/>
  <c r="B572" i="9"/>
  <c r="B492" i="9"/>
  <c r="B412" i="9"/>
  <c r="B332" i="9"/>
  <c r="B252" i="9"/>
  <c r="B172" i="9"/>
  <c r="B92" i="9"/>
  <c r="B12" i="9"/>
  <c r="B492" i="18" l="1"/>
  <c r="B492" i="15"/>
  <c r="B492" i="12"/>
  <c r="B492" i="14"/>
  <c r="B492" i="11"/>
  <c r="B332" i="15"/>
  <c r="B332" i="12"/>
  <c r="B332" i="14"/>
  <c r="B332" i="18"/>
  <c r="B332" i="11"/>
  <c r="B12" i="12"/>
  <c r="B12" i="18"/>
  <c r="B12" i="15"/>
  <c r="B12" i="14"/>
  <c r="B12" i="11"/>
  <c r="B92" i="18"/>
  <c r="B92" i="12"/>
  <c r="B92" i="15"/>
  <c r="B92" i="14"/>
  <c r="B92" i="11"/>
  <c r="B412" i="18"/>
  <c r="B412" i="14"/>
  <c r="B412" i="15"/>
  <c r="B412" i="12"/>
  <c r="B412" i="11"/>
  <c r="B572" i="18"/>
  <c r="B572" i="14"/>
  <c r="B572" i="12"/>
  <c r="B572" i="15"/>
  <c r="B572" i="11"/>
  <c r="B652" i="12"/>
  <c r="B652" i="18"/>
  <c r="B652" i="14"/>
  <c r="B652" i="15"/>
  <c r="B652" i="11"/>
  <c r="B732" i="18"/>
  <c r="B732" i="15"/>
  <c r="B732" i="14"/>
  <c r="B732" i="12"/>
  <c r="B732" i="11"/>
  <c r="B172" i="18"/>
  <c r="B172" i="15"/>
  <c r="B172" i="12"/>
  <c r="B172" i="14"/>
  <c r="B172" i="11"/>
  <c r="B252" i="18"/>
  <c r="B252" i="14"/>
  <c r="B252" i="15"/>
  <c r="B252" i="12"/>
  <c r="B252" i="11"/>
  <c r="Y472" i="9"/>
  <c r="Y482" i="9"/>
  <c r="Y492" i="9"/>
  <c r="Y502" i="9"/>
  <c r="Y512" i="9"/>
  <c r="Y522" i="9"/>
  <c r="Y532" i="9"/>
  <c r="Y542" i="9"/>
  <c r="Y552" i="9"/>
  <c r="Y562" i="9"/>
  <c r="Y572" i="9"/>
  <c r="Y582" i="9"/>
  <c r="Y592" i="9"/>
  <c r="Y602" i="9"/>
  <c r="Y612" i="9"/>
  <c r="Y622" i="9"/>
  <c r="Y632" i="9"/>
  <c r="Y642" i="9"/>
  <c r="Y652" i="9"/>
  <c r="Y662" i="9"/>
  <c r="Y672" i="9"/>
  <c r="Y682" i="9"/>
  <c r="Y692" i="9"/>
  <c r="Y702" i="9"/>
  <c r="Y712" i="9"/>
  <c r="Y722" i="9"/>
  <c r="Y732" i="9"/>
  <c r="Y742" i="9"/>
  <c r="Y752" i="9"/>
  <c r="Y762" i="9"/>
  <c r="Y772" i="9"/>
  <c r="Y782" i="9"/>
  <c r="Y792" i="9"/>
  <c r="Y802" i="9"/>
  <c r="Y242" i="9"/>
  <c r="Y252" i="9"/>
  <c r="Y262" i="9"/>
  <c r="Y272" i="9"/>
  <c r="Y282" i="9"/>
  <c r="Y292" i="9"/>
  <c r="Y302" i="9"/>
  <c r="Y312" i="9"/>
  <c r="Y322" i="9"/>
  <c r="Y332" i="9"/>
  <c r="Y342" i="9"/>
  <c r="Y352" i="9"/>
  <c r="Y362" i="9"/>
  <c r="Y372" i="9"/>
  <c r="Y382" i="9"/>
  <c r="Y392" i="9"/>
  <c r="Y402" i="9"/>
  <c r="Y412" i="9"/>
  <c r="Y422" i="9"/>
  <c r="Y432" i="9"/>
  <c r="Y442" i="9"/>
  <c r="Y452" i="9"/>
  <c r="Y462" i="9"/>
  <c r="Y132" i="9"/>
  <c r="Y142" i="9"/>
  <c r="Y152" i="9"/>
  <c r="Y162" i="9"/>
  <c r="Y172" i="9"/>
  <c r="Y182" i="9"/>
  <c r="Y192" i="9"/>
  <c r="Y202" i="9"/>
  <c r="Y212" i="9"/>
  <c r="Y222" i="9"/>
  <c r="Y232" i="9"/>
  <c r="Y112" i="9"/>
  <c r="Y122" i="9"/>
  <c r="Y52" i="9"/>
  <c r="Y62" i="9"/>
  <c r="Y72" i="9"/>
  <c r="Y82" i="9"/>
  <c r="Y92" i="9"/>
  <c r="Y102" i="9"/>
  <c r="Y42" i="9"/>
  <c r="Y32" i="9"/>
  <c r="Y22" i="9"/>
  <c r="Y12" i="9"/>
  <c r="I652" i="15"/>
  <c r="I662" i="15"/>
  <c r="I672" i="15"/>
  <c r="I682" i="15"/>
  <c r="I692" i="15"/>
  <c r="I702" i="15"/>
  <c r="I712" i="15"/>
  <c r="I722" i="15"/>
  <c r="I732" i="15"/>
  <c r="I742" i="15"/>
  <c r="I752" i="15"/>
  <c r="I762" i="15"/>
  <c r="I772" i="15"/>
  <c r="I782" i="15"/>
  <c r="I792" i="15"/>
  <c r="I802" i="15"/>
  <c r="I482" i="15"/>
  <c r="I492" i="15"/>
  <c r="I502" i="15"/>
  <c r="I512" i="15"/>
  <c r="I522" i="15"/>
  <c r="I532" i="15"/>
  <c r="I542" i="15"/>
  <c r="I552" i="15"/>
  <c r="I562" i="15"/>
  <c r="I572" i="15"/>
  <c r="I582" i="15"/>
  <c r="I592" i="15"/>
  <c r="I602" i="15"/>
  <c r="I612" i="15"/>
  <c r="I622" i="15"/>
  <c r="I632" i="15"/>
  <c r="I642" i="15"/>
  <c r="I252" i="15"/>
  <c r="I262" i="15"/>
  <c r="I272" i="15"/>
  <c r="I282" i="15"/>
  <c r="I292" i="15"/>
  <c r="I302" i="15"/>
  <c r="I312" i="15"/>
  <c r="I322" i="15"/>
  <c r="I332" i="15"/>
  <c r="I342" i="15"/>
  <c r="I352" i="15"/>
  <c r="I362" i="15"/>
  <c r="I372" i="15"/>
  <c r="I382" i="15"/>
  <c r="I392" i="15"/>
  <c r="I402" i="15"/>
  <c r="I412" i="15"/>
  <c r="I422" i="15"/>
  <c r="I432" i="15"/>
  <c r="I442" i="15"/>
  <c r="I452" i="15"/>
  <c r="I462" i="15"/>
  <c r="I472" i="15"/>
  <c r="I172" i="15"/>
  <c r="I182" i="15"/>
  <c r="I192" i="15"/>
  <c r="I202" i="15"/>
  <c r="I212" i="15"/>
  <c r="I222" i="15"/>
  <c r="I232" i="15"/>
  <c r="I242" i="15"/>
  <c r="I142" i="15"/>
  <c r="I152" i="15"/>
  <c r="I162" i="15"/>
  <c r="I102" i="15"/>
  <c r="I112" i="15"/>
  <c r="I122" i="15"/>
  <c r="I132" i="15"/>
  <c r="I92" i="15"/>
  <c r="R831" i="15"/>
  <c r="R830" i="15"/>
  <c r="R829" i="15"/>
  <c r="R828" i="15"/>
  <c r="R827" i="15"/>
  <c r="R826" i="15"/>
  <c r="R825" i="15"/>
  <c r="R824" i="15"/>
  <c r="R823" i="15"/>
  <c r="R822" i="15"/>
  <c r="R821" i="15"/>
  <c r="R820" i="15"/>
  <c r="R819" i="15"/>
  <c r="R818" i="15"/>
  <c r="R817" i="15"/>
  <c r="R816" i="15"/>
  <c r="R815" i="15"/>
  <c r="R814" i="15"/>
  <c r="R813" i="15"/>
  <c r="R812" i="15"/>
  <c r="R811" i="15"/>
  <c r="R810" i="15"/>
  <c r="R809" i="15"/>
  <c r="R808" i="15"/>
  <c r="R807" i="15"/>
  <c r="R806" i="15"/>
  <c r="R805" i="15"/>
  <c r="R804" i="15"/>
  <c r="R803" i="15"/>
  <c r="R802" i="15"/>
  <c r="F802" i="15"/>
  <c r="R801" i="15"/>
  <c r="R800" i="15"/>
  <c r="R799" i="15"/>
  <c r="R798" i="15"/>
  <c r="R797" i="15"/>
  <c r="R796" i="15"/>
  <c r="R795" i="15"/>
  <c r="R794" i="15"/>
  <c r="R793" i="15"/>
  <c r="R792" i="15"/>
  <c r="F792" i="15"/>
  <c r="R791" i="15"/>
  <c r="R790" i="15"/>
  <c r="R789" i="15"/>
  <c r="R788" i="15"/>
  <c r="R787" i="15"/>
  <c r="R786" i="15"/>
  <c r="R785" i="15"/>
  <c r="R784" i="15"/>
  <c r="R783" i="15"/>
  <c r="R782" i="15"/>
  <c r="F782" i="15"/>
  <c r="R781" i="15"/>
  <c r="R780" i="15"/>
  <c r="R779" i="15"/>
  <c r="R778" i="15"/>
  <c r="R777" i="15"/>
  <c r="R776" i="15"/>
  <c r="R775" i="15"/>
  <c r="R774" i="15"/>
  <c r="R773" i="15"/>
  <c r="R772" i="15"/>
  <c r="F772" i="15"/>
  <c r="R771" i="15"/>
  <c r="R770" i="15"/>
  <c r="R769" i="15"/>
  <c r="R768" i="15"/>
  <c r="R767" i="15"/>
  <c r="R766" i="15"/>
  <c r="R765" i="15"/>
  <c r="R764" i="15"/>
  <c r="R763" i="15"/>
  <c r="R762" i="15"/>
  <c r="F762" i="15"/>
  <c r="R761" i="15"/>
  <c r="R760" i="15"/>
  <c r="R759" i="15"/>
  <c r="R758" i="15"/>
  <c r="R757" i="15"/>
  <c r="R756" i="15"/>
  <c r="R755" i="15"/>
  <c r="R754" i="15"/>
  <c r="R753" i="15"/>
  <c r="R752" i="15"/>
  <c r="F752" i="15"/>
  <c r="R751" i="15"/>
  <c r="R750" i="15"/>
  <c r="R749" i="15"/>
  <c r="R748" i="15"/>
  <c r="R747" i="15"/>
  <c r="R746" i="15"/>
  <c r="R745" i="15"/>
  <c r="R744" i="15"/>
  <c r="R743" i="15"/>
  <c r="R742" i="15"/>
  <c r="F742" i="15"/>
  <c r="R741" i="15"/>
  <c r="R740" i="15"/>
  <c r="R739" i="15"/>
  <c r="R738" i="15"/>
  <c r="R737" i="15"/>
  <c r="R736" i="15"/>
  <c r="R735" i="15"/>
  <c r="R734" i="15"/>
  <c r="R733" i="15"/>
  <c r="R732" i="15"/>
  <c r="F732" i="15"/>
  <c r="R731" i="15"/>
  <c r="R730" i="15"/>
  <c r="R729" i="15"/>
  <c r="R728" i="15"/>
  <c r="R727" i="15"/>
  <c r="R726" i="15"/>
  <c r="R725" i="15"/>
  <c r="R724" i="15"/>
  <c r="R723" i="15"/>
  <c r="R722" i="15"/>
  <c r="F722" i="15"/>
  <c r="R721" i="15"/>
  <c r="R720" i="15"/>
  <c r="R719" i="15"/>
  <c r="R718" i="15"/>
  <c r="R717" i="15"/>
  <c r="R716" i="15"/>
  <c r="R715" i="15"/>
  <c r="R714" i="15"/>
  <c r="R713" i="15"/>
  <c r="R712" i="15"/>
  <c r="F712" i="15"/>
  <c r="R711" i="15"/>
  <c r="R710" i="15"/>
  <c r="R709" i="15"/>
  <c r="R708" i="15"/>
  <c r="R707" i="15"/>
  <c r="R706" i="15"/>
  <c r="R705" i="15"/>
  <c r="R704" i="15"/>
  <c r="R703" i="15"/>
  <c r="R702" i="15"/>
  <c r="F702" i="15"/>
  <c r="R701" i="15"/>
  <c r="R700" i="15"/>
  <c r="R699" i="15"/>
  <c r="R698" i="15"/>
  <c r="R697" i="15"/>
  <c r="R696" i="15"/>
  <c r="R695" i="15"/>
  <c r="R694" i="15"/>
  <c r="R693" i="15"/>
  <c r="R692" i="15"/>
  <c r="F692" i="15"/>
  <c r="R691" i="15"/>
  <c r="R690" i="15"/>
  <c r="R689" i="15"/>
  <c r="R688" i="15"/>
  <c r="R687" i="15"/>
  <c r="R686" i="15"/>
  <c r="R685" i="15"/>
  <c r="R684" i="15"/>
  <c r="R683" i="15"/>
  <c r="R682" i="15"/>
  <c r="F682" i="15"/>
  <c r="R681" i="15"/>
  <c r="R680" i="15"/>
  <c r="R679" i="15"/>
  <c r="R678" i="15"/>
  <c r="R677" i="15"/>
  <c r="R676" i="15"/>
  <c r="R675" i="15"/>
  <c r="R674" i="15"/>
  <c r="R673" i="15"/>
  <c r="R672" i="15"/>
  <c r="F672" i="15"/>
  <c r="R671" i="15"/>
  <c r="R670" i="15"/>
  <c r="R669" i="15"/>
  <c r="R668" i="15"/>
  <c r="R667" i="15"/>
  <c r="R666" i="15"/>
  <c r="R665" i="15"/>
  <c r="R664" i="15"/>
  <c r="R663" i="15"/>
  <c r="R662" i="15"/>
  <c r="F662" i="15"/>
  <c r="R661" i="15"/>
  <c r="R660" i="15"/>
  <c r="R659" i="15"/>
  <c r="R658" i="15"/>
  <c r="R657" i="15"/>
  <c r="R656" i="15"/>
  <c r="R655" i="15"/>
  <c r="R654" i="15"/>
  <c r="R653" i="15"/>
  <c r="R652" i="15"/>
  <c r="F652" i="15"/>
  <c r="R651" i="15"/>
  <c r="R650" i="15"/>
  <c r="R649" i="15"/>
  <c r="R648" i="15"/>
  <c r="R647" i="15"/>
  <c r="R646" i="15"/>
  <c r="R645" i="15"/>
  <c r="R644" i="15"/>
  <c r="R643" i="15"/>
  <c r="R642" i="15"/>
  <c r="F642" i="15"/>
  <c r="R641" i="15"/>
  <c r="R640" i="15"/>
  <c r="R639" i="15"/>
  <c r="R638" i="15"/>
  <c r="R637" i="15"/>
  <c r="R636" i="15"/>
  <c r="R635" i="15"/>
  <c r="R634" i="15"/>
  <c r="R633" i="15"/>
  <c r="R632" i="15"/>
  <c r="F632" i="15"/>
  <c r="R631" i="15"/>
  <c r="R630" i="15"/>
  <c r="R629" i="15"/>
  <c r="R628" i="15"/>
  <c r="R627" i="15"/>
  <c r="R626" i="15"/>
  <c r="R625" i="15"/>
  <c r="R624" i="15"/>
  <c r="R623" i="15"/>
  <c r="R622" i="15"/>
  <c r="F622" i="15"/>
  <c r="R621" i="15"/>
  <c r="R620" i="15"/>
  <c r="R619" i="15"/>
  <c r="R618" i="15"/>
  <c r="R617" i="15"/>
  <c r="R616" i="15"/>
  <c r="R615" i="15"/>
  <c r="R614" i="15"/>
  <c r="R613" i="15"/>
  <c r="R612" i="15"/>
  <c r="F612" i="15"/>
  <c r="R611" i="15"/>
  <c r="R610" i="15"/>
  <c r="R609" i="15"/>
  <c r="R608" i="15"/>
  <c r="R607" i="15"/>
  <c r="R606" i="15"/>
  <c r="R605" i="15"/>
  <c r="R604" i="15"/>
  <c r="R603" i="15"/>
  <c r="R602" i="15"/>
  <c r="F602" i="15"/>
  <c r="R601" i="15"/>
  <c r="R600" i="15"/>
  <c r="R599" i="15"/>
  <c r="R598" i="15"/>
  <c r="R597" i="15"/>
  <c r="R596" i="15"/>
  <c r="R595" i="15"/>
  <c r="R594" i="15"/>
  <c r="R593" i="15"/>
  <c r="R592" i="15"/>
  <c r="F592" i="15"/>
  <c r="R591" i="15"/>
  <c r="R590" i="15"/>
  <c r="R589" i="15"/>
  <c r="R588" i="15"/>
  <c r="R587" i="15"/>
  <c r="R586" i="15"/>
  <c r="R585" i="15"/>
  <c r="R584" i="15"/>
  <c r="R583" i="15"/>
  <c r="R582" i="15"/>
  <c r="F582" i="15"/>
  <c r="R581" i="15"/>
  <c r="R580" i="15"/>
  <c r="R579" i="15"/>
  <c r="R578" i="15"/>
  <c r="R577" i="15"/>
  <c r="R576" i="15"/>
  <c r="R575" i="15"/>
  <c r="R574" i="15"/>
  <c r="R573" i="15"/>
  <c r="R572" i="15"/>
  <c r="F572" i="15"/>
  <c r="R571" i="15"/>
  <c r="R570" i="15"/>
  <c r="R569" i="15"/>
  <c r="R568" i="15"/>
  <c r="R567" i="15"/>
  <c r="R566" i="15"/>
  <c r="R565" i="15"/>
  <c r="R564" i="15"/>
  <c r="R563" i="15"/>
  <c r="R562" i="15"/>
  <c r="F562" i="15"/>
  <c r="R561" i="15"/>
  <c r="R560" i="15"/>
  <c r="R559" i="15"/>
  <c r="R558" i="15"/>
  <c r="R557" i="15"/>
  <c r="R556" i="15"/>
  <c r="R555" i="15"/>
  <c r="R554" i="15"/>
  <c r="R553" i="15"/>
  <c r="R552" i="15"/>
  <c r="F552" i="15"/>
  <c r="R551" i="15"/>
  <c r="R550" i="15"/>
  <c r="R549" i="15"/>
  <c r="R548" i="15"/>
  <c r="R547" i="15"/>
  <c r="R546" i="15"/>
  <c r="R545" i="15"/>
  <c r="R544" i="15"/>
  <c r="R543" i="15"/>
  <c r="R542" i="15"/>
  <c r="F542" i="15"/>
  <c r="R541" i="15"/>
  <c r="R540" i="15"/>
  <c r="R539" i="15"/>
  <c r="R538" i="15"/>
  <c r="R537" i="15"/>
  <c r="R536" i="15"/>
  <c r="R535" i="15"/>
  <c r="R534" i="15"/>
  <c r="R533" i="15"/>
  <c r="R532" i="15"/>
  <c r="F532" i="15"/>
  <c r="R531" i="15"/>
  <c r="R530" i="15"/>
  <c r="R529" i="15"/>
  <c r="R528" i="15"/>
  <c r="R527" i="15"/>
  <c r="R526" i="15"/>
  <c r="R525" i="15"/>
  <c r="R524" i="15"/>
  <c r="R523" i="15"/>
  <c r="R522" i="15"/>
  <c r="F522" i="15"/>
  <c r="R521" i="15"/>
  <c r="R520" i="15"/>
  <c r="R519" i="15"/>
  <c r="R518" i="15"/>
  <c r="R517" i="15"/>
  <c r="R516" i="15"/>
  <c r="R515" i="15"/>
  <c r="R514" i="15"/>
  <c r="R513" i="15"/>
  <c r="R512" i="15"/>
  <c r="F512" i="15"/>
  <c r="R511" i="15"/>
  <c r="R510" i="15"/>
  <c r="R509" i="15"/>
  <c r="R508" i="15"/>
  <c r="R507" i="15"/>
  <c r="R506" i="15"/>
  <c r="R505" i="15"/>
  <c r="R504" i="15"/>
  <c r="R503" i="15"/>
  <c r="R502" i="15"/>
  <c r="F502" i="15"/>
  <c r="R501" i="15"/>
  <c r="R500" i="15"/>
  <c r="R499" i="15"/>
  <c r="R498" i="15"/>
  <c r="R497" i="15"/>
  <c r="R496" i="15"/>
  <c r="R495" i="15"/>
  <c r="R494" i="15"/>
  <c r="R493" i="15"/>
  <c r="R492" i="15"/>
  <c r="F492" i="15"/>
  <c r="R491" i="15"/>
  <c r="R490" i="15"/>
  <c r="R489" i="15"/>
  <c r="R488" i="15"/>
  <c r="R487" i="15"/>
  <c r="R486" i="15"/>
  <c r="R485" i="15"/>
  <c r="R484" i="15"/>
  <c r="R483" i="15"/>
  <c r="R482" i="15"/>
  <c r="F482" i="15"/>
  <c r="R481" i="15"/>
  <c r="R480" i="15"/>
  <c r="R479" i="15"/>
  <c r="R478" i="15"/>
  <c r="R477" i="15"/>
  <c r="R476" i="15"/>
  <c r="R475" i="15"/>
  <c r="R474" i="15"/>
  <c r="R473" i="15"/>
  <c r="R472" i="15"/>
  <c r="F472" i="15"/>
  <c r="R471" i="15"/>
  <c r="R470" i="15"/>
  <c r="R469" i="15"/>
  <c r="R468" i="15"/>
  <c r="R467" i="15"/>
  <c r="R466" i="15"/>
  <c r="R465" i="15"/>
  <c r="R464" i="15"/>
  <c r="R463" i="15"/>
  <c r="R462" i="15"/>
  <c r="F462" i="15"/>
  <c r="R461" i="15"/>
  <c r="R460" i="15"/>
  <c r="R459" i="15"/>
  <c r="R458" i="15"/>
  <c r="R457" i="15"/>
  <c r="R456" i="15"/>
  <c r="R455" i="15"/>
  <c r="R454" i="15"/>
  <c r="R453" i="15"/>
  <c r="R452" i="15"/>
  <c r="F452" i="15"/>
  <c r="R451" i="15"/>
  <c r="R450" i="15"/>
  <c r="R449" i="15"/>
  <c r="R448" i="15"/>
  <c r="R447" i="15"/>
  <c r="R446" i="15"/>
  <c r="R445" i="15"/>
  <c r="R444" i="15"/>
  <c r="R443" i="15"/>
  <c r="R442" i="15"/>
  <c r="F442" i="15"/>
  <c r="R441" i="15"/>
  <c r="R440" i="15"/>
  <c r="R439" i="15"/>
  <c r="R438" i="15"/>
  <c r="R437" i="15"/>
  <c r="R436" i="15"/>
  <c r="R435" i="15"/>
  <c r="R434" i="15"/>
  <c r="R433" i="15"/>
  <c r="R432" i="15"/>
  <c r="F432" i="15"/>
  <c r="R431" i="15"/>
  <c r="R430" i="15"/>
  <c r="R429" i="15"/>
  <c r="R428" i="15"/>
  <c r="R427" i="15"/>
  <c r="R426" i="15"/>
  <c r="R425" i="15"/>
  <c r="R424" i="15"/>
  <c r="R423" i="15"/>
  <c r="R422" i="15"/>
  <c r="F422" i="15"/>
  <c r="R421" i="15"/>
  <c r="R420" i="15"/>
  <c r="R419" i="15"/>
  <c r="R418" i="15"/>
  <c r="R417" i="15"/>
  <c r="R416" i="15"/>
  <c r="R415" i="15"/>
  <c r="R414" i="15"/>
  <c r="R413" i="15"/>
  <c r="R412" i="15"/>
  <c r="F412" i="15"/>
  <c r="R411" i="15"/>
  <c r="R410" i="15"/>
  <c r="R409" i="15"/>
  <c r="R408" i="15"/>
  <c r="R407" i="15"/>
  <c r="R406" i="15"/>
  <c r="R405" i="15"/>
  <c r="R404" i="15"/>
  <c r="R403" i="15"/>
  <c r="R402" i="15"/>
  <c r="F402" i="15"/>
  <c r="R401" i="15"/>
  <c r="R400" i="15"/>
  <c r="R399" i="15"/>
  <c r="R398" i="15"/>
  <c r="R397" i="15"/>
  <c r="R396" i="15"/>
  <c r="R395" i="15"/>
  <c r="R394" i="15"/>
  <c r="R393" i="15"/>
  <c r="R392" i="15"/>
  <c r="F392" i="15"/>
  <c r="R391" i="15"/>
  <c r="R390" i="15"/>
  <c r="R389" i="15"/>
  <c r="R388" i="15"/>
  <c r="R387" i="15"/>
  <c r="R386" i="15"/>
  <c r="R385" i="15"/>
  <c r="R384" i="15"/>
  <c r="R383" i="15"/>
  <c r="R382" i="15"/>
  <c r="F382" i="15"/>
  <c r="R381" i="15"/>
  <c r="R380" i="15"/>
  <c r="R379" i="15"/>
  <c r="R378" i="15"/>
  <c r="R377" i="15"/>
  <c r="R376" i="15"/>
  <c r="R375" i="15"/>
  <c r="R374" i="15"/>
  <c r="R373" i="15"/>
  <c r="R372" i="15"/>
  <c r="F372" i="15"/>
  <c r="R371" i="15"/>
  <c r="R370" i="15"/>
  <c r="R369" i="15"/>
  <c r="R368" i="15"/>
  <c r="R367" i="15"/>
  <c r="R366" i="15"/>
  <c r="R365" i="15"/>
  <c r="R364" i="15"/>
  <c r="R363" i="15"/>
  <c r="R362" i="15"/>
  <c r="F362" i="15"/>
  <c r="R361" i="15"/>
  <c r="R360" i="15"/>
  <c r="R359" i="15"/>
  <c r="R358" i="15"/>
  <c r="R357" i="15"/>
  <c r="R356" i="15"/>
  <c r="R355" i="15"/>
  <c r="R354" i="15"/>
  <c r="R353" i="15"/>
  <c r="R352" i="15"/>
  <c r="F352" i="15"/>
  <c r="R351" i="15"/>
  <c r="R350" i="15"/>
  <c r="R349" i="15"/>
  <c r="R348" i="15"/>
  <c r="R347" i="15"/>
  <c r="R346" i="15"/>
  <c r="R345" i="15"/>
  <c r="R344" i="15"/>
  <c r="R343" i="15"/>
  <c r="R342" i="15"/>
  <c r="F342" i="15"/>
  <c r="R341" i="15"/>
  <c r="R340" i="15"/>
  <c r="R339" i="15"/>
  <c r="R338" i="15"/>
  <c r="R337" i="15"/>
  <c r="R336" i="15"/>
  <c r="R335" i="15"/>
  <c r="R334" i="15"/>
  <c r="R333" i="15"/>
  <c r="R332" i="15"/>
  <c r="F332" i="15"/>
  <c r="R331" i="15"/>
  <c r="R330" i="15"/>
  <c r="R329" i="15"/>
  <c r="R328" i="15"/>
  <c r="R327" i="15"/>
  <c r="R326" i="15"/>
  <c r="R325" i="15"/>
  <c r="R324" i="15"/>
  <c r="R323" i="15"/>
  <c r="R322" i="15"/>
  <c r="F322" i="15"/>
  <c r="R321" i="15"/>
  <c r="R320" i="15"/>
  <c r="R319" i="15"/>
  <c r="R318" i="15"/>
  <c r="R317" i="15"/>
  <c r="R316" i="15"/>
  <c r="R315" i="15"/>
  <c r="R314" i="15"/>
  <c r="R313" i="15"/>
  <c r="R312" i="15"/>
  <c r="F312" i="15"/>
  <c r="R311" i="15"/>
  <c r="R310" i="15"/>
  <c r="R309" i="15"/>
  <c r="R308" i="15"/>
  <c r="R307" i="15"/>
  <c r="R306" i="15"/>
  <c r="R305" i="15"/>
  <c r="R304" i="15"/>
  <c r="R303" i="15"/>
  <c r="R302" i="15"/>
  <c r="F302" i="15"/>
  <c r="R301" i="15"/>
  <c r="R300" i="15"/>
  <c r="R299" i="15"/>
  <c r="R298" i="15"/>
  <c r="R297" i="15"/>
  <c r="R296" i="15"/>
  <c r="R295" i="15"/>
  <c r="R294" i="15"/>
  <c r="R293" i="15"/>
  <c r="R292" i="15"/>
  <c r="F292" i="15"/>
  <c r="R291" i="15"/>
  <c r="R290" i="15"/>
  <c r="R289" i="15"/>
  <c r="R288" i="15"/>
  <c r="R287" i="15"/>
  <c r="R286" i="15"/>
  <c r="R285" i="15"/>
  <c r="R284" i="15"/>
  <c r="R283" i="15"/>
  <c r="R282" i="15"/>
  <c r="F282" i="15"/>
  <c r="R281" i="15"/>
  <c r="R280" i="15"/>
  <c r="R279" i="15"/>
  <c r="R278" i="15"/>
  <c r="R277" i="15"/>
  <c r="R276" i="15"/>
  <c r="R275" i="15"/>
  <c r="R274" i="15"/>
  <c r="R273" i="15"/>
  <c r="R272" i="15"/>
  <c r="F272" i="15"/>
  <c r="R271" i="15"/>
  <c r="R270" i="15"/>
  <c r="R269" i="15"/>
  <c r="R268" i="15"/>
  <c r="R267" i="15"/>
  <c r="R266" i="15"/>
  <c r="R265" i="15"/>
  <c r="R264" i="15"/>
  <c r="R263" i="15"/>
  <c r="R262" i="15"/>
  <c r="F262" i="15"/>
  <c r="R261" i="15"/>
  <c r="R260" i="15"/>
  <c r="R259" i="15"/>
  <c r="R258" i="15"/>
  <c r="R257" i="15"/>
  <c r="R256" i="15"/>
  <c r="R255" i="15"/>
  <c r="R254" i="15"/>
  <c r="R253" i="15"/>
  <c r="R252" i="15"/>
  <c r="F252" i="15"/>
  <c r="R251" i="15"/>
  <c r="R250" i="15"/>
  <c r="R249" i="15"/>
  <c r="R248" i="15"/>
  <c r="R247" i="15"/>
  <c r="R246" i="15"/>
  <c r="R245" i="15"/>
  <c r="R244" i="15"/>
  <c r="R243" i="15"/>
  <c r="R242" i="15"/>
  <c r="F242" i="15"/>
  <c r="R241" i="15"/>
  <c r="R240" i="15"/>
  <c r="R239" i="15"/>
  <c r="R238" i="15"/>
  <c r="R237" i="15"/>
  <c r="R236" i="15"/>
  <c r="R235" i="15"/>
  <c r="R234" i="15"/>
  <c r="R233" i="15"/>
  <c r="R232" i="15"/>
  <c r="F232" i="15"/>
  <c r="R231" i="15"/>
  <c r="R230" i="15"/>
  <c r="R229" i="15"/>
  <c r="R228" i="15"/>
  <c r="R227" i="15"/>
  <c r="R226" i="15"/>
  <c r="R225" i="15"/>
  <c r="R224" i="15"/>
  <c r="R223" i="15"/>
  <c r="R222" i="15"/>
  <c r="F222" i="15"/>
  <c r="R221" i="15"/>
  <c r="R220" i="15"/>
  <c r="R219" i="15"/>
  <c r="R218" i="15"/>
  <c r="R217" i="15"/>
  <c r="R216" i="15"/>
  <c r="R215" i="15"/>
  <c r="R214" i="15"/>
  <c r="R213" i="15"/>
  <c r="R212" i="15"/>
  <c r="F212" i="15"/>
  <c r="R211" i="15"/>
  <c r="R210" i="15"/>
  <c r="R209" i="15"/>
  <c r="R208" i="15"/>
  <c r="R207" i="15"/>
  <c r="R206" i="15"/>
  <c r="R205" i="15"/>
  <c r="R204" i="15"/>
  <c r="R203" i="15"/>
  <c r="R202" i="15"/>
  <c r="F202" i="15"/>
  <c r="R201" i="15"/>
  <c r="R200" i="15"/>
  <c r="R199" i="15"/>
  <c r="R198" i="15"/>
  <c r="R197" i="15"/>
  <c r="R196" i="15"/>
  <c r="R195" i="15"/>
  <c r="R194" i="15"/>
  <c r="R193" i="15"/>
  <c r="R192" i="15"/>
  <c r="F192" i="15"/>
  <c r="R191" i="15"/>
  <c r="R190" i="15"/>
  <c r="R189" i="15"/>
  <c r="R188" i="15"/>
  <c r="R187" i="15"/>
  <c r="R186" i="15"/>
  <c r="R185" i="15"/>
  <c r="R184" i="15"/>
  <c r="R183" i="15"/>
  <c r="R182" i="15"/>
  <c r="F182" i="15"/>
  <c r="R181" i="15"/>
  <c r="R180" i="15"/>
  <c r="R179" i="15"/>
  <c r="R178" i="15"/>
  <c r="R177" i="15"/>
  <c r="R176" i="15"/>
  <c r="R175" i="15"/>
  <c r="R174" i="15"/>
  <c r="R173" i="15"/>
  <c r="R172" i="15"/>
  <c r="F172" i="15"/>
  <c r="R171" i="15"/>
  <c r="R170" i="15"/>
  <c r="R169" i="15"/>
  <c r="R168" i="15"/>
  <c r="R167" i="15"/>
  <c r="R166" i="15"/>
  <c r="R165" i="15"/>
  <c r="R164" i="15"/>
  <c r="R163" i="15"/>
  <c r="R162" i="15"/>
  <c r="F162" i="15"/>
  <c r="R161" i="15"/>
  <c r="R160" i="15"/>
  <c r="R159" i="15"/>
  <c r="R158" i="15"/>
  <c r="R157" i="15"/>
  <c r="R156" i="15"/>
  <c r="R155" i="15"/>
  <c r="R154" i="15"/>
  <c r="R153" i="15"/>
  <c r="R152" i="15"/>
  <c r="F152" i="15"/>
  <c r="R151" i="15"/>
  <c r="R150" i="15"/>
  <c r="R149" i="15"/>
  <c r="R148" i="15"/>
  <c r="R147" i="15"/>
  <c r="R146" i="15"/>
  <c r="R145" i="15"/>
  <c r="R144" i="15"/>
  <c r="R143" i="15"/>
  <c r="R142" i="15"/>
  <c r="F142" i="15"/>
  <c r="R141" i="15"/>
  <c r="R140" i="15"/>
  <c r="R139" i="15"/>
  <c r="R138" i="15"/>
  <c r="R137" i="15"/>
  <c r="R136" i="15"/>
  <c r="R135" i="15"/>
  <c r="R134" i="15"/>
  <c r="R133" i="15"/>
  <c r="R132" i="15"/>
  <c r="F132" i="15"/>
  <c r="R131" i="15"/>
  <c r="R130" i="15"/>
  <c r="R129" i="15"/>
  <c r="R128" i="15"/>
  <c r="R127" i="15"/>
  <c r="R126" i="15"/>
  <c r="R125" i="15"/>
  <c r="R124" i="15"/>
  <c r="R123" i="15"/>
  <c r="R122" i="15"/>
  <c r="F122" i="15"/>
  <c r="R121" i="15"/>
  <c r="R120" i="15"/>
  <c r="R119" i="15"/>
  <c r="R118" i="15"/>
  <c r="R117" i="15"/>
  <c r="R116" i="15"/>
  <c r="R115" i="15"/>
  <c r="R114" i="15"/>
  <c r="R113" i="15"/>
  <c r="R112" i="15"/>
  <c r="F112" i="15"/>
  <c r="R111" i="15"/>
  <c r="R110" i="15"/>
  <c r="R109" i="15"/>
  <c r="R108" i="15"/>
  <c r="R107" i="15"/>
  <c r="R106" i="15"/>
  <c r="R105" i="15"/>
  <c r="R104" i="15"/>
  <c r="R103" i="15"/>
  <c r="R102" i="15"/>
  <c r="F102" i="15"/>
  <c r="R101" i="15"/>
  <c r="R100" i="15"/>
  <c r="R99" i="15"/>
  <c r="R98" i="15"/>
  <c r="R97" i="15"/>
  <c r="R96" i="15"/>
  <c r="R95" i="15"/>
  <c r="R94" i="15"/>
  <c r="R93" i="15"/>
  <c r="R92" i="15"/>
  <c r="F92" i="15"/>
  <c r="R91" i="15"/>
  <c r="R90" i="15"/>
  <c r="R89" i="15"/>
  <c r="R88" i="15"/>
  <c r="R87" i="15"/>
  <c r="R86" i="15"/>
  <c r="R85" i="15"/>
  <c r="R84" i="15"/>
  <c r="R83" i="15"/>
  <c r="R82" i="15"/>
  <c r="F82" i="15"/>
  <c r="R81" i="15"/>
  <c r="R80" i="15"/>
  <c r="R79" i="15"/>
  <c r="R78" i="15"/>
  <c r="R77" i="15"/>
  <c r="R76" i="15"/>
  <c r="R75" i="15"/>
  <c r="R74" i="15"/>
  <c r="R73" i="15"/>
  <c r="R72" i="15"/>
  <c r="F72" i="15"/>
  <c r="R71" i="15"/>
  <c r="R70" i="15"/>
  <c r="R69" i="15"/>
  <c r="R68" i="15"/>
  <c r="R67" i="15"/>
  <c r="R66" i="15"/>
  <c r="R65" i="15"/>
  <c r="R64" i="15"/>
  <c r="R63" i="15"/>
  <c r="R62" i="15"/>
  <c r="F62" i="15"/>
  <c r="R61" i="15"/>
  <c r="R60" i="15"/>
  <c r="R59" i="15"/>
  <c r="R58" i="15"/>
  <c r="R57" i="15"/>
  <c r="R56" i="15"/>
  <c r="R55" i="15"/>
  <c r="R54" i="15"/>
  <c r="R53" i="15"/>
  <c r="R52" i="15"/>
  <c r="F52" i="15"/>
  <c r="R51" i="15"/>
  <c r="R50" i="15"/>
  <c r="R49" i="15"/>
  <c r="R48" i="15"/>
  <c r="R47" i="15"/>
  <c r="R46" i="15"/>
  <c r="R45" i="15"/>
  <c r="R44" i="15"/>
  <c r="R43" i="15"/>
  <c r="R42" i="15"/>
  <c r="F42" i="15"/>
  <c r="R41" i="15"/>
  <c r="R40" i="15"/>
  <c r="R39" i="15"/>
  <c r="R38" i="15"/>
  <c r="R37" i="15"/>
  <c r="R36" i="15"/>
  <c r="R35" i="15"/>
  <c r="R34" i="15"/>
  <c r="R33" i="15"/>
  <c r="R32" i="15"/>
  <c r="F32" i="15"/>
  <c r="R31" i="15"/>
  <c r="R30" i="15"/>
  <c r="R29" i="15"/>
  <c r="R28" i="15"/>
  <c r="R27" i="15"/>
  <c r="R26" i="15"/>
  <c r="R25" i="15"/>
  <c r="R24" i="15"/>
  <c r="R23" i="15"/>
  <c r="R22" i="15"/>
  <c r="F22" i="15"/>
  <c r="R21" i="15"/>
  <c r="R20" i="15"/>
  <c r="R19" i="15"/>
  <c r="R18" i="15"/>
  <c r="R17" i="15"/>
  <c r="R16" i="15"/>
  <c r="R15" i="15"/>
  <c r="R14" i="15"/>
  <c r="R13" i="15"/>
  <c r="R12" i="15"/>
  <c r="F12" i="15"/>
  <c r="AA13" i="9" l="1"/>
  <c r="AA14" i="9"/>
  <c r="AA15" i="9"/>
  <c r="AA16" i="9"/>
  <c r="AA17" i="9"/>
  <c r="AA18" i="9"/>
  <c r="AA19" i="9"/>
  <c r="AA20" i="9"/>
  <c r="AA21" i="9"/>
  <c r="AA22" i="9"/>
  <c r="AA23" i="9"/>
  <c r="AA24" i="9"/>
  <c r="AA25" i="9"/>
  <c r="AA26" i="9"/>
  <c r="AA27" i="9"/>
  <c r="AA28" i="9"/>
  <c r="AA29" i="9"/>
  <c r="AA30" i="9"/>
  <c r="AA31" i="9"/>
  <c r="AA32" i="9"/>
  <c r="AA33" i="9"/>
  <c r="AA34" i="9"/>
  <c r="AA35" i="9"/>
  <c r="AA36" i="9"/>
  <c r="AA37" i="9"/>
  <c r="AA38" i="9"/>
  <c r="AA39" i="9"/>
  <c r="AA40" i="9"/>
  <c r="AA41" i="9"/>
  <c r="AA42" i="9"/>
  <c r="AA43" i="9"/>
  <c r="AA44" i="9"/>
  <c r="AA45" i="9"/>
  <c r="AA46" i="9"/>
  <c r="AA47" i="9"/>
  <c r="AA48" i="9"/>
  <c r="AA49" i="9"/>
  <c r="AA50" i="9"/>
  <c r="AA51" i="9"/>
  <c r="AA52" i="9"/>
  <c r="AA53" i="9"/>
  <c r="AA54" i="9"/>
  <c r="AA55" i="9"/>
  <c r="AA56" i="9"/>
  <c r="AA57" i="9"/>
  <c r="AA58" i="9"/>
  <c r="AA59" i="9"/>
  <c r="AA60" i="9"/>
  <c r="AA61" i="9"/>
  <c r="AA62" i="9"/>
  <c r="AA63" i="9"/>
  <c r="AA64" i="9"/>
  <c r="AA65" i="9"/>
  <c r="AA66" i="9"/>
  <c r="AA67" i="9"/>
  <c r="AA68" i="9"/>
  <c r="AA69" i="9"/>
  <c r="AA70" i="9"/>
  <c r="AA71" i="9"/>
  <c r="AA72" i="9"/>
  <c r="AA73" i="9"/>
  <c r="AA74" i="9"/>
  <c r="AA75" i="9"/>
  <c r="AA76" i="9"/>
  <c r="AA77" i="9"/>
  <c r="AA78" i="9"/>
  <c r="AA79" i="9"/>
  <c r="AA80" i="9"/>
  <c r="AA81" i="9"/>
  <c r="AA82" i="9"/>
  <c r="AA83" i="9"/>
  <c r="AA84" i="9"/>
  <c r="AA85" i="9"/>
  <c r="AA86" i="9"/>
  <c r="AA87" i="9"/>
  <c r="AA88" i="9"/>
  <c r="AA89" i="9"/>
  <c r="AA90" i="9"/>
  <c r="AA91" i="9"/>
  <c r="AA92" i="9"/>
  <c r="AA93" i="9"/>
  <c r="AA94" i="9"/>
  <c r="AA95" i="9"/>
  <c r="AA96" i="9"/>
  <c r="AA97" i="9"/>
  <c r="AA98" i="9"/>
  <c r="AA99" i="9"/>
  <c r="AA100" i="9"/>
  <c r="AA101" i="9"/>
  <c r="AA102" i="9"/>
  <c r="AA103" i="9"/>
  <c r="AA104" i="9"/>
  <c r="AA105" i="9"/>
  <c r="AA106" i="9"/>
  <c r="AA107" i="9"/>
  <c r="AA108" i="9"/>
  <c r="AA109" i="9"/>
  <c r="AA110" i="9"/>
  <c r="AA111" i="9"/>
  <c r="AA112" i="9"/>
  <c r="AA113" i="9"/>
  <c r="AA114" i="9"/>
  <c r="AA115" i="9"/>
  <c r="AA116" i="9"/>
  <c r="AA117" i="9"/>
  <c r="AA118" i="9"/>
  <c r="AA119" i="9"/>
  <c r="AA120" i="9"/>
  <c r="AA121" i="9"/>
  <c r="AA122" i="9"/>
  <c r="AA123" i="9"/>
  <c r="AA124" i="9"/>
  <c r="AA125" i="9"/>
  <c r="AA126" i="9"/>
  <c r="AA127" i="9"/>
  <c r="AA128" i="9"/>
  <c r="AA129" i="9"/>
  <c r="AA130" i="9"/>
  <c r="AA131" i="9"/>
  <c r="AA132" i="9"/>
  <c r="AA133" i="9"/>
  <c r="AA134" i="9"/>
  <c r="AA135" i="9"/>
  <c r="AA136" i="9"/>
  <c r="AA137" i="9"/>
  <c r="AA138" i="9"/>
  <c r="AA139" i="9"/>
  <c r="AA140" i="9"/>
  <c r="AA141" i="9"/>
  <c r="AA142" i="9"/>
  <c r="AA143" i="9"/>
  <c r="AA144" i="9"/>
  <c r="AA145" i="9"/>
  <c r="AA146" i="9"/>
  <c r="AA147" i="9"/>
  <c r="AA148" i="9"/>
  <c r="AA149" i="9"/>
  <c r="AA150" i="9"/>
  <c r="AA151" i="9"/>
  <c r="AA152" i="9"/>
  <c r="AA153" i="9"/>
  <c r="AA154" i="9"/>
  <c r="AA155" i="9"/>
  <c r="AA156" i="9"/>
  <c r="AA157" i="9"/>
  <c r="AA158" i="9"/>
  <c r="AA159" i="9"/>
  <c r="AA160" i="9"/>
  <c r="AA161" i="9"/>
  <c r="AA162" i="9"/>
  <c r="AA163" i="9"/>
  <c r="AA164" i="9"/>
  <c r="AA165" i="9"/>
  <c r="AA166" i="9"/>
  <c r="AA167" i="9"/>
  <c r="AA168" i="9"/>
  <c r="AA169" i="9"/>
  <c r="AA170" i="9"/>
  <c r="AA171" i="9"/>
  <c r="AA172" i="9"/>
  <c r="AA173" i="9"/>
  <c r="AA174" i="9"/>
  <c r="AA175" i="9"/>
  <c r="AA176" i="9"/>
  <c r="AA177" i="9"/>
  <c r="AA178" i="9"/>
  <c r="AA179" i="9"/>
  <c r="AA180" i="9"/>
  <c r="AA181" i="9"/>
  <c r="AA182" i="9"/>
  <c r="AA183" i="9"/>
  <c r="AA184" i="9"/>
  <c r="AA185" i="9"/>
  <c r="AA186" i="9"/>
  <c r="AA187" i="9"/>
  <c r="AA188" i="9"/>
  <c r="AA189" i="9"/>
  <c r="AA190" i="9"/>
  <c r="AA191" i="9"/>
  <c r="AA192" i="9"/>
  <c r="AA193" i="9"/>
  <c r="AA194" i="9"/>
  <c r="AA195" i="9"/>
  <c r="AA196" i="9"/>
  <c r="AA197" i="9"/>
  <c r="AA198" i="9"/>
  <c r="AA199" i="9"/>
  <c r="AA200" i="9"/>
  <c r="AA201" i="9"/>
  <c r="AA202" i="9"/>
  <c r="AA203" i="9"/>
  <c r="AA204" i="9"/>
  <c r="AA205" i="9"/>
  <c r="AA206" i="9"/>
  <c r="AA207" i="9"/>
  <c r="AA208" i="9"/>
  <c r="AA209" i="9"/>
  <c r="AA210" i="9"/>
  <c r="AA211" i="9"/>
  <c r="AA212" i="9"/>
  <c r="AA213" i="9"/>
  <c r="AA214" i="9"/>
  <c r="AA215" i="9"/>
  <c r="AA216" i="9"/>
  <c r="AA217" i="9"/>
  <c r="AA218" i="9"/>
  <c r="AA219" i="9"/>
  <c r="AA220" i="9"/>
  <c r="AA221" i="9"/>
  <c r="AA222" i="9"/>
  <c r="AA223" i="9"/>
  <c r="AA224" i="9"/>
  <c r="AA225" i="9"/>
  <c r="AA226" i="9"/>
  <c r="AA227" i="9"/>
  <c r="AA228" i="9"/>
  <c r="AA229" i="9"/>
  <c r="AA230" i="9"/>
  <c r="AA231" i="9"/>
  <c r="AA232" i="9"/>
  <c r="AA233" i="9"/>
  <c r="AA234" i="9"/>
  <c r="AA235" i="9"/>
  <c r="AA236" i="9"/>
  <c r="AA237" i="9"/>
  <c r="AA238" i="9"/>
  <c r="AA239" i="9"/>
  <c r="AA240" i="9"/>
  <c r="AA241" i="9"/>
  <c r="AA242" i="9"/>
  <c r="AA243" i="9"/>
  <c r="AA244" i="9"/>
  <c r="AA245" i="9"/>
  <c r="AA246" i="9"/>
  <c r="AA247" i="9"/>
  <c r="AA248" i="9"/>
  <c r="AA249" i="9"/>
  <c r="AA250" i="9"/>
  <c r="AA251" i="9"/>
  <c r="AA252" i="9"/>
  <c r="AA253" i="9"/>
  <c r="AA254" i="9"/>
  <c r="AA255" i="9"/>
  <c r="AA256" i="9"/>
  <c r="AA257" i="9"/>
  <c r="AA258" i="9"/>
  <c r="AA259" i="9"/>
  <c r="AA260" i="9"/>
  <c r="AA261" i="9"/>
  <c r="AA262" i="9"/>
  <c r="AA263" i="9"/>
  <c r="AA264" i="9"/>
  <c r="AA265" i="9"/>
  <c r="AA266" i="9"/>
  <c r="AA267" i="9"/>
  <c r="AA268" i="9"/>
  <c r="AA269" i="9"/>
  <c r="AA270" i="9"/>
  <c r="AA271" i="9"/>
  <c r="AA272" i="9"/>
  <c r="AA273" i="9"/>
  <c r="AA274" i="9"/>
  <c r="AA275" i="9"/>
  <c r="AA276" i="9"/>
  <c r="AA277" i="9"/>
  <c r="AA278" i="9"/>
  <c r="AA279" i="9"/>
  <c r="AA280" i="9"/>
  <c r="AA281" i="9"/>
  <c r="AA282" i="9"/>
  <c r="AA283" i="9"/>
  <c r="AA284" i="9"/>
  <c r="AA285" i="9"/>
  <c r="AA286" i="9"/>
  <c r="AA287" i="9"/>
  <c r="AA288" i="9"/>
  <c r="AA289" i="9"/>
  <c r="AA290" i="9"/>
  <c r="AA291" i="9"/>
  <c r="AA292" i="9"/>
  <c r="AA293" i="9"/>
  <c r="AA294" i="9"/>
  <c r="AA295" i="9"/>
  <c r="AA296" i="9"/>
  <c r="AA297" i="9"/>
  <c r="AA298" i="9"/>
  <c r="AA299" i="9"/>
  <c r="AA300" i="9"/>
  <c r="AA301" i="9"/>
  <c r="AA302" i="9"/>
  <c r="AA303" i="9"/>
  <c r="AA304" i="9"/>
  <c r="AA305" i="9"/>
  <c r="AA306" i="9"/>
  <c r="AA307" i="9"/>
  <c r="AA308" i="9"/>
  <c r="AA309" i="9"/>
  <c r="AA310" i="9"/>
  <c r="AA311" i="9"/>
  <c r="AA312" i="9"/>
  <c r="AA313" i="9"/>
  <c r="AA314" i="9"/>
  <c r="AA315" i="9"/>
  <c r="AA316" i="9"/>
  <c r="AA317" i="9"/>
  <c r="AA318" i="9"/>
  <c r="AA319" i="9"/>
  <c r="AA320" i="9"/>
  <c r="AA321" i="9"/>
  <c r="AA322" i="9"/>
  <c r="AA323" i="9"/>
  <c r="AA324" i="9"/>
  <c r="AA325" i="9"/>
  <c r="AA326" i="9"/>
  <c r="AA327" i="9"/>
  <c r="AA328" i="9"/>
  <c r="AA329" i="9"/>
  <c r="AA330" i="9"/>
  <c r="AA331" i="9"/>
  <c r="AA332" i="9"/>
  <c r="AA333" i="9"/>
  <c r="AA334" i="9"/>
  <c r="AA335" i="9"/>
  <c r="AA336" i="9"/>
  <c r="AA337" i="9"/>
  <c r="AA338" i="9"/>
  <c r="AA339" i="9"/>
  <c r="AA340" i="9"/>
  <c r="AA341" i="9"/>
  <c r="AA342" i="9"/>
  <c r="AA343" i="9"/>
  <c r="AA344" i="9"/>
  <c r="AA345" i="9"/>
  <c r="AA346" i="9"/>
  <c r="AA347" i="9"/>
  <c r="AA348" i="9"/>
  <c r="AA349" i="9"/>
  <c r="AA350" i="9"/>
  <c r="AA351" i="9"/>
  <c r="AA352" i="9"/>
  <c r="AA353" i="9"/>
  <c r="AA354" i="9"/>
  <c r="AA355" i="9"/>
  <c r="AA356" i="9"/>
  <c r="AA357" i="9"/>
  <c r="AA358" i="9"/>
  <c r="AA359" i="9"/>
  <c r="AA360" i="9"/>
  <c r="AA361" i="9"/>
  <c r="AA362" i="9"/>
  <c r="AA363" i="9"/>
  <c r="AA364" i="9"/>
  <c r="AA365" i="9"/>
  <c r="AA366" i="9"/>
  <c r="AA367" i="9"/>
  <c r="AA368" i="9"/>
  <c r="AA369" i="9"/>
  <c r="AA370" i="9"/>
  <c r="AA371" i="9"/>
  <c r="AA372" i="9"/>
  <c r="AA373" i="9"/>
  <c r="AA374" i="9"/>
  <c r="AA375" i="9"/>
  <c r="AA376" i="9"/>
  <c r="AA377" i="9"/>
  <c r="AA378" i="9"/>
  <c r="AA379" i="9"/>
  <c r="AA380" i="9"/>
  <c r="AA381" i="9"/>
  <c r="AA382" i="9"/>
  <c r="AA383" i="9"/>
  <c r="AA384" i="9"/>
  <c r="AA385" i="9"/>
  <c r="AA386" i="9"/>
  <c r="AA387" i="9"/>
  <c r="AA388" i="9"/>
  <c r="AA389" i="9"/>
  <c r="AA390" i="9"/>
  <c r="AA391" i="9"/>
  <c r="AA392" i="9"/>
  <c r="AA393" i="9"/>
  <c r="AA394" i="9"/>
  <c r="AA395" i="9"/>
  <c r="AA396" i="9"/>
  <c r="AA397" i="9"/>
  <c r="AA398" i="9"/>
  <c r="AA399" i="9"/>
  <c r="AA400" i="9"/>
  <c r="AA401" i="9"/>
  <c r="AA402" i="9"/>
  <c r="AA403" i="9"/>
  <c r="AA404" i="9"/>
  <c r="AA405" i="9"/>
  <c r="AA406" i="9"/>
  <c r="AA407" i="9"/>
  <c r="AA408" i="9"/>
  <c r="AA409" i="9"/>
  <c r="AA410" i="9"/>
  <c r="AA411" i="9"/>
  <c r="AA412" i="9"/>
  <c r="AA413" i="9"/>
  <c r="AA414" i="9"/>
  <c r="AA415" i="9"/>
  <c r="AA416" i="9"/>
  <c r="AA417" i="9"/>
  <c r="AA418" i="9"/>
  <c r="AA419" i="9"/>
  <c r="AA420" i="9"/>
  <c r="AA421" i="9"/>
  <c r="AA422" i="9"/>
  <c r="AA423" i="9"/>
  <c r="AA424" i="9"/>
  <c r="AA425" i="9"/>
  <c r="AA426" i="9"/>
  <c r="AA427" i="9"/>
  <c r="AA428" i="9"/>
  <c r="AA429" i="9"/>
  <c r="AA430" i="9"/>
  <c r="AA431" i="9"/>
  <c r="AA432" i="9"/>
  <c r="AA433" i="9"/>
  <c r="AA434" i="9"/>
  <c r="AA435" i="9"/>
  <c r="AA436" i="9"/>
  <c r="AA437" i="9"/>
  <c r="AA438" i="9"/>
  <c r="AA439" i="9"/>
  <c r="AA440" i="9"/>
  <c r="AA441" i="9"/>
  <c r="AA442" i="9"/>
  <c r="AA443" i="9"/>
  <c r="AA444" i="9"/>
  <c r="AA445" i="9"/>
  <c r="AA446" i="9"/>
  <c r="AA447" i="9"/>
  <c r="AA448" i="9"/>
  <c r="AA449" i="9"/>
  <c r="AA450" i="9"/>
  <c r="AA451" i="9"/>
  <c r="AA452" i="9"/>
  <c r="AA453" i="9"/>
  <c r="AA454" i="9"/>
  <c r="AA455" i="9"/>
  <c r="AA456" i="9"/>
  <c r="AA457" i="9"/>
  <c r="AA458" i="9"/>
  <c r="AA459" i="9"/>
  <c r="AA460" i="9"/>
  <c r="AA461" i="9"/>
  <c r="AA462" i="9"/>
  <c r="AA463" i="9"/>
  <c r="AA464" i="9"/>
  <c r="AA465" i="9"/>
  <c r="AA466" i="9"/>
  <c r="AA467" i="9"/>
  <c r="AA468" i="9"/>
  <c r="AA469" i="9"/>
  <c r="AA470" i="9"/>
  <c r="AA471" i="9"/>
  <c r="AA472" i="9"/>
  <c r="AA473" i="9"/>
  <c r="AA474" i="9"/>
  <c r="AA475" i="9"/>
  <c r="AA476" i="9"/>
  <c r="AA477" i="9"/>
  <c r="AA478" i="9"/>
  <c r="AA479" i="9"/>
  <c r="AA480" i="9"/>
  <c r="AA481" i="9"/>
  <c r="AA482" i="9"/>
  <c r="AA483" i="9"/>
  <c r="AA484" i="9"/>
  <c r="AA485" i="9"/>
  <c r="AA486" i="9"/>
  <c r="AA487" i="9"/>
  <c r="AA488" i="9"/>
  <c r="AA489" i="9"/>
  <c r="AA490" i="9"/>
  <c r="AA491" i="9"/>
  <c r="AA492" i="9"/>
  <c r="AA493" i="9"/>
  <c r="AA494" i="9"/>
  <c r="AA495" i="9"/>
  <c r="AA496" i="9"/>
  <c r="AA497" i="9"/>
  <c r="AA498" i="9"/>
  <c r="AA499" i="9"/>
  <c r="AA500" i="9"/>
  <c r="AA501" i="9"/>
  <c r="AA502" i="9"/>
  <c r="AA503" i="9"/>
  <c r="AA504" i="9"/>
  <c r="AA505" i="9"/>
  <c r="AA506" i="9"/>
  <c r="AA507" i="9"/>
  <c r="AA508" i="9"/>
  <c r="AA509" i="9"/>
  <c r="AA510" i="9"/>
  <c r="AA511" i="9"/>
  <c r="AA512" i="9"/>
  <c r="AA513" i="9"/>
  <c r="AA514" i="9"/>
  <c r="AA515" i="9"/>
  <c r="AA516" i="9"/>
  <c r="AA517" i="9"/>
  <c r="AA518" i="9"/>
  <c r="AA519" i="9"/>
  <c r="AA520" i="9"/>
  <c r="AA521" i="9"/>
  <c r="AA522" i="9"/>
  <c r="AA523" i="9"/>
  <c r="AA524" i="9"/>
  <c r="AA525" i="9"/>
  <c r="AA526" i="9"/>
  <c r="AA527" i="9"/>
  <c r="AA528" i="9"/>
  <c r="AA529" i="9"/>
  <c r="AA530" i="9"/>
  <c r="AA531" i="9"/>
  <c r="AA532" i="9"/>
  <c r="AA533" i="9"/>
  <c r="AA534" i="9"/>
  <c r="AA535" i="9"/>
  <c r="AA536" i="9"/>
  <c r="AA537" i="9"/>
  <c r="AA538" i="9"/>
  <c r="AA539" i="9"/>
  <c r="AA540" i="9"/>
  <c r="AA541" i="9"/>
  <c r="AA542" i="9"/>
  <c r="AA543" i="9"/>
  <c r="AA544" i="9"/>
  <c r="AA545" i="9"/>
  <c r="AA546" i="9"/>
  <c r="AA547" i="9"/>
  <c r="AA548" i="9"/>
  <c r="AA549" i="9"/>
  <c r="AA550" i="9"/>
  <c r="AA551" i="9"/>
  <c r="AA552" i="9"/>
  <c r="AA553" i="9"/>
  <c r="AA554" i="9"/>
  <c r="AA555" i="9"/>
  <c r="AA556" i="9"/>
  <c r="AA557" i="9"/>
  <c r="AA558" i="9"/>
  <c r="AA559" i="9"/>
  <c r="AA560" i="9"/>
  <c r="AA561" i="9"/>
  <c r="AA562" i="9"/>
  <c r="AA563" i="9"/>
  <c r="AA564" i="9"/>
  <c r="AA565" i="9"/>
  <c r="AA566" i="9"/>
  <c r="AA567" i="9"/>
  <c r="AA568" i="9"/>
  <c r="AA569" i="9"/>
  <c r="AA570" i="9"/>
  <c r="AA571" i="9"/>
  <c r="AA572" i="9"/>
  <c r="AA573" i="9"/>
  <c r="AA574" i="9"/>
  <c r="AA575" i="9"/>
  <c r="AA576" i="9"/>
  <c r="AA577" i="9"/>
  <c r="AA578" i="9"/>
  <c r="AA579" i="9"/>
  <c r="AA580" i="9"/>
  <c r="AA581" i="9"/>
  <c r="AA582" i="9"/>
  <c r="AA583" i="9"/>
  <c r="AA584" i="9"/>
  <c r="AA585" i="9"/>
  <c r="AA586" i="9"/>
  <c r="AA587" i="9"/>
  <c r="AA588" i="9"/>
  <c r="AA589" i="9"/>
  <c r="AA590" i="9"/>
  <c r="AA591" i="9"/>
  <c r="AA592" i="9"/>
  <c r="AA593" i="9"/>
  <c r="AA594" i="9"/>
  <c r="AA595" i="9"/>
  <c r="AA596" i="9"/>
  <c r="AA597" i="9"/>
  <c r="AA598" i="9"/>
  <c r="AA599" i="9"/>
  <c r="AA600" i="9"/>
  <c r="AA601" i="9"/>
  <c r="AA602" i="9"/>
  <c r="AA603" i="9"/>
  <c r="AA604" i="9"/>
  <c r="AA605" i="9"/>
  <c r="AA606" i="9"/>
  <c r="AA607" i="9"/>
  <c r="AA608" i="9"/>
  <c r="AA609" i="9"/>
  <c r="AA610" i="9"/>
  <c r="AA611" i="9"/>
  <c r="AA612" i="9"/>
  <c r="AA613" i="9"/>
  <c r="AA614" i="9"/>
  <c r="AA615" i="9"/>
  <c r="AA616" i="9"/>
  <c r="AA617" i="9"/>
  <c r="AA618" i="9"/>
  <c r="AA619" i="9"/>
  <c r="AA620" i="9"/>
  <c r="AA621" i="9"/>
  <c r="AA622" i="9"/>
  <c r="AA623" i="9"/>
  <c r="AA624" i="9"/>
  <c r="AA625" i="9"/>
  <c r="AA626" i="9"/>
  <c r="AA627" i="9"/>
  <c r="AA628" i="9"/>
  <c r="AA629" i="9"/>
  <c r="AA630" i="9"/>
  <c r="AA631" i="9"/>
  <c r="AA632" i="9"/>
  <c r="AA633" i="9"/>
  <c r="AA634" i="9"/>
  <c r="AA635" i="9"/>
  <c r="AA636" i="9"/>
  <c r="AA637" i="9"/>
  <c r="AA638" i="9"/>
  <c r="AA639" i="9"/>
  <c r="AA640" i="9"/>
  <c r="AA641" i="9"/>
  <c r="AA642" i="9"/>
  <c r="AA643" i="9"/>
  <c r="AA644" i="9"/>
  <c r="AA645" i="9"/>
  <c r="AA646" i="9"/>
  <c r="AA647" i="9"/>
  <c r="AA648" i="9"/>
  <c r="AA649" i="9"/>
  <c r="AA650" i="9"/>
  <c r="AA651" i="9"/>
  <c r="AA652" i="9"/>
  <c r="AA653" i="9"/>
  <c r="AA654" i="9"/>
  <c r="AA655" i="9"/>
  <c r="AA656" i="9"/>
  <c r="AA657" i="9"/>
  <c r="AA658" i="9"/>
  <c r="AA659" i="9"/>
  <c r="AA660" i="9"/>
  <c r="AA661" i="9"/>
  <c r="AA662" i="9"/>
  <c r="AA663" i="9"/>
  <c r="AA664" i="9"/>
  <c r="AA665" i="9"/>
  <c r="AA666" i="9"/>
  <c r="AA667" i="9"/>
  <c r="AA668" i="9"/>
  <c r="AA669" i="9"/>
  <c r="AA670" i="9"/>
  <c r="AA671" i="9"/>
  <c r="AA672" i="9"/>
  <c r="AA673" i="9"/>
  <c r="AA674" i="9"/>
  <c r="AA675" i="9"/>
  <c r="AA676" i="9"/>
  <c r="AA677" i="9"/>
  <c r="AA678" i="9"/>
  <c r="AA679" i="9"/>
  <c r="AA680" i="9"/>
  <c r="AA681" i="9"/>
  <c r="AA682" i="9"/>
  <c r="AA683" i="9"/>
  <c r="AA684" i="9"/>
  <c r="AA685" i="9"/>
  <c r="AA686" i="9"/>
  <c r="AA687" i="9"/>
  <c r="AA688" i="9"/>
  <c r="AA689" i="9"/>
  <c r="AA690" i="9"/>
  <c r="AA691" i="9"/>
  <c r="AA692" i="9"/>
  <c r="AA693" i="9"/>
  <c r="AA694" i="9"/>
  <c r="AA695" i="9"/>
  <c r="AA696" i="9"/>
  <c r="AA697" i="9"/>
  <c r="AA698" i="9"/>
  <c r="AA699" i="9"/>
  <c r="AA700" i="9"/>
  <c r="AA701" i="9"/>
  <c r="AA702" i="9"/>
  <c r="AA703" i="9"/>
  <c r="AA704" i="9"/>
  <c r="AA705" i="9"/>
  <c r="AA706" i="9"/>
  <c r="AA707" i="9"/>
  <c r="AA708" i="9"/>
  <c r="AA709" i="9"/>
  <c r="AA710" i="9"/>
  <c r="AA711" i="9"/>
  <c r="AA712" i="9"/>
  <c r="AA713" i="9"/>
  <c r="AA714" i="9"/>
  <c r="AA715" i="9"/>
  <c r="AA716" i="9"/>
  <c r="AA717" i="9"/>
  <c r="AA718" i="9"/>
  <c r="AA719" i="9"/>
  <c r="AA720" i="9"/>
  <c r="AA721" i="9"/>
  <c r="AA722" i="9"/>
  <c r="AA723" i="9"/>
  <c r="AA724" i="9"/>
  <c r="AA725" i="9"/>
  <c r="AA726" i="9"/>
  <c r="AA727" i="9"/>
  <c r="AA728" i="9"/>
  <c r="AA729" i="9"/>
  <c r="AA730" i="9"/>
  <c r="AA731" i="9"/>
  <c r="AA732" i="9"/>
  <c r="AA733" i="9"/>
  <c r="AA734" i="9"/>
  <c r="AA735" i="9"/>
  <c r="AA736" i="9"/>
  <c r="AA737" i="9"/>
  <c r="AA738" i="9"/>
  <c r="AA739" i="9"/>
  <c r="AA740" i="9"/>
  <c r="AA741" i="9"/>
  <c r="AA742" i="9"/>
  <c r="AA743" i="9"/>
  <c r="AA744" i="9"/>
  <c r="AA745" i="9"/>
  <c r="AA746" i="9"/>
  <c r="AA747" i="9"/>
  <c r="AA748" i="9"/>
  <c r="AA749" i="9"/>
  <c r="AA750" i="9"/>
  <c r="AA751" i="9"/>
  <c r="AA752" i="9"/>
  <c r="AA753" i="9"/>
  <c r="AA754" i="9"/>
  <c r="AA755" i="9"/>
  <c r="AA756" i="9"/>
  <c r="AA757" i="9"/>
  <c r="AA758" i="9"/>
  <c r="AA759" i="9"/>
  <c r="AA760" i="9"/>
  <c r="AA761" i="9"/>
  <c r="AA762" i="9"/>
  <c r="AA763" i="9"/>
  <c r="AA764" i="9"/>
  <c r="AA765" i="9"/>
  <c r="AA766" i="9"/>
  <c r="AA767" i="9"/>
  <c r="AA768" i="9"/>
  <c r="AA769" i="9"/>
  <c r="AA770" i="9"/>
  <c r="AA771" i="9"/>
  <c r="AA772" i="9"/>
  <c r="AA773" i="9"/>
  <c r="AA774" i="9"/>
  <c r="AA775" i="9"/>
  <c r="AA776" i="9"/>
  <c r="AA777" i="9"/>
  <c r="AA778" i="9"/>
  <c r="AA779" i="9"/>
  <c r="AA780" i="9"/>
  <c r="AA781" i="9"/>
  <c r="AA782" i="9"/>
  <c r="AA783" i="9"/>
  <c r="AA784" i="9"/>
  <c r="AA785" i="9"/>
  <c r="AA786" i="9"/>
  <c r="AA787" i="9"/>
  <c r="AA788" i="9"/>
  <c r="AA789" i="9"/>
  <c r="AA790" i="9"/>
  <c r="AA791" i="9"/>
  <c r="AA792" i="9"/>
  <c r="AA793" i="9"/>
  <c r="AA794" i="9"/>
  <c r="AA795" i="9"/>
  <c r="AA796" i="9"/>
  <c r="AA797" i="9"/>
  <c r="AA798" i="9"/>
  <c r="AA799" i="9"/>
  <c r="AA800" i="9"/>
  <c r="AA801" i="9"/>
  <c r="AA802" i="9"/>
  <c r="AA803" i="9"/>
  <c r="AA804" i="9"/>
  <c r="AA805" i="9"/>
  <c r="AA806" i="9"/>
  <c r="AA807" i="9"/>
  <c r="AA808" i="9"/>
  <c r="AA809" i="9"/>
  <c r="AA810" i="9"/>
  <c r="AA811" i="9"/>
  <c r="AA12" i="9"/>
  <c r="Z13" i="9"/>
  <c r="Z14" i="9"/>
  <c r="Z15" i="9"/>
  <c r="Z16" i="9"/>
  <c r="Z17" i="9"/>
  <c r="Z18" i="9"/>
  <c r="Z19" i="9"/>
  <c r="Z20" i="9"/>
  <c r="Z21" i="9"/>
  <c r="Z22" i="9"/>
  <c r="Z23" i="9"/>
  <c r="Z24" i="9"/>
  <c r="Z25" i="9"/>
  <c r="Z26" i="9"/>
  <c r="Z27" i="9"/>
  <c r="Z28" i="9"/>
  <c r="Z29" i="9"/>
  <c r="Z30" i="9"/>
  <c r="Z31" i="9"/>
  <c r="Z32" i="9"/>
  <c r="Z33" i="9"/>
  <c r="Z34" i="9"/>
  <c r="Z35" i="9"/>
  <c r="Z36" i="9"/>
  <c r="Z37" i="9"/>
  <c r="Z38" i="9"/>
  <c r="Z39" i="9"/>
  <c r="Z40" i="9"/>
  <c r="Z41" i="9"/>
  <c r="Z42" i="9"/>
  <c r="Z43" i="9"/>
  <c r="Z44" i="9"/>
  <c r="Z45" i="9"/>
  <c r="Z46" i="9"/>
  <c r="Z47" i="9"/>
  <c r="Z48" i="9"/>
  <c r="Z49" i="9"/>
  <c r="Z50" i="9"/>
  <c r="Z51" i="9"/>
  <c r="Z52" i="9"/>
  <c r="Z53" i="9"/>
  <c r="Z54" i="9"/>
  <c r="Z55" i="9"/>
  <c r="Z56" i="9"/>
  <c r="Z57" i="9"/>
  <c r="Z58" i="9"/>
  <c r="Z59" i="9"/>
  <c r="Z60" i="9"/>
  <c r="Z61" i="9"/>
  <c r="Z62" i="9"/>
  <c r="Z63" i="9"/>
  <c r="Z64" i="9"/>
  <c r="Z65" i="9"/>
  <c r="Z66" i="9"/>
  <c r="Z67" i="9"/>
  <c r="Z68" i="9"/>
  <c r="Z69" i="9"/>
  <c r="Z70" i="9"/>
  <c r="Z71" i="9"/>
  <c r="Z72" i="9"/>
  <c r="Z73" i="9"/>
  <c r="Z74" i="9"/>
  <c r="Z75" i="9"/>
  <c r="Z76" i="9"/>
  <c r="Z77" i="9"/>
  <c r="Z78" i="9"/>
  <c r="Z79" i="9"/>
  <c r="Z80" i="9"/>
  <c r="Z81" i="9"/>
  <c r="Z82" i="9"/>
  <c r="Z83" i="9"/>
  <c r="Z84" i="9"/>
  <c r="Z85" i="9"/>
  <c r="Z86" i="9"/>
  <c r="Z87" i="9"/>
  <c r="Z88" i="9"/>
  <c r="Z89" i="9"/>
  <c r="Z90" i="9"/>
  <c r="Z91" i="9"/>
  <c r="Z92" i="9"/>
  <c r="Z93" i="9"/>
  <c r="Z94" i="9"/>
  <c r="Z95" i="9"/>
  <c r="Z96" i="9"/>
  <c r="Z97" i="9"/>
  <c r="Z98" i="9"/>
  <c r="Z99" i="9"/>
  <c r="Z100" i="9"/>
  <c r="Z101" i="9"/>
  <c r="Z102" i="9"/>
  <c r="Z103" i="9"/>
  <c r="Z104" i="9"/>
  <c r="Z105" i="9"/>
  <c r="Z106" i="9"/>
  <c r="Z107" i="9"/>
  <c r="Z108" i="9"/>
  <c r="Z109" i="9"/>
  <c r="Z110" i="9"/>
  <c r="Z111" i="9"/>
  <c r="Z112" i="9"/>
  <c r="Z113" i="9"/>
  <c r="Z114" i="9"/>
  <c r="Z115" i="9"/>
  <c r="Z116" i="9"/>
  <c r="Z117" i="9"/>
  <c r="Z118" i="9"/>
  <c r="Z119" i="9"/>
  <c r="Z120" i="9"/>
  <c r="Z121" i="9"/>
  <c r="Z122" i="9"/>
  <c r="Z123" i="9"/>
  <c r="Z124" i="9"/>
  <c r="Z125" i="9"/>
  <c r="Z126" i="9"/>
  <c r="Z127" i="9"/>
  <c r="Z128" i="9"/>
  <c r="Z129" i="9"/>
  <c r="Z130" i="9"/>
  <c r="Z131" i="9"/>
  <c r="Z132" i="9"/>
  <c r="Z133" i="9"/>
  <c r="Z134" i="9"/>
  <c r="Z135" i="9"/>
  <c r="Z136" i="9"/>
  <c r="Z137" i="9"/>
  <c r="Z138" i="9"/>
  <c r="Z139" i="9"/>
  <c r="Z140" i="9"/>
  <c r="Z141" i="9"/>
  <c r="Z142" i="9"/>
  <c r="Z143" i="9"/>
  <c r="Z144" i="9"/>
  <c r="Z145" i="9"/>
  <c r="Z146" i="9"/>
  <c r="Z147" i="9"/>
  <c r="Z148" i="9"/>
  <c r="Z149" i="9"/>
  <c r="Z150" i="9"/>
  <c r="Z151" i="9"/>
  <c r="Z152" i="9"/>
  <c r="Z153" i="9"/>
  <c r="Z154" i="9"/>
  <c r="Z155" i="9"/>
  <c r="Z156" i="9"/>
  <c r="Z157" i="9"/>
  <c r="Z158" i="9"/>
  <c r="Z159" i="9"/>
  <c r="Z160" i="9"/>
  <c r="Z161" i="9"/>
  <c r="Z162" i="9"/>
  <c r="Z163" i="9"/>
  <c r="Z164" i="9"/>
  <c r="Z165" i="9"/>
  <c r="Z166" i="9"/>
  <c r="Z167" i="9"/>
  <c r="Z168" i="9"/>
  <c r="Z169" i="9"/>
  <c r="Z170" i="9"/>
  <c r="Z171" i="9"/>
  <c r="Z172" i="9"/>
  <c r="Z173" i="9"/>
  <c r="Z174" i="9"/>
  <c r="Z175" i="9"/>
  <c r="Z176" i="9"/>
  <c r="Z177" i="9"/>
  <c r="Z178" i="9"/>
  <c r="Z179" i="9"/>
  <c r="Z180" i="9"/>
  <c r="Z181" i="9"/>
  <c r="Z182" i="9"/>
  <c r="Z183" i="9"/>
  <c r="Z184" i="9"/>
  <c r="Z185" i="9"/>
  <c r="Z186" i="9"/>
  <c r="Z187" i="9"/>
  <c r="Z188" i="9"/>
  <c r="Z189" i="9"/>
  <c r="Z190" i="9"/>
  <c r="Z191" i="9"/>
  <c r="Z192" i="9"/>
  <c r="Z193" i="9"/>
  <c r="Z194" i="9"/>
  <c r="Z195" i="9"/>
  <c r="Z196" i="9"/>
  <c r="Z197" i="9"/>
  <c r="Z198" i="9"/>
  <c r="Z199" i="9"/>
  <c r="Z200" i="9"/>
  <c r="Z201" i="9"/>
  <c r="Z202" i="9"/>
  <c r="Z203" i="9"/>
  <c r="Z204" i="9"/>
  <c r="Z205" i="9"/>
  <c r="Z206" i="9"/>
  <c r="Z207" i="9"/>
  <c r="Z208" i="9"/>
  <c r="Z209" i="9"/>
  <c r="Z210" i="9"/>
  <c r="Z211" i="9"/>
  <c r="Z212" i="9"/>
  <c r="Z213" i="9"/>
  <c r="Z214" i="9"/>
  <c r="Z215" i="9"/>
  <c r="Z216" i="9"/>
  <c r="Z217" i="9"/>
  <c r="Z218" i="9"/>
  <c r="Z219" i="9"/>
  <c r="Z220" i="9"/>
  <c r="Z221" i="9"/>
  <c r="Z222" i="9"/>
  <c r="Z223" i="9"/>
  <c r="Z224" i="9"/>
  <c r="Z225" i="9"/>
  <c r="Z226" i="9"/>
  <c r="Z227" i="9"/>
  <c r="Z228" i="9"/>
  <c r="Z229" i="9"/>
  <c r="Z230" i="9"/>
  <c r="Z231" i="9"/>
  <c r="Z232" i="9"/>
  <c r="Z233" i="9"/>
  <c r="Z234" i="9"/>
  <c r="Z235" i="9"/>
  <c r="Z236" i="9"/>
  <c r="Z237" i="9"/>
  <c r="Z238" i="9"/>
  <c r="Z239" i="9"/>
  <c r="Z240" i="9"/>
  <c r="Z241" i="9"/>
  <c r="Z242" i="9"/>
  <c r="Z243" i="9"/>
  <c r="Z244" i="9"/>
  <c r="Z245" i="9"/>
  <c r="Z246" i="9"/>
  <c r="Z247" i="9"/>
  <c r="Z248" i="9"/>
  <c r="Z249" i="9"/>
  <c r="Z250" i="9"/>
  <c r="Z251" i="9"/>
  <c r="Z252" i="9"/>
  <c r="Z253" i="9"/>
  <c r="Z254" i="9"/>
  <c r="Z255" i="9"/>
  <c r="Z256" i="9"/>
  <c r="Z257" i="9"/>
  <c r="Z258" i="9"/>
  <c r="Z259" i="9"/>
  <c r="Z260" i="9"/>
  <c r="Z261" i="9"/>
  <c r="Z262" i="9"/>
  <c r="Z263" i="9"/>
  <c r="Z264" i="9"/>
  <c r="Z265" i="9"/>
  <c r="Z266" i="9"/>
  <c r="Z267" i="9"/>
  <c r="Z268" i="9"/>
  <c r="Z269" i="9"/>
  <c r="Z270" i="9"/>
  <c r="Z271" i="9"/>
  <c r="Z272" i="9"/>
  <c r="Z273" i="9"/>
  <c r="Z274" i="9"/>
  <c r="Z275" i="9"/>
  <c r="Z276" i="9"/>
  <c r="Z277" i="9"/>
  <c r="Z278" i="9"/>
  <c r="Z279" i="9"/>
  <c r="Z280" i="9"/>
  <c r="Z281" i="9"/>
  <c r="Z282" i="9"/>
  <c r="Z283" i="9"/>
  <c r="Z284" i="9"/>
  <c r="Z285" i="9"/>
  <c r="Z286" i="9"/>
  <c r="Z287" i="9"/>
  <c r="Z288" i="9"/>
  <c r="Z289" i="9"/>
  <c r="Z290" i="9"/>
  <c r="Z291" i="9"/>
  <c r="Z292" i="9"/>
  <c r="Z293" i="9"/>
  <c r="Z294" i="9"/>
  <c r="Z295" i="9"/>
  <c r="Z296" i="9"/>
  <c r="Z297" i="9"/>
  <c r="Z298" i="9"/>
  <c r="Z299" i="9"/>
  <c r="Z300" i="9"/>
  <c r="Z301" i="9"/>
  <c r="Z302" i="9"/>
  <c r="Z303" i="9"/>
  <c r="Z304" i="9"/>
  <c r="Z305" i="9"/>
  <c r="Z306" i="9"/>
  <c r="Z307" i="9"/>
  <c r="Z308" i="9"/>
  <c r="Z309" i="9"/>
  <c r="Z310" i="9"/>
  <c r="Z311" i="9"/>
  <c r="Z312" i="9"/>
  <c r="Z313" i="9"/>
  <c r="Z314" i="9"/>
  <c r="Z315" i="9"/>
  <c r="Z316" i="9"/>
  <c r="Z317" i="9"/>
  <c r="Z318" i="9"/>
  <c r="Z319" i="9"/>
  <c r="Z320" i="9"/>
  <c r="Z321" i="9"/>
  <c r="Z322" i="9"/>
  <c r="Z323" i="9"/>
  <c r="Z324" i="9"/>
  <c r="Z325" i="9"/>
  <c r="Z326" i="9"/>
  <c r="Z327" i="9"/>
  <c r="Z328" i="9"/>
  <c r="Z329" i="9"/>
  <c r="Z330" i="9"/>
  <c r="Z331" i="9"/>
  <c r="Z332" i="9"/>
  <c r="Z333" i="9"/>
  <c r="Z334" i="9"/>
  <c r="Z335" i="9"/>
  <c r="Z336" i="9"/>
  <c r="Z337" i="9"/>
  <c r="Z338" i="9"/>
  <c r="Z339" i="9"/>
  <c r="Z340" i="9"/>
  <c r="Z341" i="9"/>
  <c r="Z342" i="9"/>
  <c r="Z343" i="9"/>
  <c r="Z344" i="9"/>
  <c r="Z345" i="9"/>
  <c r="Z346" i="9"/>
  <c r="Z347" i="9"/>
  <c r="Z348" i="9"/>
  <c r="Z349" i="9"/>
  <c r="Z350" i="9"/>
  <c r="Z351" i="9"/>
  <c r="Z352" i="9"/>
  <c r="Z353" i="9"/>
  <c r="Z354" i="9"/>
  <c r="Z355" i="9"/>
  <c r="Z356" i="9"/>
  <c r="Z357" i="9"/>
  <c r="Z358" i="9"/>
  <c r="Z359" i="9"/>
  <c r="Z360" i="9"/>
  <c r="Z361" i="9"/>
  <c r="Z362" i="9"/>
  <c r="Z363" i="9"/>
  <c r="Z364" i="9"/>
  <c r="Z365" i="9"/>
  <c r="Z366" i="9"/>
  <c r="Z367" i="9"/>
  <c r="Z368" i="9"/>
  <c r="Z369" i="9"/>
  <c r="Z370" i="9"/>
  <c r="Z371" i="9"/>
  <c r="Z372" i="9"/>
  <c r="Z373" i="9"/>
  <c r="Z374" i="9"/>
  <c r="Z375" i="9"/>
  <c r="Z376" i="9"/>
  <c r="Z377" i="9"/>
  <c r="Z378" i="9"/>
  <c r="Z379" i="9"/>
  <c r="Z380" i="9"/>
  <c r="Z381" i="9"/>
  <c r="Z382" i="9"/>
  <c r="Z383" i="9"/>
  <c r="Z384" i="9"/>
  <c r="Z385" i="9"/>
  <c r="Z386" i="9"/>
  <c r="Z387" i="9"/>
  <c r="Z388" i="9"/>
  <c r="Z389" i="9"/>
  <c r="Z390" i="9"/>
  <c r="Z391" i="9"/>
  <c r="Z392" i="9"/>
  <c r="Z393" i="9"/>
  <c r="Z394" i="9"/>
  <c r="Z395" i="9"/>
  <c r="Z396" i="9"/>
  <c r="Z397" i="9"/>
  <c r="Z398" i="9"/>
  <c r="Z399" i="9"/>
  <c r="Z400" i="9"/>
  <c r="Z401" i="9"/>
  <c r="Z402" i="9"/>
  <c r="Z403" i="9"/>
  <c r="Z404" i="9"/>
  <c r="Z405" i="9"/>
  <c r="Z406" i="9"/>
  <c r="Z407" i="9"/>
  <c r="Z408" i="9"/>
  <c r="Z409" i="9"/>
  <c r="Z410" i="9"/>
  <c r="Z411" i="9"/>
  <c r="Z412" i="9"/>
  <c r="Z413" i="9"/>
  <c r="Z414" i="9"/>
  <c r="Z415" i="9"/>
  <c r="Z416" i="9"/>
  <c r="Z417" i="9"/>
  <c r="Z418" i="9"/>
  <c r="Z419" i="9"/>
  <c r="Z420" i="9"/>
  <c r="Z421" i="9"/>
  <c r="Z422" i="9"/>
  <c r="Z423" i="9"/>
  <c r="Z424" i="9"/>
  <c r="Z425" i="9"/>
  <c r="Z426" i="9"/>
  <c r="Z427" i="9"/>
  <c r="Z428" i="9"/>
  <c r="Z429" i="9"/>
  <c r="Z430" i="9"/>
  <c r="Z431" i="9"/>
  <c r="Z432" i="9"/>
  <c r="Z433" i="9"/>
  <c r="Z434" i="9"/>
  <c r="Z435" i="9"/>
  <c r="Z436" i="9"/>
  <c r="Z437" i="9"/>
  <c r="Z438" i="9"/>
  <c r="Z439" i="9"/>
  <c r="Z440" i="9"/>
  <c r="Z441" i="9"/>
  <c r="Z442" i="9"/>
  <c r="Z443" i="9"/>
  <c r="Z444" i="9"/>
  <c r="Z445" i="9"/>
  <c r="Z446" i="9"/>
  <c r="Z447" i="9"/>
  <c r="Z448" i="9"/>
  <c r="Z449" i="9"/>
  <c r="Z450" i="9"/>
  <c r="Z451" i="9"/>
  <c r="Z452" i="9"/>
  <c r="Z453" i="9"/>
  <c r="Z454" i="9"/>
  <c r="Z455" i="9"/>
  <c r="Z456" i="9"/>
  <c r="Z457" i="9"/>
  <c r="Z458" i="9"/>
  <c r="Z459" i="9"/>
  <c r="Z460" i="9"/>
  <c r="Z461" i="9"/>
  <c r="Z462" i="9"/>
  <c r="Z463" i="9"/>
  <c r="Z464" i="9"/>
  <c r="Z465" i="9"/>
  <c r="Z466" i="9"/>
  <c r="Z467" i="9"/>
  <c r="Z468" i="9"/>
  <c r="Z469" i="9"/>
  <c r="Z470" i="9"/>
  <c r="Z471" i="9"/>
  <c r="Z472" i="9"/>
  <c r="Z473" i="9"/>
  <c r="Z474" i="9"/>
  <c r="Z475" i="9"/>
  <c r="Z476" i="9"/>
  <c r="Z477" i="9"/>
  <c r="Z478" i="9"/>
  <c r="Z479" i="9"/>
  <c r="Z480" i="9"/>
  <c r="Z481" i="9"/>
  <c r="Z482" i="9"/>
  <c r="Z483" i="9"/>
  <c r="Z484" i="9"/>
  <c r="Z485" i="9"/>
  <c r="Z486" i="9"/>
  <c r="Z487" i="9"/>
  <c r="Z488" i="9"/>
  <c r="Z489" i="9"/>
  <c r="Z490" i="9"/>
  <c r="Z491" i="9"/>
  <c r="Z492" i="9"/>
  <c r="Z493" i="9"/>
  <c r="Z494" i="9"/>
  <c r="Z495" i="9"/>
  <c r="Z496" i="9"/>
  <c r="Z497" i="9"/>
  <c r="Z498" i="9"/>
  <c r="Z499" i="9"/>
  <c r="Z500" i="9"/>
  <c r="Z501" i="9"/>
  <c r="Z502" i="9"/>
  <c r="Z503" i="9"/>
  <c r="Z504" i="9"/>
  <c r="Z505" i="9"/>
  <c r="Z506" i="9"/>
  <c r="Z507" i="9"/>
  <c r="Z508" i="9"/>
  <c r="Z509" i="9"/>
  <c r="Z510" i="9"/>
  <c r="Z511" i="9"/>
  <c r="Z512" i="9"/>
  <c r="Z513" i="9"/>
  <c r="Z514" i="9"/>
  <c r="Z515" i="9"/>
  <c r="Z516" i="9"/>
  <c r="Z517" i="9"/>
  <c r="Z518" i="9"/>
  <c r="Z519" i="9"/>
  <c r="Z520" i="9"/>
  <c r="Z521" i="9"/>
  <c r="Z522" i="9"/>
  <c r="Z523" i="9"/>
  <c r="Z524" i="9"/>
  <c r="Z525" i="9"/>
  <c r="Z526" i="9"/>
  <c r="Z527" i="9"/>
  <c r="Z528" i="9"/>
  <c r="Z529" i="9"/>
  <c r="Z530" i="9"/>
  <c r="Z531" i="9"/>
  <c r="Z532" i="9"/>
  <c r="Z533" i="9"/>
  <c r="Z534" i="9"/>
  <c r="Z535" i="9"/>
  <c r="Z536" i="9"/>
  <c r="Z537" i="9"/>
  <c r="Z538" i="9"/>
  <c r="Z539" i="9"/>
  <c r="Z540" i="9"/>
  <c r="Z541" i="9"/>
  <c r="Z542" i="9"/>
  <c r="Z543" i="9"/>
  <c r="Z544" i="9"/>
  <c r="Z545" i="9"/>
  <c r="Z546" i="9"/>
  <c r="Z547" i="9"/>
  <c r="Z548" i="9"/>
  <c r="Z549" i="9"/>
  <c r="Z550" i="9"/>
  <c r="Z551" i="9"/>
  <c r="Z552" i="9"/>
  <c r="Z553" i="9"/>
  <c r="Z554" i="9"/>
  <c r="Z555" i="9"/>
  <c r="Z556" i="9"/>
  <c r="Z557" i="9"/>
  <c r="Z558" i="9"/>
  <c r="Z559" i="9"/>
  <c r="Z560" i="9"/>
  <c r="Z561" i="9"/>
  <c r="Z562" i="9"/>
  <c r="Z563" i="9"/>
  <c r="Z564" i="9"/>
  <c r="Z565" i="9"/>
  <c r="Z566" i="9"/>
  <c r="Z567" i="9"/>
  <c r="Z568" i="9"/>
  <c r="Z569" i="9"/>
  <c r="Z570" i="9"/>
  <c r="Z571" i="9"/>
  <c r="Z572" i="9"/>
  <c r="Z573" i="9"/>
  <c r="Z574" i="9"/>
  <c r="Z575" i="9"/>
  <c r="Z576" i="9"/>
  <c r="Z577" i="9"/>
  <c r="Z578" i="9"/>
  <c r="Z579" i="9"/>
  <c r="Z580" i="9"/>
  <c r="Z581" i="9"/>
  <c r="Z582" i="9"/>
  <c r="Z583" i="9"/>
  <c r="Z584" i="9"/>
  <c r="Z585" i="9"/>
  <c r="Z586" i="9"/>
  <c r="Z587" i="9"/>
  <c r="Z588" i="9"/>
  <c r="Z589" i="9"/>
  <c r="Z590" i="9"/>
  <c r="Z591" i="9"/>
  <c r="Z592" i="9"/>
  <c r="Z593" i="9"/>
  <c r="Z594" i="9"/>
  <c r="Z595" i="9"/>
  <c r="Z596" i="9"/>
  <c r="Z597" i="9"/>
  <c r="Z598" i="9"/>
  <c r="Z599" i="9"/>
  <c r="Z600" i="9"/>
  <c r="Z601" i="9"/>
  <c r="Z602" i="9"/>
  <c r="Z603" i="9"/>
  <c r="Z604" i="9"/>
  <c r="Z605" i="9"/>
  <c r="Z606" i="9"/>
  <c r="Z607" i="9"/>
  <c r="Z608" i="9"/>
  <c r="Z609" i="9"/>
  <c r="Z610" i="9"/>
  <c r="Z611" i="9"/>
  <c r="Z612" i="9"/>
  <c r="Z613" i="9"/>
  <c r="Z614" i="9"/>
  <c r="Z615" i="9"/>
  <c r="Z616" i="9"/>
  <c r="Z617" i="9"/>
  <c r="Z618" i="9"/>
  <c r="Z619" i="9"/>
  <c r="Z620" i="9"/>
  <c r="Z621" i="9"/>
  <c r="Z622" i="9"/>
  <c r="Z623" i="9"/>
  <c r="Z624" i="9"/>
  <c r="Z625" i="9"/>
  <c r="Z626" i="9"/>
  <c r="Z627" i="9"/>
  <c r="Z628" i="9"/>
  <c r="Z629" i="9"/>
  <c r="Z630" i="9"/>
  <c r="Z631" i="9"/>
  <c r="Z632" i="9"/>
  <c r="Z633" i="9"/>
  <c r="Z634" i="9"/>
  <c r="Z635" i="9"/>
  <c r="Z636" i="9"/>
  <c r="Z637" i="9"/>
  <c r="Z638" i="9"/>
  <c r="Z639" i="9"/>
  <c r="Z640" i="9"/>
  <c r="Z641" i="9"/>
  <c r="Z642" i="9"/>
  <c r="Z643" i="9"/>
  <c r="Z644" i="9"/>
  <c r="Z645" i="9"/>
  <c r="Z646" i="9"/>
  <c r="Z647" i="9"/>
  <c r="Z648" i="9"/>
  <c r="Z649" i="9"/>
  <c r="Z650" i="9"/>
  <c r="Z651" i="9"/>
  <c r="Z652" i="9"/>
  <c r="Z653" i="9"/>
  <c r="Z654" i="9"/>
  <c r="Z655" i="9"/>
  <c r="Z656" i="9"/>
  <c r="Z657" i="9"/>
  <c r="Z658" i="9"/>
  <c r="Z659" i="9"/>
  <c r="Z660" i="9"/>
  <c r="Z661" i="9"/>
  <c r="Z662" i="9"/>
  <c r="Z663" i="9"/>
  <c r="Z664" i="9"/>
  <c r="Z665" i="9"/>
  <c r="Z666" i="9"/>
  <c r="Z667" i="9"/>
  <c r="Z668" i="9"/>
  <c r="Z669" i="9"/>
  <c r="Z670" i="9"/>
  <c r="Z671" i="9"/>
  <c r="Z672" i="9"/>
  <c r="Z673" i="9"/>
  <c r="Z674" i="9"/>
  <c r="Z675" i="9"/>
  <c r="Z676" i="9"/>
  <c r="Z677" i="9"/>
  <c r="Z678" i="9"/>
  <c r="Z679" i="9"/>
  <c r="Z680" i="9"/>
  <c r="Z681" i="9"/>
  <c r="Z682" i="9"/>
  <c r="Z683" i="9"/>
  <c r="Z684" i="9"/>
  <c r="Z685" i="9"/>
  <c r="Z686" i="9"/>
  <c r="Z687" i="9"/>
  <c r="Z688" i="9"/>
  <c r="Z689" i="9"/>
  <c r="Z690" i="9"/>
  <c r="Z691" i="9"/>
  <c r="Z692" i="9"/>
  <c r="Z693" i="9"/>
  <c r="Z694" i="9"/>
  <c r="Z695" i="9"/>
  <c r="Z696" i="9"/>
  <c r="Z697" i="9"/>
  <c r="Z698" i="9"/>
  <c r="Z699" i="9"/>
  <c r="Z700" i="9"/>
  <c r="Z701" i="9"/>
  <c r="Z702" i="9"/>
  <c r="Z703" i="9"/>
  <c r="Z704" i="9"/>
  <c r="Z705" i="9"/>
  <c r="Z706" i="9"/>
  <c r="Z707" i="9"/>
  <c r="Z708" i="9"/>
  <c r="Z709" i="9"/>
  <c r="Z710" i="9"/>
  <c r="Z711" i="9"/>
  <c r="Z712" i="9"/>
  <c r="Z713" i="9"/>
  <c r="Z714" i="9"/>
  <c r="Z715" i="9"/>
  <c r="Z716" i="9"/>
  <c r="Z717" i="9"/>
  <c r="Z718" i="9"/>
  <c r="Z719" i="9"/>
  <c r="Z720" i="9"/>
  <c r="Z721" i="9"/>
  <c r="Z722" i="9"/>
  <c r="Z723" i="9"/>
  <c r="Z724" i="9"/>
  <c r="Z725" i="9"/>
  <c r="Z726" i="9"/>
  <c r="Z727" i="9"/>
  <c r="Z728" i="9"/>
  <c r="Z729" i="9"/>
  <c r="Z730" i="9"/>
  <c r="Z731" i="9"/>
  <c r="Z732" i="9"/>
  <c r="Z733" i="9"/>
  <c r="Z734" i="9"/>
  <c r="Z735" i="9"/>
  <c r="Z736" i="9"/>
  <c r="Z737" i="9"/>
  <c r="Z738" i="9"/>
  <c r="Z739" i="9"/>
  <c r="Z740" i="9"/>
  <c r="Z741" i="9"/>
  <c r="Z742" i="9"/>
  <c r="Z743" i="9"/>
  <c r="Z744" i="9"/>
  <c r="Z745" i="9"/>
  <c r="Z746" i="9"/>
  <c r="Z747" i="9"/>
  <c r="Z748" i="9"/>
  <c r="Z749" i="9"/>
  <c r="Z750" i="9"/>
  <c r="Z751" i="9"/>
  <c r="Z752" i="9"/>
  <c r="Z753" i="9"/>
  <c r="Z754" i="9"/>
  <c r="Z755" i="9"/>
  <c r="Z756" i="9"/>
  <c r="Z757" i="9"/>
  <c r="Z758" i="9"/>
  <c r="Z759" i="9"/>
  <c r="Z760" i="9"/>
  <c r="Z761" i="9"/>
  <c r="Z762" i="9"/>
  <c r="Z763" i="9"/>
  <c r="Z764" i="9"/>
  <c r="Z765" i="9"/>
  <c r="Z766" i="9"/>
  <c r="Z767" i="9"/>
  <c r="Z768" i="9"/>
  <c r="Z769" i="9"/>
  <c r="Z770" i="9"/>
  <c r="Z771" i="9"/>
  <c r="Z772" i="9"/>
  <c r="Z773" i="9"/>
  <c r="Z774" i="9"/>
  <c r="Z775" i="9"/>
  <c r="Z776" i="9"/>
  <c r="Z777" i="9"/>
  <c r="Z778" i="9"/>
  <c r="Z779" i="9"/>
  <c r="Z780" i="9"/>
  <c r="Z781" i="9"/>
  <c r="Z782" i="9"/>
  <c r="Z783" i="9"/>
  <c r="Z784" i="9"/>
  <c r="Z785" i="9"/>
  <c r="Z786" i="9"/>
  <c r="Z787" i="9"/>
  <c r="Z788" i="9"/>
  <c r="Z789" i="9"/>
  <c r="Z790" i="9"/>
  <c r="Z791" i="9"/>
  <c r="Z792" i="9"/>
  <c r="Z793" i="9"/>
  <c r="Z794" i="9"/>
  <c r="Z795" i="9"/>
  <c r="Z796" i="9"/>
  <c r="Z797" i="9"/>
  <c r="Z798" i="9"/>
  <c r="Z799" i="9"/>
  <c r="Z800" i="9"/>
  <c r="Z801" i="9"/>
  <c r="Z802" i="9"/>
  <c r="Z803" i="9"/>
  <c r="Z804" i="9"/>
  <c r="Z805" i="9"/>
  <c r="Z806" i="9"/>
  <c r="Z807" i="9"/>
  <c r="Z808" i="9"/>
  <c r="Z809" i="9"/>
  <c r="Z810" i="9"/>
  <c r="Z811" i="9"/>
  <c r="Z12" i="9"/>
  <c r="S13" i="14" l="1"/>
  <c r="AB13" i="9" s="1"/>
  <c r="S14" i="14"/>
  <c r="AB14" i="9" s="1"/>
  <c r="S15" i="14"/>
  <c r="AB15" i="9" s="1"/>
  <c r="S16" i="14"/>
  <c r="AB16" i="9" s="1"/>
  <c r="S17" i="14"/>
  <c r="AB17" i="9" s="1"/>
  <c r="S18" i="14"/>
  <c r="AB18" i="9" s="1"/>
  <c r="S19" i="14"/>
  <c r="AB19" i="9" s="1"/>
  <c r="S20" i="14"/>
  <c r="AB20" i="9" s="1"/>
  <c r="S21" i="14"/>
  <c r="AB21" i="9" s="1"/>
  <c r="S22" i="14"/>
  <c r="AB22" i="9" s="1"/>
  <c r="S23" i="14"/>
  <c r="AB23" i="9" s="1"/>
  <c r="S24" i="14"/>
  <c r="AB24" i="9" s="1"/>
  <c r="S25" i="14"/>
  <c r="AB25" i="9" s="1"/>
  <c r="S26" i="14"/>
  <c r="AB26" i="9" s="1"/>
  <c r="S27" i="14"/>
  <c r="AB27" i="9" s="1"/>
  <c r="S28" i="14"/>
  <c r="AB28" i="9" s="1"/>
  <c r="S29" i="14"/>
  <c r="AB29" i="9" s="1"/>
  <c r="S30" i="14"/>
  <c r="AB30" i="9" s="1"/>
  <c r="S31" i="14"/>
  <c r="AB31" i="9" s="1"/>
  <c r="S32" i="14"/>
  <c r="AB32" i="9" s="1"/>
  <c r="S33" i="14"/>
  <c r="AB33" i="9" s="1"/>
  <c r="S34" i="14"/>
  <c r="AB34" i="9" s="1"/>
  <c r="S35" i="14"/>
  <c r="AB35" i="9" s="1"/>
  <c r="S36" i="14"/>
  <c r="AB36" i="9" s="1"/>
  <c r="S37" i="14"/>
  <c r="AB37" i="9" s="1"/>
  <c r="S38" i="14"/>
  <c r="AB38" i="9" s="1"/>
  <c r="S39" i="14"/>
  <c r="AB39" i="9" s="1"/>
  <c r="S40" i="14"/>
  <c r="AB40" i="9" s="1"/>
  <c r="S41" i="14"/>
  <c r="AB41" i="9" s="1"/>
  <c r="S42" i="14"/>
  <c r="AB42" i="9" s="1"/>
  <c r="S43" i="14"/>
  <c r="AB43" i="9" s="1"/>
  <c r="S44" i="14"/>
  <c r="AB44" i="9" s="1"/>
  <c r="S45" i="14"/>
  <c r="AB45" i="9" s="1"/>
  <c r="S46" i="14"/>
  <c r="AB46" i="9" s="1"/>
  <c r="S47" i="14"/>
  <c r="AB47" i="9" s="1"/>
  <c r="S48" i="14"/>
  <c r="AB48" i="9" s="1"/>
  <c r="S49" i="14"/>
  <c r="AB49" i="9" s="1"/>
  <c r="S50" i="14"/>
  <c r="AB50" i="9" s="1"/>
  <c r="S51" i="14"/>
  <c r="AB51" i="9" s="1"/>
  <c r="S52" i="14"/>
  <c r="AB52" i="9" s="1"/>
  <c r="S53" i="14"/>
  <c r="AB53" i="9" s="1"/>
  <c r="S54" i="14"/>
  <c r="AB54" i="9" s="1"/>
  <c r="S55" i="14"/>
  <c r="AB55" i="9" s="1"/>
  <c r="S56" i="14"/>
  <c r="AB56" i="9" s="1"/>
  <c r="S57" i="14"/>
  <c r="AB57" i="9" s="1"/>
  <c r="S58" i="14"/>
  <c r="AB58" i="9" s="1"/>
  <c r="S59" i="14"/>
  <c r="AB59" i="9" s="1"/>
  <c r="S60" i="14"/>
  <c r="AB60" i="9" s="1"/>
  <c r="S61" i="14"/>
  <c r="AB61" i="9" s="1"/>
  <c r="S62" i="14"/>
  <c r="AB62" i="9" s="1"/>
  <c r="S63" i="14"/>
  <c r="AB63" i="9" s="1"/>
  <c r="S64" i="14"/>
  <c r="AB64" i="9" s="1"/>
  <c r="S65" i="14"/>
  <c r="AB65" i="9" s="1"/>
  <c r="S66" i="14"/>
  <c r="AB66" i="9" s="1"/>
  <c r="S67" i="14"/>
  <c r="AB67" i="9" s="1"/>
  <c r="S68" i="14"/>
  <c r="AB68" i="9" s="1"/>
  <c r="S69" i="14"/>
  <c r="AB69" i="9" s="1"/>
  <c r="S70" i="14"/>
  <c r="AB70" i="9" s="1"/>
  <c r="S71" i="14"/>
  <c r="AB71" i="9" s="1"/>
  <c r="S72" i="14"/>
  <c r="AB72" i="9" s="1"/>
  <c r="S73" i="14"/>
  <c r="AB73" i="9" s="1"/>
  <c r="S74" i="14"/>
  <c r="AB74" i="9" s="1"/>
  <c r="S75" i="14"/>
  <c r="AB75" i="9" s="1"/>
  <c r="S76" i="14"/>
  <c r="AB76" i="9" s="1"/>
  <c r="S77" i="14"/>
  <c r="AB77" i="9" s="1"/>
  <c r="S78" i="14"/>
  <c r="AB78" i="9" s="1"/>
  <c r="S79" i="14"/>
  <c r="AB79" i="9" s="1"/>
  <c r="S80" i="14"/>
  <c r="AB80" i="9" s="1"/>
  <c r="S81" i="14"/>
  <c r="AB81" i="9" s="1"/>
  <c r="S82" i="14"/>
  <c r="AB82" i="9" s="1"/>
  <c r="S83" i="14"/>
  <c r="AB83" i="9" s="1"/>
  <c r="S84" i="14"/>
  <c r="AB84" i="9" s="1"/>
  <c r="S85" i="14"/>
  <c r="AB85" i="9" s="1"/>
  <c r="S86" i="14"/>
  <c r="AB86" i="9" s="1"/>
  <c r="S87" i="14"/>
  <c r="AB87" i="9" s="1"/>
  <c r="S88" i="14"/>
  <c r="AB88" i="9" s="1"/>
  <c r="S89" i="14"/>
  <c r="AB89" i="9" s="1"/>
  <c r="S90" i="14"/>
  <c r="AB90" i="9" s="1"/>
  <c r="S91" i="14"/>
  <c r="AB91" i="9" s="1"/>
  <c r="S92" i="14"/>
  <c r="AB92" i="9" s="1"/>
  <c r="S93" i="14"/>
  <c r="AB93" i="9" s="1"/>
  <c r="S94" i="14"/>
  <c r="AB94" i="9" s="1"/>
  <c r="S95" i="14"/>
  <c r="AB95" i="9" s="1"/>
  <c r="S96" i="14"/>
  <c r="AB96" i="9" s="1"/>
  <c r="S97" i="14"/>
  <c r="AB97" i="9" s="1"/>
  <c r="S98" i="14"/>
  <c r="AB98" i="9" s="1"/>
  <c r="S99" i="14"/>
  <c r="AB99" i="9" s="1"/>
  <c r="S100" i="14"/>
  <c r="AB100" i="9" s="1"/>
  <c r="S101" i="14"/>
  <c r="AB101" i="9" s="1"/>
  <c r="S102" i="14"/>
  <c r="AB102" i="9" s="1"/>
  <c r="S103" i="14"/>
  <c r="AB103" i="9" s="1"/>
  <c r="S104" i="14"/>
  <c r="AB104" i="9" s="1"/>
  <c r="S105" i="14"/>
  <c r="AB105" i="9" s="1"/>
  <c r="S106" i="14"/>
  <c r="AB106" i="9" s="1"/>
  <c r="S107" i="14"/>
  <c r="AB107" i="9" s="1"/>
  <c r="S108" i="14"/>
  <c r="AB108" i="9" s="1"/>
  <c r="S109" i="14"/>
  <c r="AB109" i="9" s="1"/>
  <c r="S110" i="14"/>
  <c r="AB110" i="9" s="1"/>
  <c r="S111" i="14"/>
  <c r="AB111" i="9" s="1"/>
  <c r="S112" i="14"/>
  <c r="AB112" i="9" s="1"/>
  <c r="S113" i="14"/>
  <c r="AB113" i="9" s="1"/>
  <c r="S114" i="14"/>
  <c r="AB114" i="9" s="1"/>
  <c r="S115" i="14"/>
  <c r="AB115" i="9" s="1"/>
  <c r="S116" i="14"/>
  <c r="AB116" i="9" s="1"/>
  <c r="S117" i="14"/>
  <c r="AB117" i="9" s="1"/>
  <c r="S118" i="14"/>
  <c r="AB118" i="9" s="1"/>
  <c r="S119" i="14"/>
  <c r="AB119" i="9" s="1"/>
  <c r="S120" i="14"/>
  <c r="AB120" i="9" s="1"/>
  <c r="S121" i="14"/>
  <c r="AB121" i="9" s="1"/>
  <c r="S122" i="14"/>
  <c r="AB122" i="9" s="1"/>
  <c r="S123" i="14"/>
  <c r="AB123" i="9" s="1"/>
  <c r="S124" i="14"/>
  <c r="AB124" i="9" s="1"/>
  <c r="S125" i="14"/>
  <c r="AB125" i="9" s="1"/>
  <c r="S126" i="14"/>
  <c r="AB126" i="9" s="1"/>
  <c r="S127" i="14"/>
  <c r="AB127" i="9" s="1"/>
  <c r="S128" i="14"/>
  <c r="AB128" i="9" s="1"/>
  <c r="S129" i="14"/>
  <c r="AB129" i="9" s="1"/>
  <c r="S130" i="14"/>
  <c r="AB130" i="9" s="1"/>
  <c r="S131" i="14"/>
  <c r="AB131" i="9" s="1"/>
  <c r="S132" i="14"/>
  <c r="AB132" i="9" s="1"/>
  <c r="S133" i="14"/>
  <c r="AB133" i="9" s="1"/>
  <c r="S134" i="14"/>
  <c r="AB134" i="9" s="1"/>
  <c r="S135" i="14"/>
  <c r="AB135" i="9" s="1"/>
  <c r="S136" i="14"/>
  <c r="AB136" i="9" s="1"/>
  <c r="S137" i="14"/>
  <c r="AB137" i="9" s="1"/>
  <c r="S138" i="14"/>
  <c r="AB138" i="9" s="1"/>
  <c r="S139" i="14"/>
  <c r="AB139" i="9" s="1"/>
  <c r="S140" i="14"/>
  <c r="AB140" i="9" s="1"/>
  <c r="S141" i="14"/>
  <c r="AB141" i="9" s="1"/>
  <c r="S142" i="14"/>
  <c r="AB142" i="9" s="1"/>
  <c r="S143" i="14"/>
  <c r="AB143" i="9" s="1"/>
  <c r="S144" i="14"/>
  <c r="AB144" i="9" s="1"/>
  <c r="S145" i="14"/>
  <c r="AB145" i="9" s="1"/>
  <c r="S146" i="14"/>
  <c r="AB146" i="9" s="1"/>
  <c r="S147" i="14"/>
  <c r="AB147" i="9" s="1"/>
  <c r="S148" i="14"/>
  <c r="AB148" i="9" s="1"/>
  <c r="S149" i="14"/>
  <c r="AB149" i="9" s="1"/>
  <c r="S150" i="14"/>
  <c r="AB150" i="9" s="1"/>
  <c r="S151" i="14"/>
  <c r="AB151" i="9" s="1"/>
  <c r="S152" i="14"/>
  <c r="AB152" i="9" s="1"/>
  <c r="S153" i="14"/>
  <c r="AB153" i="9" s="1"/>
  <c r="S154" i="14"/>
  <c r="AB154" i="9" s="1"/>
  <c r="S155" i="14"/>
  <c r="AB155" i="9" s="1"/>
  <c r="S156" i="14"/>
  <c r="AB156" i="9" s="1"/>
  <c r="S157" i="14"/>
  <c r="AB157" i="9" s="1"/>
  <c r="S158" i="14"/>
  <c r="AB158" i="9" s="1"/>
  <c r="S159" i="14"/>
  <c r="AB159" i="9" s="1"/>
  <c r="S160" i="14"/>
  <c r="AB160" i="9" s="1"/>
  <c r="S161" i="14"/>
  <c r="AB161" i="9" s="1"/>
  <c r="S162" i="14"/>
  <c r="AB162" i="9" s="1"/>
  <c r="S163" i="14"/>
  <c r="AB163" i="9" s="1"/>
  <c r="S164" i="14"/>
  <c r="AB164" i="9" s="1"/>
  <c r="S165" i="14"/>
  <c r="AB165" i="9" s="1"/>
  <c r="S166" i="14"/>
  <c r="AB166" i="9" s="1"/>
  <c r="S167" i="14"/>
  <c r="AB167" i="9" s="1"/>
  <c r="S168" i="14"/>
  <c r="AB168" i="9" s="1"/>
  <c r="S169" i="14"/>
  <c r="AB169" i="9" s="1"/>
  <c r="S170" i="14"/>
  <c r="AB170" i="9" s="1"/>
  <c r="S171" i="14"/>
  <c r="AB171" i="9" s="1"/>
  <c r="S172" i="14"/>
  <c r="AB172" i="9" s="1"/>
  <c r="S173" i="14"/>
  <c r="AB173" i="9" s="1"/>
  <c r="S174" i="14"/>
  <c r="AB174" i="9" s="1"/>
  <c r="S175" i="14"/>
  <c r="AB175" i="9" s="1"/>
  <c r="S176" i="14"/>
  <c r="AB176" i="9" s="1"/>
  <c r="S177" i="14"/>
  <c r="AB177" i="9" s="1"/>
  <c r="S178" i="14"/>
  <c r="AB178" i="9" s="1"/>
  <c r="S179" i="14"/>
  <c r="AB179" i="9" s="1"/>
  <c r="S180" i="14"/>
  <c r="AB180" i="9" s="1"/>
  <c r="S181" i="14"/>
  <c r="AB181" i="9" s="1"/>
  <c r="S182" i="14"/>
  <c r="AB182" i="9" s="1"/>
  <c r="S183" i="14"/>
  <c r="AB183" i="9" s="1"/>
  <c r="S184" i="14"/>
  <c r="AB184" i="9" s="1"/>
  <c r="S185" i="14"/>
  <c r="AB185" i="9" s="1"/>
  <c r="S186" i="14"/>
  <c r="AB186" i="9" s="1"/>
  <c r="S187" i="14"/>
  <c r="AB187" i="9" s="1"/>
  <c r="S188" i="14"/>
  <c r="AB188" i="9" s="1"/>
  <c r="S189" i="14"/>
  <c r="AB189" i="9" s="1"/>
  <c r="S190" i="14"/>
  <c r="AB190" i="9" s="1"/>
  <c r="S191" i="14"/>
  <c r="AB191" i="9" s="1"/>
  <c r="S192" i="14"/>
  <c r="AB192" i="9" s="1"/>
  <c r="S193" i="14"/>
  <c r="AB193" i="9" s="1"/>
  <c r="S194" i="14"/>
  <c r="AB194" i="9" s="1"/>
  <c r="S195" i="14"/>
  <c r="AB195" i="9" s="1"/>
  <c r="S196" i="14"/>
  <c r="AB196" i="9" s="1"/>
  <c r="S197" i="14"/>
  <c r="AB197" i="9" s="1"/>
  <c r="S198" i="14"/>
  <c r="AB198" i="9" s="1"/>
  <c r="S199" i="14"/>
  <c r="AB199" i="9" s="1"/>
  <c r="S200" i="14"/>
  <c r="AB200" i="9" s="1"/>
  <c r="S201" i="14"/>
  <c r="AB201" i="9" s="1"/>
  <c r="S202" i="14"/>
  <c r="AB202" i="9" s="1"/>
  <c r="S203" i="14"/>
  <c r="AB203" i="9" s="1"/>
  <c r="S204" i="14"/>
  <c r="AB204" i="9" s="1"/>
  <c r="S205" i="14"/>
  <c r="AB205" i="9" s="1"/>
  <c r="S206" i="14"/>
  <c r="AB206" i="9" s="1"/>
  <c r="S207" i="14"/>
  <c r="AB207" i="9" s="1"/>
  <c r="S208" i="14"/>
  <c r="AB208" i="9" s="1"/>
  <c r="S209" i="14"/>
  <c r="AB209" i="9" s="1"/>
  <c r="S210" i="14"/>
  <c r="AB210" i="9" s="1"/>
  <c r="S211" i="14"/>
  <c r="AB211" i="9" s="1"/>
  <c r="S212" i="14"/>
  <c r="AB212" i="9" s="1"/>
  <c r="S213" i="14"/>
  <c r="AB213" i="9" s="1"/>
  <c r="S214" i="14"/>
  <c r="AB214" i="9" s="1"/>
  <c r="S215" i="14"/>
  <c r="AB215" i="9" s="1"/>
  <c r="S216" i="14"/>
  <c r="AB216" i="9" s="1"/>
  <c r="S217" i="14"/>
  <c r="AB217" i="9" s="1"/>
  <c r="S218" i="14"/>
  <c r="AB218" i="9" s="1"/>
  <c r="S219" i="14"/>
  <c r="AB219" i="9" s="1"/>
  <c r="S220" i="14"/>
  <c r="AB220" i="9" s="1"/>
  <c r="S221" i="14"/>
  <c r="AB221" i="9" s="1"/>
  <c r="S222" i="14"/>
  <c r="AB222" i="9" s="1"/>
  <c r="S223" i="14"/>
  <c r="AB223" i="9" s="1"/>
  <c r="S224" i="14"/>
  <c r="AB224" i="9" s="1"/>
  <c r="S225" i="14"/>
  <c r="AB225" i="9" s="1"/>
  <c r="S226" i="14"/>
  <c r="AB226" i="9" s="1"/>
  <c r="S227" i="14"/>
  <c r="AB227" i="9" s="1"/>
  <c r="S228" i="14"/>
  <c r="AB228" i="9" s="1"/>
  <c r="S229" i="14"/>
  <c r="AB229" i="9" s="1"/>
  <c r="S230" i="14"/>
  <c r="AB230" i="9" s="1"/>
  <c r="S231" i="14"/>
  <c r="AB231" i="9" s="1"/>
  <c r="S232" i="14"/>
  <c r="AB232" i="9" s="1"/>
  <c r="S233" i="14"/>
  <c r="AB233" i="9" s="1"/>
  <c r="S234" i="14"/>
  <c r="AB234" i="9" s="1"/>
  <c r="S235" i="14"/>
  <c r="AB235" i="9" s="1"/>
  <c r="S236" i="14"/>
  <c r="AB236" i="9" s="1"/>
  <c r="S237" i="14"/>
  <c r="AB237" i="9" s="1"/>
  <c r="S238" i="14"/>
  <c r="AB238" i="9" s="1"/>
  <c r="S239" i="14"/>
  <c r="AB239" i="9" s="1"/>
  <c r="S240" i="14"/>
  <c r="AB240" i="9" s="1"/>
  <c r="S241" i="14"/>
  <c r="AB241" i="9" s="1"/>
  <c r="S242" i="14"/>
  <c r="AB242" i="9" s="1"/>
  <c r="S243" i="14"/>
  <c r="AB243" i="9" s="1"/>
  <c r="S244" i="14"/>
  <c r="AB244" i="9" s="1"/>
  <c r="S245" i="14"/>
  <c r="AB245" i="9" s="1"/>
  <c r="S246" i="14"/>
  <c r="AB246" i="9" s="1"/>
  <c r="S247" i="14"/>
  <c r="AB247" i="9" s="1"/>
  <c r="S248" i="14"/>
  <c r="AB248" i="9" s="1"/>
  <c r="S249" i="14"/>
  <c r="AB249" i="9" s="1"/>
  <c r="S250" i="14"/>
  <c r="AB250" i="9" s="1"/>
  <c r="S251" i="14"/>
  <c r="AB251" i="9" s="1"/>
  <c r="S252" i="14"/>
  <c r="AB252" i="9" s="1"/>
  <c r="S253" i="14"/>
  <c r="AB253" i="9" s="1"/>
  <c r="S254" i="14"/>
  <c r="AB254" i="9" s="1"/>
  <c r="S255" i="14"/>
  <c r="AB255" i="9" s="1"/>
  <c r="S256" i="14"/>
  <c r="AB256" i="9" s="1"/>
  <c r="S257" i="14"/>
  <c r="AB257" i="9" s="1"/>
  <c r="S258" i="14"/>
  <c r="AB258" i="9" s="1"/>
  <c r="S259" i="14"/>
  <c r="AB259" i="9" s="1"/>
  <c r="S260" i="14"/>
  <c r="AB260" i="9" s="1"/>
  <c r="S261" i="14"/>
  <c r="AB261" i="9" s="1"/>
  <c r="S262" i="14"/>
  <c r="AB262" i="9" s="1"/>
  <c r="S263" i="14"/>
  <c r="AB263" i="9" s="1"/>
  <c r="S264" i="14"/>
  <c r="AB264" i="9" s="1"/>
  <c r="S265" i="14"/>
  <c r="AB265" i="9" s="1"/>
  <c r="S266" i="14"/>
  <c r="AB266" i="9" s="1"/>
  <c r="S267" i="14"/>
  <c r="AB267" i="9" s="1"/>
  <c r="S268" i="14"/>
  <c r="AB268" i="9" s="1"/>
  <c r="S269" i="14"/>
  <c r="AB269" i="9" s="1"/>
  <c r="S270" i="14"/>
  <c r="AB270" i="9" s="1"/>
  <c r="S271" i="14"/>
  <c r="AB271" i="9" s="1"/>
  <c r="S272" i="14"/>
  <c r="AB272" i="9" s="1"/>
  <c r="S273" i="14"/>
  <c r="AB273" i="9" s="1"/>
  <c r="S274" i="14"/>
  <c r="AB274" i="9" s="1"/>
  <c r="S275" i="14"/>
  <c r="AB275" i="9" s="1"/>
  <c r="S276" i="14"/>
  <c r="AB276" i="9" s="1"/>
  <c r="S277" i="14"/>
  <c r="AB277" i="9" s="1"/>
  <c r="S278" i="14"/>
  <c r="AB278" i="9" s="1"/>
  <c r="S279" i="14"/>
  <c r="AB279" i="9" s="1"/>
  <c r="S280" i="14"/>
  <c r="AB280" i="9" s="1"/>
  <c r="S281" i="14"/>
  <c r="AB281" i="9" s="1"/>
  <c r="S282" i="14"/>
  <c r="AB282" i="9" s="1"/>
  <c r="S283" i="14"/>
  <c r="AB283" i="9" s="1"/>
  <c r="S284" i="14"/>
  <c r="AB284" i="9" s="1"/>
  <c r="S285" i="14"/>
  <c r="AB285" i="9" s="1"/>
  <c r="S286" i="14"/>
  <c r="AB286" i="9" s="1"/>
  <c r="S287" i="14"/>
  <c r="AB287" i="9" s="1"/>
  <c r="S288" i="14"/>
  <c r="AB288" i="9" s="1"/>
  <c r="S289" i="14"/>
  <c r="AB289" i="9" s="1"/>
  <c r="S290" i="14"/>
  <c r="AB290" i="9" s="1"/>
  <c r="S291" i="14"/>
  <c r="AB291" i="9" s="1"/>
  <c r="S292" i="14"/>
  <c r="AB292" i="9" s="1"/>
  <c r="S293" i="14"/>
  <c r="AB293" i="9" s="1"/>
  <c r="S294" i="14"/>
  <c r="AB294" i="9" s="1"/>
  <c r="S295" i="14"/>
  <c r="AB295" i="9" s="1"/>
  <c r="S296" i="14"/>
  <c r="AB296" i="9" s="1"/>
  <c r="S297" i="14"/>
  <c r="AB297" i="9" s="1"/>
  <c r="S298" i="14"/>
  <c r="AB298" i="9" s="1"/>
  <c r="S299" i="14"/>
  <c r="AB299" i="9" s="1"/>
  <c r="S300" i="14"/>
  <c r="AB300" i="9" s="1"/>
  <c r="S301" i="14"/>
  <c r="AB301" i="9" s="1"/>
  <c r="S302" i="14"/>
  <c r="AB302" i="9" s="1"/>
  <c r="S303" i="14"/>
  <c r="AB303" i="9" s="1"/>
  <c r="S304" i="14"/>
  <c r="AB304" i="9" s="1"/>
  <c r="S305" i="14"/>
  <c r="AB305" i="9" s="1"/>
  <c r="S306" i="14"/>
  <c r="AB306" i="9" s="1"/>
  <c r="S307" i="14"/>
  <c r="AB307" i="9" s="1"/>
  <c r="S308" i="14"/>
  <c r="AB308" i="9" s="1"/>
  <c r="S309" i="14"/>
  <c r="AB309" i="9" s="1"/>
  <c r="S310" i="14"/>
  <c r="AB310" i="9" s="1"/>
  <c r="S311" i="14"/>
  <c r="AB311" i="9" s="1"/>
  <c r="S312" i="14"/>
  <c r="AB312" i="9" s="1"/>
  <c r="S313" i="14"/>
  <c r="AB313" i="9" s="1"/>
  <c r="S314" i="14"/>
  <c r="AB314" i="9" s="1"/>
  <c r="S315" i="14"/>
  <c r="AB315" i="9" s="1"/>
  <c r="S316" i="14"/>
  <c r="AB316" i="9" s="1"/>
  <c r="S317" i="14"/>
  <c r="AB317" i="9" s="1"/>
  <c r="S318" i="14"/>
  <c r="AB318" i="9" s="1"/>
  <c r="S319" i="14"/>
  <c r="AB319" i="9" s="1"/>
  <c r="S320" i="14"/>
  <c r="AB320" i="9" s="1"/>
  <c r="S321" i="14"/>
  <c r="AB321" i="9" s="1"/>
  <c r="S322" i="14"/>
  <c r="AB322" i="9" s="1"/>
  <c r="S323" i="14"/>
  <c r="AB323" i="9" s="1"/>
  <c r="S324" i="14"/>
  <c r="AB324" i="9" s="1"/>
  <c r="S325" i="14"/>
  <c r="AB325" i="9" s="1"/>
  <c r="S326" i="14"/>
  <c r="AB326" i="9" s="1"/>
  <c r="S327" i="14"/>
  <c r="AB327" i="9" s="1"/>
  <c r="S328" i="14"/>
  <c r="AB328" i="9" s="1"/>
  <c r="S329" i="14"/>
  <c r="AB329" i="9" s="1"/>
  <c r="S330" i="14"/>
  <c r="AB330" i="9" s="1"/>
  <c r="S331" i="14"/>
  <c r="AB331" i="9" s="1"/>
  <c r="S332" i="14"/>
  <c r="AB332" i="9" s="1"/>
  <c r="S333" i="14"/>
  <c r="AB333" i="9" s="1"/>
  <c r="S334" i="14"/>
  <c r="AB334" i="9" s="1"/>
  <c r="S335" i="14"/>
  <c r="AB335" i="9" s="1"/>
  <c r="S336" i="14"/>
  <c r="AB336" i="9" s="1"/>
  <c r="S337" i="14"/>
  <c r="AB337" i="9" s="1"/>
  <c r="S338" i="14"/>
  <c r="AB338" i="9" s="1"/>
  <c r="S339" i="14"/>
  <c r="AB339" i="9" s="1"/>
  <c r="S340" i="14"/>
  <c r="AB340" i="9" s="1"/>
  <c r="S341" i="14"/>
  <c r="AB341" i="9" s="1"/>
  <c r="S342" i="14"/>
  <c r="AB342" i="9" s="1"/>
  <c r="S343" i="14"/>
  <c r="AB343" i="9" s="1"/>
  <c r="S344" i="14"/>
  <c r="AB344" i="9" s="1"/>
  <c r="S345" i="14"/>
  <c r="AB345" i="9" s="1"/>
  <c r="S346" i="14"/>
  <c r="AB346" i="9" s="1"/>
  <c r="S347" i="14"/>
  <c r="AB347" i="9" s="1"/>
  <c r="S348" i="14"/>
  <c r="AB348" i="9" s="1"/>
  <c r="S349" i="14"/>
  <c r="AB349" i="9" s="1"/>
  <c r="S350" i="14"/>
  <c r="AB350" i="9" s="1"/>
  <c r="S351" i="14"/>
  <c r="AB351" i="9" s="1"/>
  <c r="S352" i="14"/>
  <c r="AB352" i="9" s="1"/>
  <c r="S353" i="14"/>
  <c r="AB353" i="9" s="1"/>
  <c r="S354" i="14"/>
  <c r="AB354" i="9" s="1"/>
  <c r="S355" i="14"/>
  <c r="AB355" i="9" s="1"/>
  <c r="S356" i="14"/>
  <c r="AB356" i="9" s="1"/>
  <c r="S357" i="14"/>
  <c r="AB357" i="9" s="1"/>
  <c r="S358" i="14"/>
  <c r="AB358" i="9" s="1"/>
  <c r="S359" i="14"/>
  <c r="AB359" i="9" s="1"/>
  <c r="S360" i="14"/>
  <c r="AB360" i="9" s="1"/>
  <c r="S361" i="14"/>
  <c r="AB361" i="9" s="1"/>
  <c r="S362" i="14"/>
  <c r="AB362" i="9" s="1"/>
  <c r="S363" i="14"/>
  <c r="AB363" i="9" s="1"/>
  <c r="S364" i="14"/>
  <c r="AB364" i="9" s="1"/>
  <c r="S365" i="14"/>
  <c r="AB365" i="9" s="1"/>
  <c r="S366" i="14"/>
  <c r="AB366" i="9" s="1"/>
  <c r="S367" i="14"/>
  <c r="AB367" i="9" s="1"/>
  <c r="S368" i="14"/>
  <c r="AB368" i="9" s="1"/>
  <c r="S369" i="14"/>
  <c r="AB369" i="9" s="1"/>
  <c r="S370" i="14"/>
  <c r="AB370" i="9" s="1"/>
  <c r="S371" i="14"/>
  <c r="AB371" i="9" s="1"/>
  <c r="S372" i="14"/>
  <c r="AB372" i="9" s="1"/>
  <c r="S373" i="14"/>
  <c r="AB373" i="9" s="1"/>
  <c r="S374" i="14"/>
  <c r="AB374" i="9" s="1"/>
  <c r="S375" i="14"/>
  <c r="AB375" i="9" s="1"/>
  <c r="S376" i="14"/>
  <c r="AB376" i="9" s="1"/>
  <c r="S377" i="14"/>
  <c r="AB377" i="9" s="1"/>
  <c r="S378" i="14"/>
  <c r="AB378" i="9" s="1"/>
  <c r="S379" i="14"/>
  <c r="AB379" i="9" s="1"/>
  <c r="S380" i="14"/>
  <c r="AB380" i="9" s="1"/>
  <c r="S381" i="14"/>
  <c r="AB381" i="9" s="1"/>
  <c r="S382" i="14"/>
  <c r="AB382" i="9" s="1"/>
  <c r="S383" i="14"/>
  <c r="AB383" i="9" s="1"/>
  <c r="S384" i="14"/>
  <c r="AB384" i="9" s="1"/>
  <c r="S385" i="14"/>
  <c r="AB385" i="9" s="1"/>
  <c r="S386" i="14"/>
  <c r="AB386" i="9" s="1"/>
  <c r="S387" i="14"/>
  <c r="AB387" i="9" s="1"/>
  <c r="S388" i="14"/>
  <c r="AB388" i="9" s="1"/>
  <c r="S389" i="14"/>
  <c r="AB389" i="9" s="1"/>
  <c r="S390" i="14"/>
  <c r="AB390" i="9" s="1"/>
  <c r="S391" i="14"/>
  <c r="AB391" i="9" s="1"/>
  <c r="S392" i="14"/>
  <c r="AB392" i="9" s="1"/>
  <c r="S393" i="14"/>
  <c r="AB393" i="9" s="1"/>
  <c r="S394" i="14"/>
  <c r="AB394" i="9" s="1"/>
  <c r="S395" i="14"/>
  <c r="AB395" i="9" s="1"/>
  <c r="S396" i="14"/>
  <c r="AB396" i="9" s="1"/>
  <c r="S397" i="14"/>
  <c r="AB397" i="9" s="1"/>
  <c r="S398" i="14"/>
  <c r="AB398" i="9" s="1"/>
  <c r="S399" i="14"/>
  <c r="AB399" i="9" s="1"/>
  <c r="S400" i="14"/>
  <c r="AB400" i="9" s="1"/>
  <c r="S401" i="14"/>
  <c r="AB401" i="9" s="1"/>
  <c r="S402" i="14"/>
  <c r="AB402" i="9" s="1"/>
  <c r="S403" i="14"/>
  <c r="AB403" i="9" s="1"/>
  <c r="S404" i="14"/>
  <c r="AB404" i="9" s="1"/>
  <c r="S405" i="14"/>
  <c r="AB405" i="9" s="1"/>
  <c r="S406" i="14"/>
  <c r="AB406" i="9" s="1"/>
  <c r="S407" i="14"/>
  <c r="AB407" i="9" s="1"/>
  <c r="S408" i="14"/>
  <c r="AB408" i="9" s="1"/>
  <c r="S409" i="14"/>
  <c r="AB409" i="9" s="1"/>
  <c r="S410" i="14"/>
  <c r="AB410" i="9" s="1"/>
  <c r="S411" i="14"/>
  <c r="AB411" i="9" s="1"/>
  <c r="S412" i="14"/>
  <c r="AB412" i="9" s="1"/>
  <c r="S413" i="14"/>
  <c r="AB413" i="9" s="1"/>
  <c r="S414" i="14"/>
  <c r="AB414" i="9" s="1"/>
  <c r="S415" i="14"/>
  <c r="AB415" i="9" s="1"/>
  <c r="S416" i="14"/>
  <c r="AB416" i="9" s="1"/>
  <c r="S417" i="14"/>
  <c r="AB417" i="9" s="1"/>
  <c r="S418" i="14"/>
  <c r="AB418" i="9" s="1"/>
  <c r="S419" i="14"/>
  <c r="AB419" i="9" s="1"/>
  <c r="S420" i="14"/>
  <c r="AB420" i="9" s="1"/>
  <c r="S421" i="14"/>
  <c r="AB421" i="9" s="1"/>
  <c r="S422" i="14"/>
  <c r="AB422" i="9" s="1"/>
  <c r="S423" i="14"/>
  <c r="AB423" i="9" s="1"/>
  <c r="S424" i="14"/>
  <c r="AB424" i="9" s="1"/>
  <c r="S425" i="14"/>
  <c r="AB425" i="9" s="1"/>
  <c r="S426" i="14"/>
  <c r="AB426" i="9" s="1"/>
  <c r="S427" i="14"/>
  <c r="AB427" i="9" s="1"/>
  <c r="S428" i="14"/>
  <c r="AB428" i="9" s="1"/>
  <c r="S429" i="14"/>
  <c r="AB429" i="9" s="1"/>
  <c r="S430" i="14"/>
  <c r="AB430" i="9" s="1"/>
  <c r="S431" i="14"/>
  <c r="AB431" i="9" s="1"/>
  <c r="S432" i="14"/>
  <c r="AB432" i="9" s="1"/>
  <c r="S433" i="14"/>
  <c r="AB433" i="9" s="1"/>
  <c r="S434" i="14"/>
  <c r="AB434" i="9" s="1"/>
  <c r="S435" i="14"/>
  <c r="AB435" i="9" s="1"/>
  <c r="S436" i="14"/>
  <c r="AB436" i="9" s="1"/>
  <c r="S437" i="14"/>
  <c r="AB437" i="9" s="1"/>
  <c r="S438" i="14"/>
  <c r="AB438" i="9" s="1"/>
  <c r="S439" i="14"/>
  <c r="AB439" i="9" s="1"/>
  <c r="S440" i="14"/>
  <c r="AB440" i="9" s="1"/>
  <c r="S441" i="14"/>
  <c r="AB441" i="9" s="1"/>
  <c r="S442" i="14"/>
  <c r="AB442" i="9" s="1"/>
  <c r="S443" i="14"/>
  <c r="AB443" i="9" s="1"/>
  <c r="S444" i="14"/>
  <c r="AB444" i="9" s="1"/>
  <c r="S445" i="14"/>
  <c r="AB445" i="9" s="1"/>
  <c r="S446" i="14"/>
  <c r="AB446" i="9" s="1"/>
  <c r="S447" i="14"/>
  <c r="AB447" i="9" s="1"/>
  <c r="S448" i="14"/>
  <c r="AB448" i="9" s="1"/>
  <c r="S449" i="14"/>
  <c r="AB449" i="9" s="1"/>
  <c r="S450" i="14"/>
  <c r="AB450" i="9" s="1"/>
  <c r="S451" i="14"/>
  <c r="AB451" i="9" s="1"/>
  <c r="S452" i="14"/>
  <c r="AB452" i="9" s="1"/>
  <c r="S453" i="14"/>
  <c r="AB453" i="9" s="1"/>
  <c r="S454" i="14"/>
  <c r="AB454" i="9" s="1"/>
  <c r="S455" i="14"/>
  <c r="AB455" i="9" s="1"/>
  <c r="S456" i="14"/>
  <c r="AB456" i="9" s="1"/>
  <c r="S457" i="14"/>
  <c r="AB457" i="9" s="1"/>
  <c r="S458" i="14"/>
  <c r="AB458" i="9" s="1"/>
  <c r="S459" i="14"/>
  <c r="AB459" i="9" s="1"/>
  <c r="S460" i="14"/>
  <c r="AB460" i="9" s="1"/>
  <c r="S461" i="14"/>
  <c r="AB461" i="9" s="1"/>
  <c r="S462" i="14"/>
  <c r="AB462" i="9" s="1"/>
  <c r="S463" i="14"/>
  <c r="AB463" i="9" s="1"/>
  <c r="S464" i="14"/>
  <c r="AB464" i="9" s="1"/>
  <c r="S465" i="14"/>
  <c r="AB465" i="9" s="1"/>
  <c r="S466" i="14"/>
  <c r="AB466" i="9" s="1"/>
  <c r="S467" i="14"/>
  <c r="AB467" i="9" s="1"/>
  <c r="S468" i="14"/>
  <c r="AB468" i="9" s="1"/>
  <c r="S469" i="14"/>
  <c r="AB469" i="9" s="1"/>
  <c r="S470" i="14"/>
  <c r="AB470" i="9" s="1"/>
  <c r="S471" i="14"/>
  <c r="AB471" i="9" s="1"/>
  <c r="S472" i="14"/>
  <c r="AB472" i="9" s="1"/>
  <c r="S473" i="14"/>
  <c r="AB473" i="9" s="1"/>
  <c r="S474" i="14"/>
  <c r="AB474" i="9" s="1"/>
  <c r="S475" i="14"/>
  <c r="AB475" i="9" s="1"/>
  <c r="S476" i="14"/>
  <c r="AB476" i="9" s="1"/>
  <c r="S477" i="14"/>
  <c r="AB477" i="9" s="1"/>
  <c r="S478" i="14"/>
  <c r="AB478" i="9" s="1"/>
  <c r="S479" i="14"/>
  <c r="AB479" i="9" s="1"/>
  <c r="S480" i="14"/>
  <c r="AB480" i="9" s="1"/>
  <c r="S481" i="14"/>
  <c r="AB481" i="9" s="1"/>
  <c r="S482" i="14"/>
  <c r="AB482" i="9" s="1"/>
  <c r="S483" i="14"/>
  <c r="AB483" i="9" s="1"/>
  <c r="S484" i="14"/>
  <c r="AB484" i="9" s="1"/>
  <c r="S485" i="14"/>
  <c r="AB485" i="9" s="1"/>
  <c r="S486" i="14"/>
  <c r="AB486" i="9" s="1"/>
  <c r="S487" i="14"/>
  <c r="AB487" i="9" s="1"/>
  <c r="S488" i="14"/>
  <c r="AB488" i="9" s="1"/>
  <c r="S489" i="14"/>
  <c r="AB489" i="9" s="1"/>
  <c r="S490" i="14"/>
  <c r="AB490" i="9" s="1"/>
  <c r="S491" i="14"/>
  <c r="AB491" i="9" s="1"/>
  <c r="S492" i="14"/>
  <c r="AB492" i="9" s="1"/>
  <c r="S493" i="14"/>
  <c r="AB493" i="9" s="1"/>
  <c r="S494" i="14"/>
  <c r="AB494" i="9" s="1"/>
  <c r="S495" i="14"/>
  <c r="AB495" i="9" s="1"/>
  <c r="S496" i="14"/>
  <c r="AB496" i="9" s="1"/>
  <c r="S497" i="14"/>
  <c r="AB497" i="9" s="1"/>
  <c r="S498" i="14"/>
  <c r="AB498" i="9" s="1"/>
  <c r="S499" i="14"/>
  <c r="AB499" i="9" s="1"/>
  <c r="S500" i="14"/>
  <c r="AB500" i="9" s="1"/>
  <c r="S501" i="14"/>
  <c r="AB501" i="9" s="1"/>
  <c r="S502" i="14"/>
  <c r="AB502" i="9" s="1"/>
  <c r="S503" i="14"/>
  <c r="AB503" i="9" s="1"/>
  <c r="S504" i="14"/>
  <c r="AB504" i="9" s="1"/>
  <c r="S505" i="14"/>
  <c r="AB505" i="9" s="1"/>
  <c r="S506" i="14"/>
  <c r="AB506" i="9" s="1"/>
  <c r="S507" i="14"/>
  <c r="AB507" i="9" s="1"/>
  <c r="S508" i="14"/>
  <c r="AB508" i="9" s="1"/>
  <c r="S509" i="14"/>
  <c r="AB509" i="9" s="1"/>
  <c r="S510" i="14"/>
  <c r="AB510" i="9" s="1"/>
  <c r="S511" i="14"/>
  <c r="AB511" i="9" s="1"/>
  <c r="S512" i="14"/>
  <c r="AB512" i="9" s="1"/>
  <c r="S513" i="14"/>
  <c r="AB513" i="9" s="1"/>
  <c r="S514" i="14"/>
  <c r="AB514" i="9" s="1"/>
  <c r="S515" i="14"/>
  <c r="AB515" i="9" s="1"/>
  <c r="S516" i="14"/>
  <c r="AB516" i="9" s="1"/>
  <c r="S517" i="14"/>
  <c r="AB517" i="9" s="1"/>
  <c r="S518" i="14"/>
  <c r="AB518" i="9" s="1"/>
  <c r="S519" i="14"/>
  <c r="AB519" i="9" s="1"/>
  <c r="S520" i="14"/>
  <c r="AB520" i="9" s="1"/>
  <c r="S521" i="14"/>
  <c r="AB521" i="9" s="1"/>
  <c r="S522" i="14"/>
  <c r="AB522" i="9" s="1"/>
  <c r="S523" i="14"/>
  <c r="AB523" i="9" s="1"/>
  <c r="S524" i="14"/>
  <c r="AB524" i="9" s="1"/>
  <c r="S525" i="14"/>
  <c r="AB525" i="9" s="1"/>
  <c r="S526" i="14"/>
  <c r="AB526" i="9" s="1"/>
  <c r="S527" i="14"/>
  <c r="AB527" i="9" s="1"/>
  <c r="S528" i="14"/>
  <c r="AB528" i="9" s="1"/>
  <c r="S529" i="14"/>
  <c r="AB529" i="9" s="1"/>
  <c r="S530" i="14"/>
  <c r="AB530" i="9" s="1"/>
  <c r="S531" i="14"/>
  <c r="AB531" i="9" s="1"/>
  <c r="S532" i="14"/>
  <c r="AB532" i="9" s="1"/>
  <c r="S533" i="14"/>
  <c r="AB533" i="9" s="1"/>
  <c r="S534" i="14"/>
  <c r="AB534" i="9" s="1"/>
  <c r="S535" i="14"/>
  <c r="AB535" i="9" s="1"/>
  <c r="S536" i="14"/>
  <c r="AB536" i="9" s="1"/>
  <c r="S537" i="14"/>
  <c r="AB537" i="9" s="1"/>
  <c r="S538" i="14"/>
  <c r="AB538" i="9" s="1"/>
  <c r="S539" i="14"/>
  <c r="AB539" i="9" s="1"/>
  <c r="S540" i="14"/>
  <c r="AB540" i="9" s="1"/>
  <c r="S541" i="14"/>
  <c r="AB541" i="9" s="1"/>
  <c r="S542" i="14"/>
  <c r="AB542" i="9" s="1"/>
  <c r="S543" i="14"/>
  <c r="AB543" i="9" s="1"/>
  <c r="S544" i="14"/>
  <c r="AB544" i="9" s="1"/>
  <c r="S545" i="14"/>
  <c r="AB545" i="9" s="1"/>
  <c r="S546" i="14"/>
  <c r="AB546" i="9" s="1"/>
  <c r="S547" i="14"/>
  <c r="AB547" i="9" s="1"/>
  <c r="S548" i="14"/>
  <c r="AB548" i="9" s="1"/>
  <c r="S549" i="14"/>
  <c r="AB549" i="9" s="1"/>
  <c r="S550" i="14"/>
  <c r="AB550" i="9" s="1"/>
  <c r="S551" i="14"/>
  <c r="AB551" i="9" s="1"/>
  <c r="S552" i="14"/>
  <c r="AB552" i="9" s="1"/>
  <c r="S553" i="14"/>
  <c r="AB553" i="9" s="1"/>
  <c r="S554" i="14"/>
  <c r="AB554" i="9" s="1"/>
  <c r="S555" i="14"/>
  <c r="AB555" i="9" s="1"/>
  <c r="S556" i="14"/>
  <c r="AB556" i="9" s="1"/>
  <c r="S557" i="14"/>
  <c r="AB557" i="9" s="1"/>
  <c r="S558" i="14"/>
  <c r="AB558" i="9" s="1"/>
  <c r="S559" i="14"/>
  <c r="AB559" i="9" s="1"/>
  <c r="S560" i="14"/>
  <c r="AB560" i="9" s="1"/>
  <c r="S561" i="14"/>
  <c r="AB561" i="9" s="1"/>
  <c r="S562" i="14"/>
  <c r="AB562" i="9" s="1"/>
  <c r="S563" i="14"/>
  <c r="AB563" i="9" s="1"/>
  <c r="S564" i="14"/>
  <c r="AB564" i="9" s="1"/>
  <c r="S565" i="14"/>
  <c r="AB565" i="9" s="1"/>
  <c r="S566" i="14"/>
  <c r="AB566" i="9" s="1"/>
  <c r="S567" i="14"/>
  <c r="AB567" i="9" s="1"/>
  <c r="S568" i="14"/>
  <c r="AB568" i="9" s="1"/>
  <c r="S569" i="14"/>
  <c r="AB569" i="9" s="1"/>
  <c r="S570" i="14"/>
  <c r="AB570" i="9" s="1"/>
  <c r="S571" i="14"/>
  <c r="AB571" i="9" s="1"/>
  <c r="S572" i="14"/>
  <c r="AB572" i="9" s="1"/>
  <c r="S573" i="14"/>
  <c r="AB573" i="9" s="1"/>
  <c r="S574" i="14"/>
  <c r="AB574" i="9" s="1"/>
  <c r="S575" i="14"/>
  <c r="AB575" i="9" s="1"/>
  <c r="S576" i="14"/>
  <c r="AB576" i="9" s="1"/>
  <c r="S577" i="14"/>
  <c r="AB577" i="9" s="1"/>
  <c r="S578" i="14"/>
  <c r="AB578" i="9" s="1"/>
  <c r="S579" i="14"/>
  <c r="AB579" i="9" s="1"/>
  <c r="S580" i="14"/>
  <c r="AB580" i="9" s="1"/>
  <c r="S581" i="14"/>
  <c r="AB581" i="9" s="1"/>
  <c r="S582" i="14"/>
  <c r="AB582" i="9" s="1"/>
  <c r="S583" i="14"/>
  <c r="AB583" i="9" s="1"/>
  <c r="S584" i="14"/>
  <c r="AB584" i="9" s="1"/>
  <c r="S585" i="14"/>
  <c r="AB585" i="9" s="1"/>
  <c r="S586" i="14"/>
  <c r="AB586" i="9" s="1"/>
  <c r="S587" i="14"/>
  <c r="AB587" i="9" s="1"/>
  <c r="S588" i="14"/>
  <c r="AB588" i="9" s="1"/>
  <c r="S589" i="14"/>
  <c r="AB589" i="9" s="1"/>
  <c r="S590" i="14"/>
  <c r="AB590" i="9" s="1"/>
  <c r="S591" i="14"/>
  <c r="AB591" i="9" s="1"/>
  <c r="S592" i="14"/>
  <c r="AB592" i="9" s="1"/>
  <c r="S593" i="14"/>
  <c r="AB593" i="9" s="1"/>
  <c r="S594" i="14"/>
  <c r="AB594" i="9" s="1"/>
  <c r="S595" i="14"/>
  <c r="AB595" i="9" s="1"/>
  <c r="S596" i="14"/>
  <c r="AB596" i="9" s="1"/>
  <c r="S597" i="14"/>
  <c r="AB597" i="9" s="1"/>
  <c r="S598" i="14"/>
  <c r="AB598" i="9" s="1"/>
  <c r="S599" i="14"/>
  <c r="AB599" i="9" s="1"/>
  <c r="S600" i="14"/>
  <c r="AB600" i="9" s="1"/>
  <c r="S601" i="14"/>
  <c r="AB601" i="9" s="1"/>
  <c r="S602" i="14"/>
  <c r="AB602" i="9" s="1"/>
  <c r="S603" i="14"/>
  <c r="AB603" i="9" s="1"/>
  <c r="S604" i="14"/>
  <c r="AB604" i="9" s="1"/>
  <c r="S605" i="14"/>
  <c r="AB605" i="9" s="1"/>
  <c r="S606" i="14"/>
  <c r="AB606" i="9" s="1"/>
  <c r="S607" i="14"/>
  <c r="AB607" i="9" s="1"/>
  <c r="S608" i="14"/>
  <c r="AB608" i="9" s="1"/>
  <c r="S609" i="14"/>
  <c r="AB609" i="9" s="1"/>
  <c r="S610" i="14"/>
  <c r="AB610" i="9" s="1"/>
  <c r="S611" i="14"/>
  <c r="AB611" i="9" s="1"/>
  <c r="S612" i="14"/>
  <c r="AB612" i="9" s="1"/>
  <c r="S613" i="14"/>
  <c r="AB613" i="9" s="1"/>
  <c r="S614" i="14"/>
  <c r="AB614" i="9" s="1"/>
  <c r="S615" i="14"/>
  <c r="AB615" i="9" s="1"/>
  <c r="S616" i="14"/>
  <c r="AB616" i="9" s="1"/>
  <c r="S617" i="14"/>
  <c r="AB617" i="9" s="1"/>
  <c r="S618" i="14"/>
  <c r="AB618" i="9" s="1"/>
  <c r="S619" i="14"/>
  <c r="AB619" i="9" s="1"/>
  <c r="S620" i="14"/>
  <c r="AB620" i="9" s="1"/>
  <c r="S621" i="14"/>
  <c r="AB621" i="9" s="1"/>
  <c r="S622" i="14"/>
  <c r="AB622" i="9" s="1"/>
  <c r="S623" i="14"/>
  <c r="AB623" i="9" s="1"/>
  <c r="S624" i="14"/>
  <c r="AB624" i="9" s="1"/>
  <c r="S625" i="14"/>
  <c r="AB625" i="9" s="1"/>
  <c r="S626" i="14"/>
  <c r="AB626" i="9" s="1"/>
  <c r="S627" i="14"/>
  <c r="AB627" i="9" s="1"/>
  <c r="S628" i="14"/>
  <c r="AB628" i="9" s="1"/>
  <c r="S629" i="14"/>
  <c r="AB629" i="9" s="1"/>
  <c r="S630" i="14"/>
  <c r="AB630" i="9" s="1"/>
  <c r="S631" i="14"/>
  <c r="AB631" i="9" s="1"/>
  <c r="S632" i="14"/>
  <c r="AB632" i="9" s="1"/>
  <c r="S633" i="14"/>
  <c r="AB633" i="9" s="1"/>
  <c r="S634" i="14"/>
  <c r="AB634" i="9" s="1"/>
  <c r="S635" i="14"/>
  <c r="AB635" i="9" s="1"/>
  <c r="S636" i="14"/>
  <c r="AB636" i="9" s="1"/>
  <c r="S637" i="14"/>
  <c r="AB637" i="9" s="1"/>
  <c r="S638" i="14"/>
  <c r="AB638" i="9" s="1"/>
  <c r="S639" i="14"/>
  <c r="AB639" i="9" s="1"/>
  <c r="S640" i="14"/>
  <c r="AB640" i="9" s="1"/>
  <c r="S641" i="14"/>
  <c r="AB641" i="9" s="1"/>
  <c r="S642" i="14"/>
  <c r="AB642" i="9" s="1"/>
  <c r="S643" i="14"/>
  <c r="AB643" i="9" s="1"/>
  <c r="S644" i="14"/>
  <c r="AB644" i="9" s="1"/>
  <c r="S645" i="14"/>
  <c r="AB645" i="9" s="1"/>
  <c r="S646" i="14"/>
  <c r="AB646" i="9" s="1"/>
  <c r="S647" i="14"/>
  <c r="AB647" i="9" s="1"/>
  <c r="S648" i="14"/>
  <c r="AB648" i="9" s="1"/>
  <c r="S649" i="14"/>
  <c r="AB649" i="9" s="1"/>
  <c r="S650" i="14"/>
  <c r="AB650" i="9" s="1"/>
  <c r="S651" i="14"/>
  <c r="AB651" i="9" s="1"/>
  <c r="S652" i="14"/>
  <c r="AB652" i="9" s="1"/>
  <c r="S653" i="14"/>
  <c r="AB653" i="9" s="1"/>
  <c r="S654" i="14"/>
  <c r="AB654" i="9" s="1"/>
  <c r="S655" i="14"/>
  <c r="AB655" i="9" s="1"/>
  <c r="S656" i="14"/>
  <c r="AB656" i="9" s="1"/>
  <c r="S657" i="14"/>
  <c r="AB657" i="9" s="1"/>
  <c r="S658" i="14"/>
  <c r="AB658" i="9" s="1"/>
  <c r="S659" i="14"/>
  <c r="AB659" i="9" s="1"/>
  <c r="S660" i="14"/>
  <c r="AB660" i="9" s="1"/>
  <c r="S661" i="14"/>
  <c r="AB661" i="9" s="1"/>
  <c r="S662" i="14"/>
  <c r="AB662" i="9" s="1"/>
  <c r="S663" i="14"/>
  <c r="AB663" i="9" s="1"/>
  <c r="S664" i="14"/>
  <c r="AB664" i="9" s="1"/>
  <c r="S665" i="14"/>
  <c r="AB665" i="9" s="1"/>
  <c r="S666" i="14"/>
  <c r="AB666" i="9" s="1"/>
  <c r="S667" i="14"/>
  <c r="AB667" i="9" s="1"/>
  <c r="S668" i="14"/>
  <c r="AB668" i="9" s="1"/>
  <c r="S669" i="14"/>
  <c r="AB669" i="9" s="1"/>
  <c r="S670" i="14"/>
  <c r="AB670" i="9" s="1"/>
  <c r="S671" i="14"/>
  <c r="AB671" i="9" s="1"/>
  <c r="S672" i="14"/>
  <c r="AB672" i="9" s="1"/>
  <c r="S673" i="14"/>
  <c r="AB673" i="9" s="1"/>
  <c r="S674" i="14"/>
  <c r="AB674" i="9" s="1"/>
  <c r="S675" i="14"/>
  <c r="AB675" i="9" s="1"/>
  <c r="S676" i="14"/>
  <c r="AB676" i="9" s="1"/>
  <c r="S677" i="14"/>
  <c r="AB677" i="9" s="1"/>
  <c r="S678" i="14"/>
  <c r="AB678" i="9" s="1"/>
  <c r="S679" i="14"/>
  <c r="AB679" i="9" s="1"/>
  <c r="S680" i="14"/>
  <c r="AB680" i="9" s="1"/>
  <c r="S681" i="14"/>
  <c r="AB681" i="9" s="1"/>
  <c r="S682" i="14"/>
  <c r="AB682" i="9" s="1"/>
  <c r="S683" i="14"/>
  <c r="AB683" i="9" s="1"/>
  <c r="S684" i="14"/>
  <c r="AB684" i="9" s="1"/>
  <c r="S685" i="14"/>
  <c r="AB685" i="9" s="1"/>
  <c r="S686" i="14"/>
  <c r="AB686" i="9" s="1"/>
  <c r="S687" i="14"/>
  <c r="AB687" i="9" s="1"/>
  <c r="S688" i="14"/>
  <c r="AB688" i="9" s="1"/>
  <c r="S689" i="14"/>
  <c r="AB689" i="9" s="1"/>
  <c r="S690" i="14"/>
  <c r="AB690" i="9" s="1"/>
  <c r="S691" i="14"/>
  <c r="AB691" i="9" s="1"/>
  <c r="S692" i="14"/>
  <c r="AB692" i="9" s="1"/>
  <c r="S693" i="14"/>
  <c r="AB693" i="9" s="1"/>
  <c r="S694" i="14"/>
  <c r="AB694" i="9" s="1"/>
  <c r="S695" i="14"/>
  <c r="AB695" i="9" s="1"/>
  <c r="S696" i="14"/>
  <c r="AB696" i="9" s="1"/>
  <c r="S697" i="14"/>
  <c r="AB697" i="9" s="1"/>
  <c r="S698" i="14"/>
  <c r="AB698" i="9" s="1"/>
  <c r="S699" i="14"/>
  <c r="AB699" i="9" s="1"/>
  <c r="S700" i="14"/>
  <c r="AB700" i="9" s="1"/>
  <c r="S701" i="14"/>
  <c r="AB701" i="9" s="1"/>
  <c r="S702" i="14"/>
  <c r="AB702" i="9" s="1"/>
  <c r="S703" i="14"/>
  <c r="AB703" i="9" s="1"/>
  <c r="S704" i="14"/>
  <c r="AB704" i="9" s="1"/>
  <c r="S705" i="14"/>
  <c r="AB705" i="9" s="1"/>
  <c r="S706" i="14"/>
  <c r="AB706" i="9" s="1"/>
  <c r="S707" i="14"/>
  <c r="AB707" i="9" s="1"/>
  <c r="S708" i="14"/>
  <c r="AB708" i="9" s="1"/>
  <c r="S709" i="14"/>
  <c r="AB709" i="9" s="1"/>
  <c r="S710" i="14"/>
  <c r="AB710" i="9" s="1"/>
  <c r="S711" i="14"/>
  <c r="AB711" i="9" s="1"/>
  <c r="S712" i="14"/>
  <c r="AB712" i="9" s="1"/>
  <c r="S713" i="14"/>
  <c r="AB713" i="9" s="1"/>
  <c r="S714" i="14"/>
  <c r="AB714" i="9" s="1"/>
  <c r="S715" i="14"/>
  <c r="AB715" i="9" s="1"/>
  <c r="S716" i="14"/>
  <c r="AB716" i="9" s="1"/>
  <c r="S717" i="14"/>
  <c r="AB717" i="9" s="1"/>
  <c r="S718" i="14"/>
  <c r="AB718" i="9" s="1"/>
  <c r="S719" i="14"/>
  <c r="AB719" i="9" s="1"/>
  <c r="S720" i="14"/>
  <c r="AB720" i="9" s="1"/>
  <c r="S721" i="14"/>
  <c r="AB721" i="9" s="1"/>
  <c r="S722" i="14"/>
  <c r="AB722" i="9" s="1"/>
  <c r="S723" i="14"/>
  <c r="AB723" i="9" s="1"/>
  <c r="S724" i="14"/>
  <c r="AB724" i="9" s="1"/>
  <c r="S725" i="14"/>
  <c r="AB725" i="9" s="1"/>
  <c r="S726" i="14"/>
  <c r="AB726" i="9" s="1"/>
  <c r="S727" i="14"/>
  <c r="AB727" i="9" s="1"/>
  <c r="S728" i="14"/>
  <c r="AB728" i="9" s="1"/>
  <c r="S729" i="14"/>
  <c r="AB729" i="9" s="1"/>
  <c r="S730" i="14"/>
  <c r="AB730" i="9" s="1"/>
  <c r="S731" i="14"/>
  <c r="AB731" i="9" s="1"/>
  <c r="S732" i="14"/>
  <c r="AB732" i="9" s="1"/>
  <c r="S733" i="14"/>
  <c r="AB733" i="9" s="1"/>
  <c r="S734" i="14"/>
  <c r="AB734" i="9" s="1"/>
  <c r="S735" i="14"/>
  <c r="AB735" i="9" s="1"/>
  <c r="S736" i="14"/>
  <c r="AB736" i="9" s="1"/>
  <c r="S737" i="14"/>
  <c r="AB737" i="9" s="1"/>
  <c r="S738" i="14"/>
  <c r="AB738" i="9" s="1"/>
  <c r="S739" i="14"/>
  <c r="AB739" i="9" s="1"/>
  <c r="S740" i="14"/>
  <c r="AB740" i="9" s="1"/>
  <c r="S741" i="14"/>
  <c r="AB741" i="9" s="1"/>
  <c r="S742" i="14"/>
  <c r="AB742" i="9" s="1"/>
  <c r="S743" i="14"/>
  <c r="AB743" i="9" s="1"/>
  <c r="S744" i="14"/>
  <c r="AB744" i="9" s="1"/>
  <c r="S745" i="14"/>
  <c r="AB745" i="9" s="1"/>
  <c r="S746" i="14"/>
  <c r="AB746" i="9" s="1"/>
  <c r="S747" i="14"/>
  <c r="AB747" i="9" s="1"/>
  <c r="S748" i="14"/>
  <c r="AB748" i="9" s="1"/>
  <c r="S749" i="14"/>
  <c r="AB749" i="9" s="1"/>
  <c r="S750" i="14"/>
  <c r="AB750" i="9" s="1"/>
  <c r="S751" i="14"/>
  <c r="AB751" i="9" s="1"/>
  <c r="S752" i="14"/>
  <c r="AB752" i="9" s="1"/>
  <c r="S753" i="14"/>
  <c r="AB753" i="9" s="1"/>
  <c r="S754" i="14"/>
  <c r="AB754" i="9" s="1"/>
  <c r="S755" i="14"/>
  <c r="AB755" i="9" s="1"/>
  <c r="S756" i="14"/>
  <c r="AB756" i="9" s="1"/>
  <c r="S757" i="14"/>
  <c r="AB757" i="9" s="1"/>
  <c r="S758" i="14"/>
  <c r="AB758" i="9" s="1"/>
  <c r="S759" i="14"/>
  <c r="AB759" i="9" s="1"/>
  <c r="S760" i="14"/>
  <c r="AB760" i="9" s="1"/>
  <c r="S761" i="14"/>
  <c r="AB761" i="9" s="1"/>
  <c r="S762" i="14"/>
  <c r="AB762" i="9" s="1"/>
  <c r="S763" i="14"/>
  <c r="AB763" i="9" s="1"/>
  <c r="S764" i="14"/>
  <c r="AB764" i="9" s="1"/>
  <c r="S765" i="14"/>
  <c r="AB765" i="9" s="1"/>
  <c r="S766" i="14"/>
  <c r="AB766" i="9" s="1"/>
  <c r="S767" i="14"/>
  <c r="AB767" i="9" s="1"/>
  <c r="S768" i="14"/>
  <c r="AB768" i="9" s="1"/>
  <c r="S769" i="14"/>
  <c r="AB769" i="9" s="1"/>
  <c r="S770" i="14"/>
  <c r="AB770" i="9" s="1"/>
  <c r="S771" i="14"/>
  <c r="AB771" i="9" s="1"/>
  <c r="S772" i="14"/>
  <c r="AB772" i="9" s="1"/>
  <c r="S773" i="14"/>
  <c r="AB773" i="9" s="1"/>
  <c r="S774" i="14"/>
  <c r="AB774" i="9" s="1"/>
  <c r="S775" i="14"/>
  <c r="AB775" i="9" s="1"/>
  <c r="S776" i="14"/>
  <c r="AB776" i="9" s="1"/>
  <c r="S777" i="14"/>
  <c r="AB777" i="9" s="1"/>
  <c r="S778" i="14"/>
  <c r="AB778" i="9" s="1"/>
  <c r="S779" i="14"/>
  <c r="AB779" i="9" s="1"/>
  <c r="S780" i="14"/>
  <c r="AB780" i="9" s="1"/>
  <c r="S781" i="14"/>
  <c r="AB781" i="9" s="1"/>
  <c r="S782" i="14"/>
  <c r="AB782" i="9" s="1"/>
  <c r="S783" i="14"/>
  <c r="AB783" i="9" s="1"/>
  <c r="S784" i="14"/>
  <c r="AB784" i="9" s="1"/>
  <c r="S785" i="14"/>
  <c r="AB785" i="9" s="1"/>
  <c r="S786" i="14"/>
  <c r="AB786" i="9" s="1"/>
  <c r="S787" i="14"/>
  <c r="AB787" i="9" s="1"/>
  <c r="S788" i="14"/>
  <c r="AB788" i="9" s="1"/>
  <c r="S789" i="14"/>
  <c r="AB789" i="9" s="1"/>
  <c r="S790" i="14"/>
  <c r="AB790" i="9" s="1"/>
  <c r="S791" i="14"/>
  <c r="AB791" i="9" s="1"/>
  <c r="S792" i="14"/>
  <c r="AB792" i="9" s="1"/>
  <c r="S793" i="14"/>
  <c r="AB793" i="9" s="1"/>
  <c r="S794" i="14"/>
  <c r="AB794" i="9" s="1"/>
  <c r="S795" i="14"/>
  <c r="AB795" i="9" s="1"/>
  <c r="S796" i="14"/>
  <c r="AB796" i="9" s="1"/>
  <c r="S797" i="14"/>
  <c r="AB797" i="9" s="1"/>
  <c r="S798" i="14"/>
  <c r="AB798" i="9" s="1"/>
  <c r="S799" i="14"/>
  <c r="AB799" i="9" s="1"/>
  <c r="S800" i="14"/>
  <c r="AB800" i="9" s="1"/>
  <c r="S801" i="14"/>
  <c r="AB801" i="9" s="1"/>
  <c r="S802" i="14"/>
  <c r="AB802" i="9" s="1"/>
  <c r="S803" i="14"/>
  <c r="AB803" i="9" s="1"/>
  <c r="S804" i="14"/>
  <c r="AB804" i="9" s="1"/>
  <c r="S805" i="14"/>
  <c r="AB805" i="9" s="1"/>
  <c r="S806" i="14"/>
  <c r="AB806" i="9" s="1"/>
  <c r="S807" i="14"/>
  <c r="AB807" i="9" s="1"/>
  <c r="S808" i="14"/>
  <c r="AB808" i="9" s="1"/>
  <c r="S809" i="14"/>
  <c r="AB809" i="9" s="1"/>
  <c r="S810" i="14"/>
  <c r="AB810" i="9" s="1"/>
  <c r="S811" i="14"/>
  <c r="AB811" i="9" s="1"/>
  <c r="S812" i="14"/>
  <c r="S813" i="14"/>
  <c r="S814" i="14"/>
  <c r="S815" i="14"/>
  <c r="S816" i="14"/>
  <c r="S817" i="14"/>
  <c r="S818" i="14"/>
  <c r="S819" i="14"/>
  <c r="S820" i="14"/>
  <c r="S821" i="14"/>
  <c r="S822" i="14"/>
  <c r="S823" i="14"/>
  <c r="S824" i="14"/>
  <c r="S825" i="14"/>
  <c r="S826" i="14"/>
  <c r="S827" i="14"/>
  <c r="S828" i="14"/>
  <c r="S829" i="14"/>
  <c r="S830" i="14"/>
  <c r="S831" i="14"/>
  <c r="S12" i="14"/>
  <c r="AB12" i="9" s="1"/>
  <c r="G811" i="14" l="1"/>
  <c r="G810" i="14"/>
  <c r="G809" i="14"/>
  <c r="G808" i="14"/>
  <c r="G807" i="14"/>
  <c r="G806" i="14"/>
  <c r="G805" i="14"/>
  <c r="G804" i="14"/>
  <c r="G803" i="14"/>
  <c r="G802" i="14"/>
  <c r="F802" i="14"/>
  <c r="G801" i="14"/>
  <c r="G800" i="14"/>
  <c r="G799" i="14"/>
  <c r="G798" i="14"/>
  <c r="G797" i="14"/>
  <c r="G796" i="14"/>
  <c r="G795" i="14"/>
  <c r="G794" i="14"/>
  <c r="G793" i="14"/>
  <c r="G792" i="14"/>
  <c r="F792" i="14"/>
  <c r="G791" i="14"/>
  <c r="G790" i="14"/>
  <c r="G789" i="14"/>
  <c r="G788" i="14"/>
  <c r="G787" i="14"/>
  <c r="G786" i="14"/>
  <c r="G785" i="14"/>
  <c r="G784" i="14"/>
  <c r="G783" i="14"/>
  <c r="G782" i="14"/>
  <c r="F782" i="14"/>
  <c r="G781" i="14"/>
  <c r="G780" i="14"/>
  <c r="G779" i="14"/>
  <c r="G778" i="14"/>
  <c r="G777" i="14"/>
  <c r="G776" i="14"/>
  <c r="G775" i="14"/>
  <c r="G774" i="14"/>
  <c r="G773" i="14"/>
  <c r="G772" i="14"/>
  <c r="F772" i="14"/>
  <c r="G771" i="14"/>
  <c r="G770" i="14"/>
  <c r="G769" i="14"/>
  <c r="G768" i="14"/>
  <c r="G767" i="14"/>
  <c r="G766" i="14"/>
  <c r="G765" i="14"/>
  <c r="G764" i="14"/>
  <c r="G763" i="14"/>
  <c r="G762" i="14"/>
  <c r="F762" i="14"/>
  <c r="G761" i="14"/>
  <c r="G760" i="14"/>
  <c r="G759" i="14"/>
  <c r="G758" i="14"/>
  <c r="G757" i="14"/>
  <c r="G756" i="14"/>
  <c r="G755" i="14"/>
  <c r="G754" i="14"/>
  <c r="G753" i="14"/>
  <c r="G752" i="14"/>
  <c r="F752" i="14"/>
  <c r="G751" i="14"/>
  <c r="G750" i="14"/>
  <c r="G749" i="14"/>
  <c r="G748" i="14"/>
  <c r="G747" i="14"/>
  <c r="G746" i="14"/>
  <c r="G745" i="14"/>
  <c r="G744" i="14"/>
  <c r="G743" i="14"/>
  <c r="G742" i="14"/>
  <c r="F742" i="14"/>
  <c r="G741" i="14"/>
  <c r="G740" i="14"/>
  <c r="G739" i="14"/>
  <c r="G738" i="14"/>
  <c r="G737" i="14"/>
  <c r="G736" i="14"/>
  <c r="G735" i="14"/>
  <c r="G734" i="14"/>
  <c r="G733" i="14"/>
  <c r="G732" i="14"/>
  <c r="F732" i="14"/>
  <c r="G731" i="14"/>
  <c r="G730" i="14"/>
  <c r="G729" i="14"/>
  <c r="G728" i="14"/>
  <c r="G727" i="14"/>
  <c r="G726" i="14"/>
  <c r="G725" i="14"/>
  <c r="G724" i="14"/>
  <c r="G723" i="14"/>
  <c r="G722" i="14"/>
  <c r="F722" i="14"/>
  <c r="G721" i="14"/>
  <c r="G720" i="14"/>
  <c r="G719" i="14"/>
  <c r="G718" i="14"/>
  <c r="G717" i="14"/>
  <c r="G716" i="14"/>
  <c r="G715" i="14"/>
  <c r="G714" i="14"/>
  <c r="G713" i="14"/>
  <c r="G712" i="14"/>
  <c r="F712" i="14"/>
  <c r="G711" i="14"/>
  <c r="G710" i="14"/>
  <c r="G709" i="14"/>
  <c r="G708" i="14"/>
  <c r="G707" i="14"/>
  <c r="G706" i="14"/>
  <c r="G705" i="14"/>
  <c r="G704" i="14"/>
  <c r="G703" i="14"/>
  <c r="G702" i="14"/>
  <c r="F702" i="14"/>
  <c r="G701" i="14"/>
  <c r="G700" i="14"/>
  <c r="G699" i="14"/>
  <c r="G698" i="14"/>
  <c r="G697" i="14"/>
  <c r="G696" i="14"/>
  <c r="G695" i="14"/>
  <c r="G694" i="14"/>
  <c r="G693" i="14"/>
  <c r="G692" i="14"/>
  <c r="F692" i="14"/>
  <c r="G691" i="14"/>
  <c r="G690" i="14"/>
  <c r="G689" i="14"/>
  <c r="G688" i="14"/>
  <c r="G687" i="14"/>
  <c r="G686" i="14"/>
  <c r="G685" i="14"/>
  <c r="G684" i="14"/>
  <c r="G683" i="14"/>
  <c r="G682" i="14"/>
  <c r="F682" i="14"/>
  <c r="G681" i="14"/>
  <c r="G680" i="14"/>
  <c r="G679" i="14"/>
  <c r="G678" i="14"/>
  <c r="G677" i="14"/>
  <c r="G676" i="14"/>
  <c r="G675" i="14"/>
  <c r="G674" i="14"/>
  <c r="G673" i="14"/>
  <c r="G672" i="14"/>
  <c r="F672" i="14"/>
  <c r="G671" i="14"/>
  <c r="G670" i="14"/>
  <c r="G669" i="14"/>
  <c r="G668" i="14"/>
  <c r="G667" i="14"/>
  <c r="G666" i="14"/>
  <c r="G665" i="14"/>
  <c r="G664" i="14"/>
  <c r="G663" i="14"/>
  <c r="G662" i="14"/>
  <c r="F662" i="14"/>
  <c r="G661" i="14"/>
  <c r="G660" i="14"/>
  <c r="G659" i="14"/>
  <c r="G658" i="14"/>
  <c r="G657" i="14"/>
  <c r="G656" i="14"/>
  <c r="G655" i="14"/>
  <c r="G654" i="14"/>
  <c r="G653" i="14"/>
  <c r="G652" i="14"/>
  <c r="F652" i="14"/>
  <c r="G651" i="14"/>
  <c r="G650" i="14"/>
  <c r="G649" i="14"/>
  <c r="G648" i="14"/>
  <c r="G647" i="14"/>
  <c r="G646" i="14"/>
  <c r="G645" i="14"/>
  <c r="G644" i="14"/>
  <c r="G643" i="14"/>
  <c r="G642" i="14"/>
  <c r="F642" i="14"/>
  <c r="G641" i="14"/>
  <c r="G640" i="14"/>
  <c r="G639" i="14"/>
  <c r="G638" i="14"/>
  <c r="G637" i="14"/>
  <c r="G636" i="14"/>
  <c r="G635" i="14"/>
  <c r="G634" i="14"/>
  <c r="G633" i="14"/>
  <c r="G632" i="14"/>
  <c r="F632" i="14"/>
  <c r="G631" i="14"/>
  <c r="G630" i="14"/>
  <c r="G629" i="14"/>
  <c r="G628" i="14"/>
  <c r="G627" i="14"/>
  <c r="G626" i="14"/>
  <c r="G625" i="14"/>
  <c r="G624" i="14"/>
  <c r="G623" i="14"/>
  <c r="G622" i="14"/>
  <c r="F622" i="14"/>
  <c r="G621" i="14"/>
  <c r="G620" i="14"/>
  <c r="G619" i="14"/>
  <c r="G618" i="14"/>
  <c r="G617" i="14"/>
  <c r="G616" i="14"/>
  <c r="G615" i="14"/>
  <c r="G614" i="14"/>
  <c r="G613" i="14"/>
  <c r="G612" i="14"/>
  <c r="F612" i="14"/>
  <c r="G611" i="14"/>
  <c r="G610" i="14"/>
  <c r="G609" i="14"/>
  <c r="G608" i="14"/>
  <c r="G607" i="14"/>
  <c r="G606" i="14"/>
  <c r="G605" i="14"/>
  <c r="G604" i="14"/>
  <c r="G603" i="14"/>
  <c r="G602" i="14"/>
  <c r="F602" i="14"/>
  <c r="G601" i="14"/>
  <c r="G600" i="14"/>
  <c r="G599" i="14"/>
  <c r="G598" i="14"/>
  <c r="G597" i="14"/>
  <c r="G596" i="14"/>
  <c r="G595" i="14"/>
  <c r="G594" i="14"/>
  <c r="G593" i="14"/>
  <c r="G592" i="14"/>
  <c r="F592" i="14"/>
  <c r="G591" i="14"/>
  <c r="G590" i="14"/>
  <c r="G589" i="14"/>
  <c r="G588" i="14"/>
  <c r="G587" i="14"/>
  <c r="G586" i="14"/>
  <c r="G585" i="14"/>
  <c r="G584" i="14"/>
  <c r="G583" i="14"/>
  <c r="G582" i="14"/>
  <c r="F582" i="14"/>
  <c r="G581" i="14"/>
  <c r="G580" i="14"/>
  <c r="G579" i="14"/>
  <c r="G578" i="14"/>
  <c r="G577" i="14"/>
  <c r="G576" i="14"/>
  <c r="G575" i="14"/>
  <c r="G574" i="14"/>
  <c r="G573" i="14"/>
  <c r="G572" i="14"/>
  <c r="F572" i="14"/>
  <c r="G571" i="14"/>
  <c r="G570" i="14"/>
  <c r="G569" i="14"/>
  <c r="G568" i="14"/>
  <c r="G567" i="14"/>
  <c r="G566" i="14"/>
  <c r="G565" i="14"/>
  <c r="G564" i="14"/>
  <c r="G563" i="14"/>
  <c r="G562" i="14"/>
  <c r="F562" i="14"/>
  <c r="G561" i="14"/>
  <c r="G560" i="14"/>
  <c r="G559" i="14"/>
  <c r="G558" i="14"/>
  <c r="G557" i="14"/>
  <c r="G556" i="14"/>
  <c r="G555" i="14"/>
  <c r="G554" i="14"/>
  <c r="G553" i="14"/>
  <c r="G552" i="14"/>
  <c r="F552" i="14"/>
  <c r="G551" i="14"/>
  <c r="G550" i="14"/>
  <c r="G549" i="14"/>
  <c r="G548" i="14"/>
  <c r="G547" i="14"/>
  <c r="G546" i="14"/>
  <c r="G545" i="14"/>
  <c r="G544" i="14"/>
  <c r="G543" i="14"/>
  <c r="G542" i="14"/>
  <c r="F542" i="14"/>
  <c r="G541" i="14"/>
  <c r="G540" i="14"/>
  <c r="G539" i="14"/>
  <c r="G538" i="14"/>
  <c r="G537" i="14"/>
  <c r="G536" i="14"/>
  <c r="G535" i="14"/>
  <c r="G534" i="14"/>
  <c r="G533" i="14"/>
  <c r="G532" i="14"/>
  <c r="F532" i="14"/>
  <c r="G531" i="14"/>
  <c r="G530" i="14"/>
  <c r="G529" i="14"/>
  <c r="G528" i="14"/>
  <c r="G527" i="14"/>
  <c r="G526" i="14"/>
  <c r="G525" i="14"/>
  <c r="G524" i="14"/>
  <c r="G523" i="14"/>
  <c r="G522" i="14"/>
  <c r="F522" i="14"/>
  <c r="G521" i="14"/>
  <c r="G520" i="14"/>
  <c r="G519" i="14"/>
  <c r="G518" i="14"/>
  <c r="G517" i="14"/>
  <c r="G516" i="14"/>
  <c r="G515" i="14"/>
  <c r="G514" i="14"/>
  <c r="G513" i="14"/>
  <c r="G512" i="14"/>
  <c r="F512" i="14"/>
  <c r="G511" i="14"/>
  <c r="G510" i="14"/>
  <c r="G509" i="14"/>
  <c r="G508" i="14"/>
  <c r="G507" i="14"/>
  <c r="G506" i="14"/>
  <c r="G505" i="14"/>
  <c r="G504" i="14"/>
  <c r="G503" i="14"/>
  <c r="G502" i="14"/>
  <c r="F502" i="14"/>
  <c r="G501" i="14"/>
  <c r="G500" i="14"/>
  <c r="G499" i="14"/>
  <c r="G498" i="14"/>
  <c r="G497" i="14"/>
  <c r="G496" i="14"/>
  <c r="G495" i="14"/>
  <c r="G494" i="14"/>
  <c r="G493" i="14"/>
  <c r="G492" i="14"/>
  <c r="F492" i="14"/>
  <c r="G491" i="14"/>
  <c r="G490" i="14"/>
  <c r="G489" i="14"/>
  <c r="G488" i="14"/>
  <c r="G487" i="14"/>
  <c r="G486" i="14"/>
  <c r="G485" i="14"/>
  <c r="G484" i="14"/>
  <c r="G483" i="14"/>
  <c r="G482" i="14"/>
  <c r="F482" i="14"/>
  <c r="G481" i="14"/>
  <c r="G480" i="14"/>
  <c r="G479" i="14"/>
  <c r="G478" i="14"/>
  <c r="G477" i="14"/>
  <c r="G476" i="14"/>
  <c r="G475" i="14"/>
  <c r="G474" i="14"/>
  <c r="G473" i="14"/>
  <c r="G472" i="14"/>
  <c r="F472" i="14"/>
  <c r="G471" i="14"/>
  <c r="G470" i="14"/>
  <c r="G469" i="14"/>
  <c r="G468" i="14"/>
  <c r="G467" i="14"/>
  <c r="G466" i="14"/>
  <c r="G465" i="14"/>
  <c r="G464" i="14"/>
  <c r="G463" i="14"/>
  <c r="G462" i="14"/>
  <c r="F462" i="14"/>
  <c r="G461" i="14"/>
  <c r="G460" i="14"/>
  <c r="G459" i="14"/>
  <c r="G458" i="14"/>
  <c r="G457" i="14"/>
  <c r="G456" i="14"/>
  <c r="G455" i="14"/>
  <c r="G454" i="14"/>
  <c r="G453" i="14"/>
  <c r="G452" i="14"/>
  <c r="F452" i="14"/>
  <c r="G451" i="14"/>
  <c r="G450" i="14"/>
  <c r="G449" i="14"/>
  <c r="G448" i="14"/>
  <c r="G447" i="14"/>
  <c r="G446" i="14"/>
  <c r="G445" i="14"/>
  <c r="G444" i="14"/>
  <c r="G443" i="14"/>
  <c r="G442" i="14"/>
  <c r="F442" i="14"/>
  <c r="G441" i="14"/>
  <c r="G440" i="14"/>
  <c r="G439" i="14"/>
  <c r="G438" i="14"/>
  <c r="G437" i="14"/>
  <c r="G436" i="14"/>
  <c r="G435" i="14"/>
  <c r="G434" i="14"/>
  <c r="G433" i="14"/>
  <c r="G432" i="14"/>
  <c r="F432" i="14"/>
  <c r="G431" i="14"/>
  <c r="G430" i="14"/>
  <c r="G429" i="14"/>
  <c r="G428" i="14"/>
  <c r="G427" i="14"/>
  <c r="G426" i="14"/>
  <c r="G425" i="14"/>
  <c r="G424" i="14"/>
  <c r="G423" i="14"/>
  <c r="G422" i="14"/>
  <c r="F422" i="14"/>
  <c r="G421" i="14"/>
  <c r="G420" i="14"/>
  <c r="G419" i="14"/>
  <c r="G418" i="14"/>
  <c r="G417" i="14"/>
  <c r="G416" i="14"/>
  <c r="G415" i="14"/>
  <c r="G414" i="14"/>
  <c r="G413" i="14"/>
  <c r="G412" i="14"/>
  <c r="F412" i="14"/>
  <c r="G411" i="14"/>
  <c r="G410" i="14"/>
  <c r="G409" i="14"/>
  <c r="G408" i="14"/>
  <c r="G407" i="14"/>
  <c r="G406" i="14"/>
  <c r="G405" i="14"/>
  <c r="G404" i="14"/>
  <c r="G403" i="14"/>
  <c r="G402" i="14"/>
  <c r="F402" i="14"/>
  <c r="G401" i="14"/>
  <c r="G400" i="14"/>
  <c r="G399" i="14"/>
  <c r="G398" i="14"/>
  <c r="G397" i="14"/>
  <c r="G396" i="14"/>
  <c r="G395" i="14"/>
  <c r="G394" i="14"/>
  <c r="G393" i="14"/>
  <c r="G392" i="14"/>
  <c r="F392" i="14"/>
  <c r="G391" i="14"/>
  <c r="G390" i="14"/>
  <c r="G389" i="14"/>
  <c r="G388" i="14"/>
  <c r="G387" i="14"/>
  <c r="G386" i="14"/>
  <c r="G385" i="14"/>
  <c r="G384" i="14"/>
  <c r="G383" i="14"/>
  <c r="G382" i="14"/>
  <c r="F382" i="14"/>
  <c r="G381" i="14"/>
  <c r="G380" i="14"/>
  <c r="G379" i="14"/>
  <c r="G378" i="14"/>
  <c r="G377" i="14"/>
  <c r="G376" i="14"/>
  <c r="G375" i="14"/>
  <c r="G374" i="14"/>
  <c r="G373" i="14"/>
  <c r="G372" i="14"/>
  <c r="F372" i="14"/>
  <c r="G371" i="14"/>
  <c r="G370" i="14"/>
  <c r="G369" i="14"/>
  <c r="G368" i="14"/>
  <c r="G367" i="14"/>
  <c r="G366" i="14"/>
  <c r="G365" i="14"/>
  <c r="G364" i="14"/>
  <c r="G363" i="14"/>
  <c r="G362" i="14"/>
  <c r="F362" i="14"/>
  <c r="G361" i="14"/>
  <c r="G360" i="14"/>
  <c r="G359" i="14"/>
  <c r="G358" i="14"/>
  <c r="G357" i="14"/>
  <c r="G356" i="14"/>
  <c r="G355" i="14"/>
  <c r="G354" i="14"/>
  <c r="G353" i="14"/>
  <c r="G352" i="14"/>
  <c r="F352" i="14"/>
  <c r="G351" i="14"/>
  <c r="G350" i="14"/>
  <c r="G349" i="14"/>
  <c r="G348" i="14"/>
  <c r="G347" i="14"/>
  <c r="G346" i="14"/>
  <c r="G345" i="14"/>
  <c r="G344" i="14"/>
  <c r="G343" i="14"/>
  <c r="G342" i="14"/>
  <c r="F342" i="14"/>
  <c r="G341" i="14"/>
  <c r="G340" i="14"/>
  <c r="G339" i="14"/>
  <c r="G338" i="14"/>
  <c r="G337" i="14"/>
  <c r="G336" i="14"/>
  <c r="G335" i="14"/>
  <c r="G334" i="14"/>
  <c r="G333" i="14"/>
  <c r="G332" i="14"/>
  <c r="F332" i="14"/>
  <c r="G331" i="14"/>
  <c r="G330" i="14"/>
  <c r="G329" i="14"/>
  <c r="G328" i="14"/>
  <c r="G327" i="14"/>
  <c r="G326" i="14"/>
  <c r="G325" i="14"/>
  <c r="G324" i="14"/>
  <c r="G323" i="14"/>
  <c r="G322" i="14"/>
  <c r="F322" i="14"/>
  <c r="G321" i="14"/>
  <c r="G320" i="14"/>
  <c r="G319" i="14"/>
  <c r="G318" i="14"/>
  <c r="G317" i="14"/>
  <c r="G316" i="14"/>
  <c r="G315" i="14"/>
  <c r="G314" i="14"/>
  <c r="G313" i="14"/>
  <c r="G312" i="14"/>
  <c r="F312" i="14"/>
  <c r="G311" i="14"/>
  <c r="G310" i="14"/>
  <c r="G309" i="14"/>
  <c r="G308" i="14"/>
  <c r="G307" i="14"/>
  <c r="G306" i="14"/>
  <c r="G305" i="14"/>
  <c r="G304" i="14"/>
  <c r="G303" i="14"/>
  <c r="G302" i="14"/>
  <c r="F302" i="14"/>
  <c r="G301" i="14"/>
  <c r="G300" i="14"/>
  <c r="G299" i="14"/>
  <c r="G298" i="14"/>
  <c r="G297" i="14"/>
  <c r="G296" i="14"/>
  <c r="G295" i="14"/>
  <c r="G294" i="14"/>
  <c r="G293" i="14"/>
  <c r="G292" i="14"/>
  <c r="F292" i="14"/>
  <c r="G291" i="14"/>
  <c r="G290" i="14"/>
  <c r="G289" i="14"/>
  <c r="G288" i="14"/>
  <c r="G287" i="14"/>
  <c r="G286" i="14"/>
  <c r="G285" i="14"/>
  <c r="G284" i="14"/>
  <c r="G283" i="14"/>
  <c r="G282" i="14"/>
  <c r="F282" i="14"/>
  <c r="G281" i="14"/>
  <c r="G280" i="14"/>
  <c r="G279" i="14"/>
  <c r="G278" i="14"/>
  <c r="G277" i="14"/>
  <c r="G276" i="14"/>
  <c r="G275" i="14"/>
  <c r="G274" i="14"/>
  <c r="G273" i="14"/>
  <c r="G272" i="14"/>
  <c r="F272" i="14"/>
  <c r="G271" i="14"/>
  <c r="G270" i="14"/>
  <c r="G269" i="14"/>
  <c r="G268" i="14"/>
  <c r="G267" i="14"/>
  <c r="G266" i="14"/>
  <c r="G265" i="14"/>
  <c r="G264" i="14"/>
  <c r="G263" i="14"/>
  <c r="G262" i="14"/>
  <c r="F262" i="14"/>
  <c r="G261" i="14"/>
  <c r="G260" i="14"/>
  <c r="G259" i="14"/>
  <c r="G258" i="14"/>
  <c r="G257" i="14"/>
  <c r="G256" i="14"/>
  <c r="G255" i="14"/>
  <c r="G254" i="14"/>
  <c r="G253" i="14"/>
  <c r="G252" i="14"/>
  <c r="F252" i="14"/>
  <c r="G251" i="14"/>
  <c r="G250" i="14"/>
  <c r="G249" i="14"/>
  <c r="G248" i="14"/>
  <c r="G247" i="14"/>
  <c r="G246" i="14"/>
  <c r="G245" i="14"/>
  <c r="G244" i="14"/>
  <c r="G243" i="14"/>
  <c r="G242" i="14"/>
  <c r="F242" i="14"/>
  <c r="G241" i="14"/>
  <c r="G240" i="14"/>
  <c r="G239" i="14"/>
  <c r="G238" i="14"/>
  <c r="G237" i="14"/>
  <c r="G236" i="14"/>
  <c r="G235" i="14"/>
  <c r="G234" i="14"/>
  <c r="G233" i="14"/>
  <c r="G232" i="14"/>
  <c r="F232" i="14"/>
  <c r="G231" i="14"/>
  <c r="G230" i="14"/>
  <c r="G229" i="14"/>
  <c r="G228" i="14"/>
  <c r="G227" i="14"/>
  <c r="G226" i="14"/>
  <c r="G225" i="14"/>
  <c r="G224" i="14"/>
  <c r="G223" i="14"/>
  <c r="G222" i="14"/>
  <c r="F222" i="14"/>
  <c r="G221" i="14"/>
  <c r="G220" i="14"/>
  <c r="G219" i="14"/>
  <c r="G218" i="14"/>
  <c r="G217" i="14"/>
  <c r="G216" i="14"/>
  <c r="G215" i="14"/>
  <c r="G214" i="14"/>
  <c r="G213" i="14"/>
  <c r="G212" i="14"/>
  <c r="F212" i="14"/>
  <c r="G211" i="14"/>
  <c r="G210" i="14"/>
  <c r="G209" i="14"/>
  <c r="G208" i="14"/>
  <c r="G207" i="14"/>
  <c r="G206" i="14"/>
  <c r="G205" i="14"/>
  <c r="G204" i="14"/>
  <c r="G203" i="14"/>
  <c r="G202" i="14"/>
  <c r="F202" i="14"/>
  <c r="G201" i="14"/>
  <c r="G200" i="14"/>
  <c r="G199" i="14"/>
  <c r="G198" i="14"/>
  <c r="G197" i="14"/>
  <c r="G196" i="14"/>
  <c r="G195" i="14"/>
  <c r="G194" i="14"/>
  <c r="G193" i="14"/>
  <c r="G192" i="14"/>
  <c r="F192" i="14"/>
  <c r="G191" i="14"/>
  <c r="G190" i="14"/>
  <c r="G189" i="14"/>
  <c r="G188" i="14"/>
  <c r="G187" i="14"/>
  <c r="G186" i="14"/>
  <c r="G185" i="14"/>
  <c r="G184" i="14"/>
  <c r="G183" i="14"/>
  <c r="G182" i="14"/>
  <c r="F182" i="14"/>
  <c r="G181" i="14"/>
  <c r="G180" i="14"/>
  <c r="G179" i="14"/>
  <c r="G178" i="14"/>
  <c r="G177" i="14"/>
  <c r="G176" i="14"/>
  <c r="G175" i="14"/>
  <c r="G174" i="14"/>
  <c r="G173" i="14"/>
  <c r="G172" i="14"/>
  <c r="F172" i="14"/>
  <c r="G171" i="14"/>
  <c r="G170" i="14"/>
  <c r="G169" i="14"/>
  <c r="G168" i="14"/>
  <c r="G167" i="14"/>
  <c r="G166" i="14"/>
  <c r="G165" i="14"/>
  <c r="G164" i="14"/>
  <c r="G163" i="14"/>
  <c r="G162" i="14"/>
  <c r="F162" i="14"/>
  <c r="G161" i="14"/>
  <c r="G160" i="14"/>
  <c r="G159" i="14"/>
  <c r="G158" i="14"/>
  <c r="G157" i="14"/>
  <c r="G156" i="14"/>
  <c r="G155" i="14"/>
  <c r="G154" i="14"/>
  <c r="G153" i="14"/>
  <c r="G152" i="14"/>
  <c r="F152" i="14"/>
  <c r="G151" i="14"/>
  <c r="G150" i="14"/>
  <c r="G149" i="14"/>
  <c r="G148" i="14"/>
  <c r="G147" i="14"/>
  <c r="G146" i="14"/>
  <c r="G145" i="14"/>
  <c r="G144" i="14"/>
  <c r="G143" i="14"/>
  <c r="G142" i="14"/>
  <c r="F142" i="14"/>
  <c r="G141" i="14"/>
  <c r="G140" i="14"/>
  <c r="G139" i="14"/>
  <c r="G138" i="14"/>
  <c r="G137" i="14"/>
  <c r="G136" i="14"/>
  <c r="G135" i="14"/>
  <c r="G134" i="14"/>
  <c r="G133" i="14"/>
  <c r="G132" i="14"/>
  <c r="F132" i="14"/>
  <c r="G131" i="14"/>
  <c r="G130" i="14"/>
  <c r="G129" i="14"/>
  <c r="G128" i="14"/>
  <c r="G127" i="14"/>
  <c r="G126" i="14"/>
  <c r="G125" i="14"/>
  <c r="G124" i="14"/>
  <c r="G123" i="14"/>
  <c r="G122" i="14"/>
  <c r="F122" i="14"/>
  <c r="G121" i="14"/>
  <c r="G120" i="14"/>
  <c r="G119" i="14"/>
  <c r="G118" i="14"/>
  <c r="G117" i="14"/>
  <c r="G116" i="14"/>
  <c r="G115" i="14"/>
  <c r="G114" i="14"/>
  <c r="G113" i="14"/>
  <c r="G112" i="14"/>
  <c r="F112" i="14"/>
  <c r="G111" i="14"/>
  <c r="G110" i="14"/>
  <c r="G109" i="14"/>
  <c r="G108" i="14"/>
  <c r="G107" i="14"/>
  <c r="G106" i="14"/>
  <c r="G105" i="14"/>
  <c r="G104" i="14"/>
  <c r="G103" i="14"/>
  <c r="G102" i="14"/>
  <c r="F102" i="14"/>
  <c r="G101" i="14"/>
  <c r="G100" i="14"/>
  <c r="G99" i="14"/>
  <c r="G98" i="14"/>
  <c r="G97" i="14"/>
  <c r="G96" i="14"/>
  <c r="G95" i="14"/>
  <c r="G94" i="14"/>
  <c r="G93" i="14"/>
  <c r="G92" i="14"/>
  <c r="F92" i="14"/>
  <c r="G91" i="14"/>
  <c r="G90" i="14"/>
  <c r="G89" i="14"/>
  <c r="G88" i="14"/>
  <c r="G87" i="14"/>
  <c r="G86" i="14"/>
  <c r="G85" i="14"/>
  <c r="G84" i="14"/>
  <c r="G83" i="14"/>
  <c r="G82" i="14"/>
  <c r="F82" i="14"/>
  <c r="G81" i="14"/>
  <c r="G80" i="14"/>
  <c r="G79" i="14"/>
  <c r="G78" i="14"/>
  <c r="G77" i="14"/>
  <c r="G76" i="14"/>
  <c r="G75" i="14"/>
  <c r="G74" i="14"/>
  <c r="G73" i="14"/>
  <c r="G72" i="14"/>
  <c r="F72" i="14"/>
  <c r="G71" i="14"/>
  <c r="G70" i="14"/>
  <c r="G69" i="14"/>
  <c r="G68" i="14"/>
  <c r="G67" i="14"/>
  <c r="G66" i="14"/>
  <c r="G65" i="14"/>
  <c r="G64" i="14"/>
  <c r="G63" i="14"/>
  <c r="G62" i="14"/>
  <c r="F62" i="14"/>
  <c r="G61" i="14"/>
  <c r="G60" i="14"/>
  <c r="G59" i="14"/>
  <c r="G58" i="14"/>
  <c r="G57" i="14"/>
  <c r="G56" i="14"/>
  <c r="G55" i="14"/>
  <c r="G54" i="14"/>
  <c r="G53" i="14"/>
  <c r="G52" i="14"/>
  <c r="F52" i="14"/>
  <c r="G51" i="14"/>
  <c r="G50" i="14"/>
  <c r="G49" i="14"/>
  <c r="G48" i="14"/>
  <c r="G47" i="14"/>
  <c r="G46" i="14"/>
  <c r="G45" i="14"/>
  <c r="G44" i="14"/>
  <c r="G43" i="14"/>
  <c r="G42" i="14"/>
  <c r="F42" i="14"/>
  <c r="G41" i="14"/>
  <c r="G40" i="14"/>
  <c r="G39" i="14"/>
  <c r="G38" i="14"/>
  <c r="G37" i="14"/>
  <c r="G36" i="14"/>
  <c r="G35" i="14"/>
  <c r="G34" i="14"/>
  <c r="G33" i="14"/>
  <c r="G32" i="14"/>
  <c r="F32" i="14"/>
  <c r="G31" i="14"/>
  <c r="G30" i="14"/>
  <c r="G29" i="14"/>
  <c r="G28" i="14"/>
  <c r="G27" i="14"/>
  <c r="G26" i="14"/>
  <c r="G25" i="14"/>
  <c r="G24" i="14"/>
  <c r="G23" i="14"/>
  <c r="G22" i="14"/>
  <c r="F22" i="14"/>
  <c r="G21" i="14"/>
  <c r="G20" i="14"/>
  <c r="G19" i="14"/>
  <c r="G18" i="14"/>
  <c r="G17" i="14"/>
  <c r="G16" i="14"/>
  <c r="G15" i="14"/>
  <c r="G14" i="14"/>
  <c r="G13" i="14"/>
  <c r="G12" i="14"/>
  <c r="F12" i="14"/>
  <c r="V13" i="12"/>
  <c r="V14" i="12"/>
  <c r="V15" i="12"/>
  <c r="V16" i="12"/>
  <c r="V17" i="12"/>
  <c r="V18" i="12"/>
  <c r="V19" i="12"/>
  <c r="V20" i="12"/>
  <c r="V21" i="12"/>
  <c r="V22" i="12"/>
  <c r="V23" i="12"/>
  <c r="V24" i="12"/>
  <c r="V25" i="12"/>
  <c r="V26" i="12"/>
  <c r="V27" i="12"/>
  <c r="V28" i="12"/>
  <c r="V29" i="12"/>
  <c r="V30" i="12"/>
  <c r="V31" i="12"/>
  <c r="V32" i="12"/>
  <c r="V33" i="12"/>
  <c r="V34" i="12"/>
  <c r="V35" i="12"/>
  <c r="V36" i="12"/>
  <c r="V37" i="12"/>
  <c r="V38" i="12"/>
  <c r="V39" i="12"/>
  <c r="V40" i="12"/>
  <c r="V41" i="12"/>
  <c r="V42" i="12"/>
  <c r="V43" i="12"/>
  <c r="V44" i="12"/>
  <c r="V45" i="12"/>
  <c r="V46" i="12"/>
  <c r="V47" i="12"/>
  <c r="V48" i="12"/>
  <c r="V49" i="12"/>
  <c r="V50" i="12"/>
  <c r="V51" i="12"/>
  <c r="V52" i="12"/>
  <c r="V53" i="12"/>
  <c r="V54" i="12"/>
  <c r="V55" i="12"/>
  <c r="V56" i="12"/>
  <c r="V57" i="12"/>
  <c r="V58" i="12"/>
  <c r="V59" i="12"/>
  <c r="V60" i="12"/>
  <c r="V61" i="12"/>
  <c r="V62" i="12"/>
  <c r="V63" i="12"/>
  <c r="V64" i="12"/>
  <c r="V65" i="12"/>
  <c r="V66" i="12"/>
  <c r="V67" i="12"/>
  <c r="V68" i="12"/>
  <c r="V69" i="12"/>
  <c r="V70" i="12"/>
  <c r="V71" i="12"/>
  <c r="V72" i="12"/>
  <c r="V73" i="12"/>
  <c r="V74" i="12"/>
  <c r="V75" i="12"/>
  <c r="V76" i="12"/>
  <c r="V77" i="12"/>
  <c r="V78" i="12"/>
  <c r="V79" i="12"/>
  <c r="V80" i="12"/>
  <c r="V81" i="12"/>
  <c r="V82" i="12"/>
  <c r="V83" i="12"/>
  <c r="V84" i="12"/>
  <c r="V85" i="12"/>
  <c r="V86" i="12"/>
  <c r="V87" i="12"/>
  <c r="V88" i="12"/>
  <c r="V89" i="12"/>
  <c r="V90" i="12"/>
  <c r="V91" i="12"/>
  <c r="V92" i="12"/>
  <c r="V93" i="12"/>
  <c r="V94" i="12"/>
  <c r="V95" i="12"/>
  <c r="V96" i="12"/>
  <c r="V97" i="12"/>
  <c r="V98" i="12"/>
  <c r="V99" i="12"/>
  <c r="V100" i="12"/>
  <c r="V101" i="12"/>
  <c r="V102" i="12"/>
  <c r="V103" i="12"/>
  <c r="V104" i="12"/>
  <c r="V105" i="12"/>
  <c r="V106" i="12"/>
  <c r="V107" i="12"/>
  <c r="V108" i="12"/>
  <c r="V109" i="12"/>
  <c r="V110" i="12"/>
  <c r="V111" i="12"/>
  <c r="V112" i="12"/>
  <c r="V113" i="12"/>
  <c r="V114" i="12"/>
  <c r="V115" i="12"/>
  <c r="V116" i="12"/>
  <c r="V117" i="12"/>
  <c r="V118" i="12"/>
  <c r="V119" i="12"/>
  <c r="V120" i="12"/>
  <c r="V121" i="12"/>
  <c r="V122" i="12"/>
  <c r="V123" i="12"/>
  <c r="V124" i="12"/>
  <c r="V125" i="12"/>
  <c r="V126" i="12"/>
  <c r="V127" i="12"/>
  <c r="V128" i="12"/>
  <c r="V129" i="12"/>
  <c r="V130" i="12"/>
  <c r="V131" i="12"/>
  <c r="V132" i="12"/>
  <c r="V133" i="12"/>
  <c r="V134" i="12"/>
  <c r="V135" i="12"/>
  <c r="V136" i="12"/>
  <c r="V137" i="12"/>
  <c r="V138" i="12"/>
  <c r="V139" i="12"/>
  <c r="V140" i="12"/>
  <c r="V141" i="12"/>
  <c r="V142" i="12"/>
  <c r="V143" i="12"/>
  <c r="V144" i="12"/>
  <c r="V145" i="12"/>
  <c r="V146" i="12"/>
  <c r="V147" i="12"/>
  <c r="V148" i="12"/>
  <c r="V149" i="12"/>
  <c r="V150" i="12"/>
  <c r="V151" i="12"/>
  <c r="V152" i="12"/>
  <c r="V153" i="12"/>
  <c r="V154" i="12"/>
  <c r="V155" i="12"/>
  <c r="V156" i="12"/>
  <c r="V157" i="12"/>
  <c r="V158" i="12"/>
  <c r="V159" i="12"/>
  <c r="V160" i="12"/>
  <c r="V161" i="12"/>
  <c r="V162" i="12"/>
  <c r="V163" i="12"/>
  <c r="V164" i="12"/>
  <c r="V165" i="12"/>
  <c r="V166" i="12"/>
  <c r="V167" i="12"/>
  <c r="V168" i="12"/>
  <c r="V169" i="12"/>
  <c r="V170" i="12"/>
  <c r="V171" i="12"/>
  <c r="V172" i="12"/>
  <c r="V173" i="12"/>
  <c r="V174" i="12"/>
  <c r="V175" i="12"/>
  <c r="V176" i="12"/>
  <c r="V177" i="12"/>
  <c r="V178" i="12"/>
  <c r="V179" i="12"/>
  <c r="V180" i="12"/>
  <c r="V181" i="12"/>
  <c r="V182" i="12"/>
  <c r="V183" i="12"/>
  <c r="V184" i="12"/>
  <c r="V185" i="12"/>
  <c r="V186" i="12"/>
  <c r="V187" i="12"/>
  <c r="V188" i="12"/>
  <c r="V189" i="12"/>
  <c r="V190" i="12"/>
  <c r="V191" i="12"/>
  <c r="V192" i="12"/>
  <c r="V193" i="12"/>
  <c r="V194" i="12"/>
  <c r="V195" i="12"/>
  <c r="V196" i="12"/>
  <c r="V197" i="12"/>
  <c r="V198" i="12"/>
  <c r="V199" i="12"/>
  <c r="V200" i="12"/>
  <c r="V201" i="12"/>
  <c r="V202" i="12"/>
  <c r="V203" i="12"/>
  <c r="V204" i="12"/>
  <c r="V205" i="12"/>
  <c r="V206" i="12"/>
  <c r="V207" i="12"/>
  <c r="V208" i="12"/>
  <c r="V209" i="12"/>
  <c r="V210" i="12"/>
  <c r="V211" i="12"/>
  <c r="V212" i="12"/>
  <c r="V213" i="12"/>
  <c r="V214" i="12"/>
  <c r="V215" i="12"/>
  <c r="V216" i="12"/>
  <c r="V217" i="12"/>
  <c r="V218" i="12"/>
  <c r="V219" i="12"/>
  <c r="V220" i="12"/>
  <c r="V221" i="12"/>
  <c r="V222" i="12"/>
  <c r="V223" i="12"/>
  <c r="V224" i="12"/>
  <c r="V225" i="12"/>
  <c r="V226" i="12"/>
  <c r="V227" i="12"/>
  <c r="V228" i="12"/>
  <c r="V229" i="12"/>
  <c r="V230" i="12"/>
  <c r="V231" i="12"/>
  <c r="V232" i="12"/>
  <c r="V233" i="12"/>
  <c r="V234" i="12"/>
  <c r="V235" i="12"/>
  <c r="V236" i="12"/>
  <c r="V237" i="12"/>
  <c r="V238" i="12"/>
  <c r="V239" i="12"/>
  <c r="V240" i="12"/>
  <c r="V241" i="12"/>
  <c r="V242" i="12"/>
  <c r="V243" i="12"/>
  <c r="V244" i="12"/>
  <c r="V245" i="12"/>
  <c r="V246" i="12"/>
  <c r="V247" i="12"/>
  <c r="V248" i="12"/>
  <c r="V249" i="12"/>
  <c r="V250" i="12"/>
  <c r="V251" i="12"/>
  <c r="V252" i="12"/>
  <c r="V253" i="12"/>
  <c r="V254" i="12"/>
  <c r="V255" i="12"/>
  <c r="V256" i="12"/>
  <c r="V257" i="12"/>
  <c r="V258" i="12"/>
  <c r="V259" i="12"/>
  <c r="V260" i="12"/>
  <c r="V261" i="12"/>
  <c r="V262" i="12"/>
  <c r="V263" i="12"/>
  <c r="V264" i="12"/>
  <c r="V265" i="12"/>
  <c r="V266" i="12"/>
  <c r="V267" i="12"/>
  <c r="V268" i="12"/>
  <c r="V269" i="12"/>
  <c r="V270" i="12"/>
  <c r="V271" i="12"/>
  <c r="V272" i="12"/>
  <c r="V273" i="12"/>
  <c r="V274" i="12"/>
  <c r="V275" i="12"/>
  <c r="V276" i="12"/>
  <c r="V277" i="12"/>
  <c r="V278" i="12"/>
  <c r="V279" i="12"/>
  <c r="V280" i="12"/>
  <c r="V281" i="12"/>
  <c r="V282" i="12"/>
  <c r="V283" i="12"/>
  <c r="V284" i="12"/>
  <c r="V285" i="12"/>
  <c r="V286" i="12"/>
  <c r="V287" i="12"/>
  <c r="V288" i="12"/>
  <c r="V289" i="12"/>
  <c r="V290" i="12"/>
  <c r="V291" i="12"/>
  <c r="V292" i="12"/>
  <c r="V293" i="12"/>
  <c r="V294" i="12"/>
  <c r="V295" i="12"/>
  <c r="V296" i="12"/>
  <c r="V297" i="12"/>
  <c r="V298" i="12"/>
  <c r="V299" i="12"/>
  <c r="V300" i="12"/>
  <c r="V301" i="12"/>
  <c r="V302" i="12"/>
  <c r="V303" i="12"/>
  <c r="V304" i="12"/>
  <c r="V305" i="12"/>
  <c r="V306" i="12"/>
  <c r="V307" i="12"/>
  <c r="V308" i="12"/>
  <c r="V309" i="12"/>
  <c r="V310" i="12"/>
  <c r="V311" i="12"/>
  <c r="V312" i="12"/>
  <c r="V313" i="12"/>
  <c r="V314" i="12"/>
  <c r="V315" i="12"/>
  <c r="V316" i="12"/>
  <c r="V317" i="12"/>
  <c r="V318" i="12"/>
  <c r="V319" i="12"/>
  <c r="V320" i="12"/>
  <c r="V321" i="12"/>
  <c r="V322" i="12"/>
  <c r="V323" i="12"/>
  <c r="V324" i="12"/>
  <c r="V325" i="12"/>
  <c r="V326" i="12"/>
  <c r="V327" i="12"/>
  <c r="V328" i="12"/>
  <c r="V329" i="12"/>
  <c r="V330" i="12"/>
  <c r="V331" i="12"/>
  <c r="V332" i="12"/>
  <c r="V333" i="12"/>
  <c r="V334" i="12"/>
  <c r="V335" i="12"/>
  <c r="V336" i="12"/>
  <c r="V337" i="12"/>
  <c r="V338" i="12"/>
  <c r="V339" i="12"/>
  <c r="V340" i="12"/>
  <c r="V341" i="12"/>
  <c r="V342" i="12"/>
  <c r="V343" i="12"/>
  <c r="V344" i="12"/>
  <c r="V345" i="12"/>
  <c r="V346" i="12"/>
  <c r="V347" i="12"/>
  <c r="V348" i="12"/>
  <c r="V349" i="12"/>
  <c r="V350" i="12"/>
  <c r="V351" i="12"/>
  <c r="V352" i="12"/>
  <c r="V353" i="12"/>
  <c r="V354" i="12"/>
  <c r="V355" i="12"/>
  <c r="V356" i="12"/>
  <c r="V357" i="12"/>
  <c r="V358" i="12"/>
  <c r="V359" i="12"/>
  <c r="V360" i="12"/>
  <c r="V361" i="12"/>
  <c r="V362" i="12"/>
  <c r="V363" i="12"/>
  <c r="V364" i="12"/>
  <c r="V365" i="12"/>
  <c r="V366" i="12"/>
  <c r="V367" i="12"/>
  <c r="V368" i="12"/>
  <c r="V369" i="12"/>
  <c r="V370" i="12"/>
  <c r="V371" i="12"/>
  <c r="V372" i="12"/>
  <c r="V373" i="12"/>
  <c r="V374" i="12"/>
  <c r="V375" i="12"/>
  <c r="V376" i="12"/>
  <c r="V377" i="12"/>
  <c r="V378" i="12"/>
  <c r="V379" i="12"/>
  <c r="V380" i="12"/>
  <c r="V381" i="12"/>
  <c r="V382" i="12"/>
  <c r="V383" i="12"/>
  <c r="V384" i="12"/>
  <c r="V385" i="12"/>
  <c r="V386" i="12"/>
  <c r="V387" i="12"/>
  <c r="V388" i="12"/>
  <c r="V389" i="12"/>
  <c r="V390" i="12"/>
  <c r="V391" i="12"/>
  <c r="V392" i="12"/>
  <c r="V393" i="12"/>
  <c r="V394" i="12"/>
  <c r="V395" i="12"/>
  <c r="V396" i="12"/>
  <c r="V397" i="12"/>
  <c r="V398" i="12"/>
  <c r="V399" i="12"/>
  <c r="V400" i="12"/>
  <c r="V401" i="12"/>
  <c r="V402" i="12"/>
  <c r="V403" i="12"/>
  <c r="V404" i="12"/>
  <c r="V405" i="12"/>
  <c r="V406" i="12"/>
  <c r="V407" i="12"/>
  <c r="V408" i="12"/>
  <c r="V409" i="12"/>
  <c r="V410" i="12"/>
  <c r="V411" i="12"/>
  <c r="V412" i="12"/>
  <c r="V413" i="12"/>
  <c r="V414" i="12"/>
  <c r="V415" i="12"/>
  <c r="V416" i="12"/>
  <c r="V417" i="12"/>
  <c r="V418" i="12"/>
  <c r="V419" i="12"/>
  <c r="V420" i="12"/>
  <c r="V421" i="12"/>
  <c r="V422" i="12"/>
  <c r="V423" i="12"/>
  <c r="V424" i="12"/>
  <c r="V425" i="12"/>
  <c r="V426" i="12"/>
  <c r="V427" i="12"/>
  <c r="V428" i="12"/>
  <c r="V429" i="12"/>
  <c r="V430" i="12"/>
  <c r="V431" i="12"/>
  <c r="V432" i="12"/>
  <c r="V433" i="12"/>
  <c r="V434" i="12"/>
  <c r="V435" i="12"/>
  <c r="V436" i="12"/>
  <c r="V437" i="12"/>
  <c r="V438" i="12"/>
  <c r="V439" i="12"/>
  <c r="V440" i="12"/>
  <c r="V441" i="12"/>
  <c r="V442" i="12"/>
  <c r="V443" i="12"/>
  <c r="V444" i="12"/>
  <c r="V445" i="12"/>
  <c r="V446" i="12"/>
  <c r="V447" i="12"/>
  <c r="V448" i="12"/>
  <c r="V449" i="12"/>
  <c r="V450" i="12"/>
  <c r="V451" i="12"/>
  <c r="V452" i="12"/>
  <c r="V453" i="12"/>
  <c r="V454" i="12"/>
  <c r="V455" i="12"/>
  <c r="V456" i="12"/>
  <c r="V457" i="12"/>
  <c r="V458" i="12"/>
  <c r="V459" i="12"/>
  <c r="V460" i="12"/>
  <c r="V461" i="12"/>
  <c r="V462" i="12"/>
  <c r="V463" i="12"/>
  <c r="V464" i="12"/>
  <c r="V465" i="12"/>
  <c r="V466" i="12"/>
  <c r="V467" i="12"/>
  <c r="V468" i="12"/>
  <c r="V469" i="12"/>
  <c r="V470" i="12"/>
  <c r="V471" i="12"/>
  <c r="V472" i="12"/>
  <c r="V473" i="12"/>
  <c r="V474" i="12"/>
  <c r="V475" i="12"/>
  <c r="V476" i="12"/>
  <c r="V477" i="12"/>
  <c r="V478" i="12"/>
  <c r="V479" i="12"/>
  <c r="V480" i="12"/>
  <c r="V481" i="12"/>
  <c r="V482" i="12"/>
  <c r="V483" i="12"/>
  <c r="V484" i="12"/>
  <c r="V485" i="12"/>
  <c r="V486" i="12"/>
  <c r="V487" i="12"/>
  <c r="V488" i="12"/>
  <c r="V489" i="12"/>
  <c r="V490" i="12"/>
  <c r="V491" i="12"/>
  <c r="V492" i="12"/>
  <c r="V493" i="12"/>
  <c r="V494" i="12"/>
  <c r="V495" i="12"/>
  <c r="V496" i="12"/>
  <c r="V497" i="12"/>
  <c r="V498" i="12"/>
  <c r="V499" i="12"/>
  <c r="V500" i="12"/>
  <c r="V501" i="12"/>
  <c r="V502" i="12"/>
  <c r="V503" i="12"/>
  <c r="V504" i="12"/>
  <c r="V505" i="12"/>
  <c r="V506" i="12"/>
  <c r="V507" i="12"/>
  <c r="V508" i="12"/>
  <c r="V509" i="12"/>
  <c r="V510" i="12"/>
  <c r="V511" i="12"/>
  <c r="V512" i="12"/>
  <c r="V513" i="12"/>
  <c r="V514" i="12"/>
  <c r="V515" i="12"/>
  <c r="V516" i="12"/>
  <c r="V517" i="12"/>
  <c r="V518" i="12"/>
  <c r="V519" i="12"/>
  <c r="V520" i="12"/>
  <c r="V521" i="12"/>
  <c r="V522" i="12"/>
  <c r="V523" i="12"/>
  <c r="V524" i="12"/>
  <c r="V525" i="12"/>
  <c r="V526" i="12"/>
  <c r="V527" i="12"/>
  <c r="V528" i="12"/>
  <c r="V529" i="12"/>
  <c r="V530" i="12"/>
  <c r="V531" i="12"/>
  <c r="V532" i="12"/>
  <c r="V533" i="12"/>
  <c r="V534" i="12"/>
  <c r="V535" i="12"/>
  <c r="V536" i="12"/>
  <c r="V537" i="12"/>
  <c r="V538" i="12"/>
  <c r="V539" i="12"/>
  <c r="V540" i="12"/>
  <c r="V541" i="12"/>
  <c r="V542" i="12"/>
  <c r="V543" i="12"/>
  <c r="V544" i="12"/>
  <c r="V545" i="12"/>
  <c r="V546" i="12"/>
  <c r="V547" i="12"/>
  <c r="V548" i="12"/>
  <c r="V549" i="12"/>
  <c r="V550" i="12"/>
  <c r="V551" i="12"/>
  <c r="V552" i="12"/>
  <c r="V553" i="12"/>
  <c r="V554" i="12"/>
  <c r="V555" i="12"/>
  <c r="V556" i="12"/>
  <c r="V557" i="12"/>
  <c r="V558" i="12"/>
  <c r="V559" i="12"/>
  <c r="V560" i="12"/>
  <c r="V561" i="12"/>
  <c r="V562" i="12"/>
  <c r="V563" i="12"/>
  <c r="V564" i="12"/>
  <c r="V565" i="12"/>
  <c r="V566" i="12"/>
  <c r="V567" i="12"/>
  <c r="V568" i="12"/>
  <c r="V569" i="12"/>
  <c r="V570" i="12"/>
  <c r="V571" i="12"/>
  <c r="V572" i="12"/>
  <c r="V573" i="12"/>
  <c r="V574" i="12"/>
  <c r="V575" i="12"/>
  <c r="V576" i="12"/>
  <c r="V577" i="12"/>
  <c r="V578" i="12"/>
  <c r="V579" i="12"/>
  <c r="V580" i="12"/>
  <c r="V581" i="12"/>
  <c r="V582" i="12"/>
  <c r="V583" i="12"/>
  <c r="V584" i="12"/>
  <c r="V585" i="12"/>
  <c r="V586" i="12"/>
  <c r="V587" i="12"/>
  <c r="V588" i="12"/>
  <c r="V589" i="12"/>
  <c r="V590" i="12"/>
  <c r="V591" i="12"/>
  <c r="V592" i="12"/>
  <c r="V593" i="12"/>
  <c r="V594" i="12"/>
  <c r="V595" i="12"/>
  <c r="V596" i="12"/>
  <c r="V597" i="12"/>
  <c r="V598" i="12"/>
  <c r="V599" i="12"/>
  <c r="V600" i="12"/>
  <c r="V601" i="12"/>
  <c r="V602" i="12"/>
  <c r="V603" i="12"/>
  <c r="V604" i="12"/>
  <c r="V605" i="12"/>
  <c r="V606" i="12"/>
  <c r="V607" i="12"/>
  <c r="V608" i="12"/>
  <c r="V609" i="12"/>
  <c r="V610" i="12"/>
  <c r="V611" i="12"/>
  <c r="V612" i="12"/>
  <c r="V613" i="12"/>
  <c r="V614" i="12"/>
  <c r="V615" i="12"/>
  <c r="V616" i="12"/>
  <c r="V617" i="12"/>
  <c r="V618" i="12"/>
  <c r="V619" i="12"/>
  <c r="V620" i="12"/>
  <c r="V621" i="12"/>
  <c r="V622" i="12"/>
  <c r="V623" i="12"/>
  <c r="V624" i="12"/>
  <c r="V625" i="12"/>
  <c r="V626" i="12"/>
  <c r="V627" i="12"/>
  <c r="V628" i="12"/>
  <c r="V629" i="12"/>
  <c r="V630" i="12"/>
  <c r="V631" i="12"/>
  <c r="V632" i="12"/>
  <c r="V633" i="12"/>
  <c r="V634" i="12"/>
  <c r="V635" i="12"/>
  <c r="V636" i="12"/>
  <c r="V637" i="12"/>
  <c r="V638" i="12"/>
  <c r="V639" i="12"/>
  <c r="V640" i="12"/>
  <c r="V641" i="12"/>
  <c r="V642" i="12"/>
  <c r="V643" i="12"/>
  <c r="V644" i="12"/>
  <c r="V645" i="12"/>
  <c r="V646" i="12"/>
  <c r="V647" i="12"/>
  <c r="V648" i="12"/>
  <c r="V649" i="12"/>
  <c r="V650" i="12"/>
  <c r="V651" i="12"/>
  <c r="V652" i="12"/>
  <c r="V653" i="12"/>
  <c r="V654" i="12"/>
  <c r="V655" i="12"/>
  <c r="V656" i="12"/>
  <c r="V657" i="12"/>
  <c r="V658" i="12"/>
  <c r="V659" i="12"/>
  <c r="V660" i="12"/>
  <c r="V661" i="12"/>
  <c r="V662" i="12"/>
  <c r="V663" i="12"/>
  <c r="V664" i="12"/>
  <c r="V665" i="12"/>
  <c r="V666" i="12"/>
  <c r="V667" i="12"/>
  <c r="V668" i="12"/>
  <c r="V669" i="12"/>
  <c r="V670" i="12"/>
  <c r="V671" i="12"/>
  <c r="V672" i="12"/>
  <c r="V673" i="12"/>
  <c r="V674" i="12"/>
  <c r="V675" i="12"/>
  <c r="V676" i="12"/>
  <c r="V677" i="12"/>
  <c r="V678" i="12"/>
  <c r="V679" i="12"/>
  <c r="V680" i="12"/>
  <c r="V681" i="12"/>
  <c r="V682" i="12"/>
  <c r="V683" i="12"/>
  <c r="V684" i="12"/>
  <c r="V685" i="12"/>
  <c r="V686" i="12"/>
  <c r="V687" i="12"/>
  <c r="V688" i="12"/>
  <c r="V689" i="12"/>
  <c r="V690" i="12"/>
  <c r="V691" i="12"/>
  <c r="V692" i="12"/>
  <c r="V693" i="12"/>
  <c r="V694" i="12"/>
  <c r="V695" i="12"/>
  <c r="V696" i="12"/>
  <c r="V697" i="12"/>
  <c r="V698" i="12"/>
  <c r="V699" i="12"/>
  <c r="V700" i="12"/>
  <c r="V701" i="12"/>
  <c r="V702" i="12"/>
  <c r="V703" i="12"/>
  <c r="V704" i="12"/>
  <c r="V705" i="12"/>
  <c r="V706" i="12"/>
  <c r="V707" i="12"/>
  <c r="V708" i="12"/>
  <c r="V709" i="12"/>
  <c r="V710" i="12"/>
  <c r="V711" i="12"/>
  <c r="V712" i="12"/>
  <c r="V713" i="12"/>
  <c r="V714" i="12"/>
  <c r="V715" i="12"/>
  <c r="V716" i="12"/>
  <c r="V717" i="12"/>
  <c r="V718" i="12"/>
  <c r="V719" i="12"/>
  <c r="V720" i="12"/>
  <c r="V721" i="12"/>
  <c r="V722" i="12"/>
  <c r="V723" i="12"/>
  <c r="V724" i="12"/>
  <c r="V725" i="12"/>
  <c r="V726" i="12"/>
  <c r="V727" i="12"/>
  <c r="V728" i="12"/>
  <c r="V729" i="12"/>
  <c r="V730" i="12"/>
  <c r="V731" i="12"/>
  <c r="V732" i="12"/>
  <c r="V733" i="12"/>
  <c r="V734" i="12"/>
  <c r="V735" i="12"/>
  <c r="V736" i="12"/>
  <c r="V737" i="12"/>
  <c r="V738" i="12"/>
  <c r="V739" i="12"/>
  <c r="V740" i="12"/>
  <c r="V741" i="12"/>
  <c r="V742" i="12"/>
  <c r="V743" i="12"/>
  <c r="V744" i="12"/>
  <c r="V745" i="12"/>
  <c r="V746" i="12"/>
  <c r="V747" i="12"/>
  <c r="V748" i="12"/>
  <c r="V749" i="12"/>
  <c r="V750" i="12"/>
  <c r="V751" i="12"/>
  <c r="V752" i="12"/>
  <c r="V753" i="12"/>
  <c r="V754" i="12"/>
  <c r="V755" i="12"/>
  <c r="V756" i="12"/>
  <c r="V757" i="12"/>
  <c r="V758" i="12"/>
  <c r="V759" i="12"/>
  <c r="V760" i="12"/>
  <c r="V761" i="12"/>
  <c r="V762" i="12"/>
  <c r="V763" i="12"/>
  <c r="V764" i="12"/>
  <c r="V765" i="12"/>
  <c r="V766" i="12"/>
  <c r="V767" i="12"/>
  <c r="V768" i="12"/>
  <c r="V769" i="12"/>
  <c r="V770" i="12"/>
  <c r="V771" i="12"/>
  <c r="V772" i="12"/>
  <c r="V773" i="12"/>
  <c r="V774" i="12"/>
  <c r="V775" i="12"/>
  <c r="V776" i="12"/>
  <c r="V777" i="12"/>
  <c r="V778" i="12"/>
  <c r="V779" i="12"/>
  <c r="V780" i="12"/>
  <c r="V781" i="12"/>
  <c r="V782" i="12"/>
  <c r="V783" i="12"/>
  <c r="V784" i="12"/>
  <c r="V785" i="12"/>
  <c r="V786" i="12"/>
  <c r="V787" i="12"/>
  <c r="V788" i="12"/>
  <c r="V789" i="12"/>
  <c r="V790" i="12"/>
  <c r="V791" i="12"/>
  <c r="V792" i="12"/>
  <c r="V793" i="12"/>
  <c r="V794" i="12"/>
  <c r="V795" i="12"/>
  <c r="V796" i="12"/>
  <c r="V797" i="12"/>
  <c r="V798" i="12"/>
  <c r="V799" i="12"/>
  <c r="V800" i="12"/>
  <c r="V801" i="12"/>
  <c r="V802" i="12"/>
  <c r="V803" i="12"/>
  <c r="V804" i="12"/>
  <c r="V805" i="12"/>
  <c r="V806" i="12"/>
  <c r="V807" i="12"/>
  <c r="V808" i="12"/>
  <c r="V809" i="12"/>
  <c r="V810" i="12"/>
  <c r="V811" i="12"/>
  <c r="R12" i="9" l="1"/>
  <c r="R805" i="9" l="1"/>
  <c r="R806" i="9"/>
  <c r="R807" i="9"/>
  <c r="R808" i="9"/>
  <c r="R809" i="9"/>
  <c r="R810" i="9"/>
  <c r="R811" i="9"/>
  <c r="R334" i="9"/>
  <c r="R335" i="9"/>
  <c r="R336" i="9"/>
  <c r="R337" i="9"/>
  <c r="R338" i="9"/>
  <c r="R339" i="9"/>
  <c r="R340" i="9"/>
  <c r="R341" i="9"/>
  <c r="R342" i="9"/>
  <c r="R343" i="9"/>
  <c r="R344" i="9"/>
  <c r="R345" i="9"/>
  <c r="R346" i="9"/>
  <c r="R347" i="9"/>
  <c r="R348" i="9"/>
  <c r="R349" i="9"/>
  <c r="R350" i="9"/>
  <c r="R351" i="9"/>
  <c r="R352" i="9"/>
  <c r="R353" i="9"/>
  <c r="R354" i="9"/>
  <c r="R355" i="9"/>
  <c r="R356" i="9"/>
  <c r="R357" i="9"/>
  <c r="R358" i="9"/>
  <c r="R359" i="9"/>
  <c r="R360" i="9"/>
  <c r="R361" i="9"/>
  <c r="R362" i="9"/>
  <c r="R363" i="9"/>
  <c r="R364" i="9"/>
  <c r="R365" i="9"/>
  <c r="R366" i="9"/>
  <c r="R367" i="9"/>
  <c r="R368" i="9"/>
  <c r="R369" i="9"/>
  <c r="R370" i="9"/>
  <c r="R371" i="9"/>
  <c r="R372" i="9"/>
  <c r="R373" i="9"/>
  <c r="R374" i="9"/>
  <c r="R375" i="9"/>
  <c r="R376" i="9"/>
  <c r="R377" i="9"/>
  <c r="R378" i="9"/>
  <c r="R379" i="9"/>
  <c r="R380" i="9"/>
  <c r="R381" i="9"/>
  <c r="R382" i="9"/>
  <c r="R383" i="9"/>
  <c r="R384" i="9"/>
  <c r="R385" i="9"/>
  <c r="R386" i="9"/>
  <c r="R387" i="9"/>
  <c r="R388" i="9"/>
  <c r="R389" i="9"/>
  <c r="R390" i="9"/>
  <c r="R391" i="9"/>
  <c r="R392" i="9"/>
  <c r="R393" i="9"/>
  <c r="R394" i="9"/>
  <c r="R395" i="9"/>
  <c r="R396" i="9"/>
  <c r="R397" i="9"/>
  <c r="R398" i="9"/>
  <c r="R399" i="9"/>
  <c r="R400" i="9"/>
  <c r="R401" i="9"/>
  <c r="R402" i="9"/>
  <c r="R403" i="9"/>
  <c r="R404" i="9"/>
  <c r="R405" i="9"/>
  <c r="R406" i="9"/>
  <c r="R407" i="9"/>
  <c r="R408" i="9"/>
  <c r="R409" i="9"/>
  <c r="R410" i="9"/>
  <c r="R411" i="9"/>
  <c r="R412" i="9"/>
  <c r="R413" i="9"/>
  <c r="R414" i="9"/>
  <c r="R415" i="9"/>
  <c r="R416" i="9"/>
  <c r="R417" i="9"/>
  <c r="R418" i="9"/>
  <c r="R419" i="9"/>
  <c r="R420" i="9"/>
  <c r="R421" i="9"/>
  <c r="R422" i="9"/>
  <c r="R423" i="9"/>
  <c r="R424" i="9"/>
  <c r="R425" i="9"/>
  <c r="R426" i="9"/>
  <c r="R427" i="9"/>
  <c r="R428" i="9"/>
  <c r="R429" i="9"/>
  <c r="R430" i="9"/>
  <c r="R431" i="9"/>
  <c r="R432" i="9"/>
  <c r="R433" i="9"/>
  <c r="R434" i="9"/>
  <c r="R435" i="9"/>
  <c r="R436" i="9"/>
  <c r="R437" i="9"/>
  <c r="R438" i="9"/>
  <c r="R439" i="9"/>
  <c r="R440" i="9"/>
  <c r="R441" i="9"/>
  <c r="R442" i="9"/>
  <c r="R443" i="9"/>
  <c r="R444" i="9"/>
  <c r="R445" i="9"/>
  <c r="R446" i="9"/>
  <c r="R447" i="9"/>
  <c r="R448" i="9"/>
  <c r="R449" i="9"/>
  <c r="R450" i="9"/>
  <c r="R451" i="9"/>
  <c r="R452" i="9"/>
  <c r="R453" i="9"/>
  <c r="R454" i="9"/>
  <c r="R455" i="9"/>
  <c r="R456" i="9"/>
  <c r="R457" i="9"/>
  <c r="R458" i="9"/>
  <c r="R459" i="9"/>
  <c r="R460" i="9"/>
  <c r="R461" i="9"/>
  <c r="R462" i="9"/>
  <c r="R463" i="9"/>
  <c r="R464" i="9"/>
  <c r="R465" i="9"/>
  <c r="R466" i="9"/>
  <c r="R467" i="9"/>
  <c r="R468" i="9"/>
  <c r="R469" i="9"/>
  <c r="R470" i="9"/>
  <c r="R471" i="9"/>
  <c r="R472" i="9"/>
  <c r="R473" i="9"/>
  <c r="R474" i="9"/>
  <c r="R475" i="9"/>
  <c r="R476" i="9"/>
  <c r="R477" i="9"/>
  <c r="R478" i="9"/>
  <c r="R479" i="9"/>
  <c r="R480" i="9"/>
  <c r="R481" i="9"/>
  <c r="R482" i="9"/>
  <c r="R483" i="9"/>
  <c r="R484" i="9"/>
  <c r="R485" i="9"/>
  <c r="R486" i="9"/>
  <c r="R487" i="9"/>
  <c r="R488" i="9"/>
  <c r="R489" i="9"/>
  <c r="R490" i="9"/>
  <c r="R491" i="9"/>
  <c r="R492" i="9"/>
  <c r="R493" i="9"/>
  <c r="R494" i="9"/>
  <c r="R495" i="9"/>
  <c r="R496" i="9"/>
  <c r="R497" i="9"/>
  <c r="R498" i="9"/>
  <c r="R499" i="9"/>
  <c r="R500" i="9"/>
  <c r="R501" i="9"/>
  <c r="R502" i="9"/>
  <c r="R503" i="9"/>
  <c r="R504" i="9"/>
  <c r="R505" i="9"/>
  <c r="R506" i="9"/>
  <c r="R507" i="9"/>
  <c r="R508" i="9"/>
  <c r="R509" i="9"/>
  <c r="R510" i="9"/>
  <c r="R511" i="9"/>
  <c r="R512" i="9"/>
  <c r="R513" i="9"/>
  <c r="R514" i="9"/>
  <c r="R515" i="9"/>
  <c r="R516" i="9"/>
  <c r="R517" i="9"/>
  <c r="R518" i="9"/>
  <c r="R519" i="9"/>
  <c r="R520" i="9"/>
  <c r="R521" i="9"/>
  <c r="R522" i="9"/>
  <c r="R523" i="9"/>
  <c r="R524" i="9"/>
  <c r="R525" i="9"/>
  <c r="R526" i="9"/>
  <c r="R527" i="9"/>
  <c r="R528" i="9"/>
  <c r="R529" i="9"/>
  <c r="R530" i="9"/>
  <c r="R531" i="9"/>
  <c r="R532" i="9"/>
  <c r="R533" i="9"/>
  <c r="R534" i="9"/>
  <c r="R535" i="9"/>
  <c r="R536" i="9"/>
  <c r="R537" i="9"/>
  <c r="R538" i="9"/>
  <c r="R539" i="9"/>
  <c r="R540" i="9"/>
  <c r="R541" i="9"/>
  <c r="R542" i="9"/>
  <c r="R543" i="9"/>
  <c r="R544" i="9"/>
  <c r="R545" i="9"/>
  <c r="R546" i="9"/>
  <c r="R547" i="9"/>
  <c r="R548" i="9"/>
  <c r="R549" i="9"/>
  <c r="R550" i="9"/>
  <c r="R551" i="9"/>
  <c r="R552" i="9"/>
  <c r="R553" i="9"/>
  <c r="R554" i="9"/>
  <c r="R555" i="9"/>
  <c r="R556" i="9"/>
  <c r="R557" i="9"/>
  <c r="R558" i="9"/>
  <c r="R559" i="9"/>
  <c r="R560" i="9"/>
  <c r="R561" i="9"/>
  <c r="R562" i="9"/>
  <c r="R563" i="9"/>
  <c r="R564" i="9"/>
  <c r="R565" i="9"/>
  <c r="R566" i="9"/>
  <c r="R567" i="9"/>
  <c r="R568" i="9"/>
  <c r="R569" i="9"/>
  <c r="R570" i="9"/>
  <c r="R571" i="9"/>
  <c r="R572" i="9"/>
  <c r="R573" i="9"/>
  <c r="R574" i="9"/>
  <c r="R575" i="9"/>
  <c r="R576" i="9"/>
  <c r="R577" i="9"/>
  <c r="R578" i="9"/>
  <c r="R579" i="9"/>
  <c r="R580" i="9"/>
  <c r="R581" i="9"/>
  <c r="R582" i="9"/>
  <c r="R583" i="9"/>
  <c r="R584" i="9"/>
  <c r="R585" i="9"/>
  <c r="R586" i="9"/>
  <c r="R587" i="9"/>
  <c r="R588" i="9"/>
  <c r="R589" i="9"/>
  <c r="R590" i="9"/>
  <c r="R591" i="9"/>
  <c r="R592" i="9"/>
  <c r="R593" i="9"/>
  <c r="R594" i="9"/>
  <c r="R595" i="9"/>
  <c r="R596" i="9"/>
  <c r="R597" i="9"/>
  <c r="R598" i="9"/>
  <c r="R599" i="9"/>
  <c r="R600" i="9"/>
  <c r="R601" i="9"/>
  <c r="R602" i="9"/>
  <c r="R603" i="9"/>
  <c r="R604" i="9"/>
  <c r="R605" i="9"/>
  <c r="R606" i="9"/>
  <c r="R607" i="9"/>
  <c r="R608" i="9"/>
  <c r="R609" i="9"/>
  <c r="R610" i="9"/>
  <c r="R611" i="9"/>
  <c r="R612" i="9"/>
  <c r="R613" i="9"/>
  <c r="R614" i="9"/>
  <c r="R615" i="9"/>
  <c r="R616" i="9"/>
  <c r="R617" i="9"/>
  <c r="R618" i="9"/>
  <c r="R619" i="9"/>
  <c r="R620" i="9"/>
  <c r="R621" i="9"/>
  <c r="R622" i="9"/>
  <c r="R623" i="9"/>
  <c r="R624" i="9"/>
  <c r="R625" i="9"/>
  <c r="R626" i="9"/>
  <c r="R627" i="9"/>
  <c r="R628" i="9"/>
  <c r="R629" i="9"/>
  <c r="R630" i="9"/>
  <c r="R631" i="9"/>
  <c r="R632" i="9"/>
  <c r="R633" i="9"/>
  <c r="R634" i="9"/>
  <c r="R635" i="9"/>
  <c r="R636" i="9"/>
  <c r="R637" i="9"/>
  <c r="R638" i="9"/>
  <c r="R639" i="9"/>
  <c r="R640" i="9"/>
  <c r="R641" i="9"/>
  <c r="R642" i="9"/>
  <c r="R643" i="9"/>
  <c r="R644" i="9"/>
  <c r="R645" i="9"/>
  <c r="R646" i="9"/>
  <c r="R647" i="9"/>
  <c r="R648" i="9"/>
  <c r="R649" i="9"/>
  <c r="R650" i="9"/>
  <c r="R651" i="9"/>
  <c r="R652" i="9"/>
  <c r="R653" i="9"/>
  <c r="R654" i="9"/>
  <c r="R655" i="9"/>
  <c r="R656" i="9"/>
  <c r="R657" i="9"/>
  <c r="R658" i="9"/>
  <c r="R659" i="9"/>
  <c r="R660" i="9"/>
  <c r="R661" i="9"/>
  <c r="R662" i="9"/>
  <c r="R663" i="9"/>
  <c r="R664" i="9"/>
  <c r="R665" i="9"/>
  <c r="R666" i="9"/>
  <c r="R667" i="9"/>
  <c r="R668" i="9"/>
  <c r="R669" i="9"/>
  <c r="R670" i="9"/>
  <c r="R671" i="9"/>
  <c r="R672" i="9"/>
  <c r="R673" i="9"/>
  <c r="R674" i="9"/>
  <c r="R675" i="9"/>
  <c r="R676" i="9"/>
  <c r="R677" i="9"/>
  <c r="R678" i="9"/>
  <c r="R679" i="9"/>
  <c r="R680" i="9"/>
  <c r="R681" i="9"/>
  <c r="R682" i="9"/>
  <c r="R683" i="9"/>
  <c r="R684" i="9"/>
  <c r="R685" i="9"/>
  <c r="R686" i="9"/>
  <c r="R687" i="9"/>
  <c r="R688" i="9"/>
  <c r="R689" i="9"/>
  <c r="R690" i="9"/>
  <c r="R691" i="9"/>
  <c r="R692" i="9"/>
  <c r="R693" i="9"/>
  <c r="R694" i="9"/>
  <c r="R695" i="9"/>
  <c r="R696" i="9"/>
  <c r="R697" i="9"/>
  <c r="R698" i="9"/>
  <c r="R699" i="9"/>
  <c r="R700" i="9"/>
  <c r="R701" i="9"/>
  <c r="R702" i="9"/>
  <c r="R703" i="9"/>
  <c r="R704" i="9"/>
  <c r="R705" i="9"/>
  <c r="R706" i="9"/>
  <c r="R707" i="9"/>
  <c r="R708" i="9"/>
  <c r="R709" i="9"/>
  <c r="R710" i="9"/>
  <c r="R711" i="9"/>
  <c r="R712" i="9"/>
  <c r="R713" i="9"/>
  <c r="R714" i="9"/>
  <c r="R715" i="9"/>
  <c r="R716" i="9"/>
  <c r="R717" i="9"/>
  <c r="R718" i="9"/>
  <c r="R719" i="9"/>
  <c r="R720" i="9"/>
  <c r="R721" i="9"/>
  <c r="R722" i="9"/>
  <c r="R723" i="9"/>
  <c r="R724" i="9"/>
  <c r="R725" i="9"/>
  <c r="R726" i="9"/>
  <c r="R727" i="9"/>
  <c r="R728" i="9"/>
  <c r="R729" i="9"/>
  <c r="R730" i="9"/>
  <c r="R731" i="9"/>
  <c r="R732" i="9"/>
  <c r="R733" i="9"/>
  <c r="R734" i="9"/>
  <c r="R735" i="9"/>
  <c r="R736" i="9"/>
  <c r="R737" i="9"/>
  <c r="R738" i="9"/>
  <c r="R739" i="9"/>
  <c r="R740" i="9"/>
  <c r="R741" i="9"/>
  <c r="R742" i="9"/>
  <c r="R743" i="9"/>
  <c r="R744" i="9"/>
  <c r="R745" i="9"/>
  <c r="R746" i="9"/>
  <c r="R747" i="9"/>
  <c r="R748" i="9"/>
  <c r="R749" i="9"/>
  <c r="R750" i="9"/>
  <c r="R751" i="9"/>
  <c r="R752" i="9"/>
  <c r="R753" i="9"/>
  <c r="R754" i="9"/>
  <c r="R755" i="9"/>
  <c r="R756" i="9"/>
  <c r="R757" i="9"/>
  <c r="R758" i="9"/>
  <c r="R759" i="9"/>
  <c r="R760" i="9"/>
  <c r="R761" i="9"/>
  <c r="R762" i="9"/>
  <c r="R763" i="9"/>
  <c r="R764" i="9"/>
  <c r="R765" i="9"/>
  <c r="R766" i="9"/>
  <c r="R767" i="9"/>
  <c r="R768" i="9"/>
  <c r="R769" i="9"/>
  <c r="R770" i="9"/>
  <c r="R771" i="9"/>
  <c r="R772" i="9"/>
  <c r="R773" i="9"/>
  <c r="R774" i="9"/>
  <c r="R775" i="9"/>
  <c r="R776" i="9"/>
  <c r="R777" i="9"/>
  <c r="R778" i="9"/>
  <c r="R779" i="9"/>
  <c r="R780" i="9"/>
  <c r="R781" i="9"/>
  <c r="R782" i="9"/>
  <c r="R783" i="9"/>
  <c r="R784" i="9"/>
  <c r="R785" i="9"/>
  <c r="R786" i="9"/>
  <c r="R787" i="9"/>
  <c r="R788" i="9"/>
  <c r="R789" i="9"/>
  <c r="R790" i="9"/>
  <c r="R791" i="9"/>
  <c r="R792" i="9"/>
  <c r="R793" i="9"/>
  <c r="R794" i="9"/>
  <c r="R795" i="9"/>
  <c r="R796" i="9"/>
  <c r="R797" i="9"/>
  <c r="R798" i="9"/>
  <c r="R799" i="9"/>
  <c r="R800" i="9"/>
  <c r="R801" i="9"/>
  <c r="R802" i="9"/>
  <c r="R803" i="9"/>
  <c r="R804" i="9"/>
  <c r="R24" i="9"/>
  <c r="R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56" i="9"/>
  <c r="R57" i="9"/>
  <c r="R58" i="9"/>
  <c r="R59" i="9"/>
  <c r="R60" i="9"/>
  <c r="R61" i="9"/>
  <c r="R62" i="9"/>
  <c r="R63" i="9"/>
  <c r="R64" i="9"/>
  <c r="R65" i="9"/>
  <c r="R66" i="9"/>
  <c r="R67" i="9"/>
  <c r="R68" i="9"/>
  <c r="R69" i="9"/>
  <c r="R70" i="9"/>
  <c r="R71" i="9"/>
  <c r="R72" i="9"/>
  <c r="R73" i="9"/>
  <c r="R74" i="9"/>
  <c r="R75" i="9"/>
  <c r="R76" i="9"/>
  <c r="R77" i="9"/>
  <c r="R78" i="9"/>
  <c r="R79" i="9"/>
  <c r="R80" i="9"/>
  <c r="R81" i="9"/>
  <c r="R82" i="9"/>
  <c r="R83" i="9"/>
  <c r="R84" i="9"/>
  <c r="R85" i="9"/>
  <c r="R86" i="9"/>
  <c r="R87" i="9"/>
  <c r="R88" i="9"/>
  <c r="R89" i="9"/>
  <c r="R90" i="9"/>
  <c r="R91" i="9"/>
  <c r="R92" i="9"/>
  <c r="R93" i="9"/>
  <c r="R94" i="9"/>
  <c r="R95" i="9"/>
  <c r="R96" i="9"/>
  <c r="R97" i="9"/>
  <c r="R98" i="9"/>
  <c r="R99" i="9"/>
  <c r="R100" i="9"/>
  <c r="R101" i="9"/>
  <c r="R102" i="9"/>
  <c r="R103" i="9"/>
  <c r="R104" i="9"/>
  <c r="R105" i="9"/>
  <c r="R106" i="9"/>
  <c r="R107" i="9"/>
  <c r="R108" i="9"/>
  <c r="R109" i="9"/>
  <c r="R110" i="9"/>
  <c r="R111" i="9"/>
  <c r="R112" i="9"/>
  <c r="R113" i="9"/>
  <c r="R114" i="9"/>
  <c r="R115" i="9"/>
  <c r="R116" i="9"/>
  <c r="R117" i="9"/>
  <c r="R118" i="9"/>
  <c r="R119" i="9"/>
  <c r="R120" i="9"/>
  <c r="R121" i="9"/>
  <c r="R122" i="9"/>
  <c r="R123" i="9"/>
  <c r="R124" i="9"/>
  <c r="R125" i="9"/>
  <c r="R126" i="9"/>
  <c r="R127" i="9"/>
  <c r="R128" i="9"/>
  <c r="R129" i="9"/>
  <c r="R130" i="9"/>
  <c r="R131" i="9"/>
  <c r="R132" i="9"/>
  <c r="R133" i="9"/>
  <c r="R134" i="9"/>
  <c r="R135" i="9"/>
  <c r="R136" i="9"/>
  <c r="R137" i="9"/>
  <c r="R138" i="9"/>
  <c r="R139" i="9"/>
  <c r="R140" i="9"/>
  <c r="R141" i="9"/>
  <c r="R142" i="9"/>
  <c r="R143" i="9"/>
  <c r="R144" i="9"/>
  <c r="R145" i="9"/>
  <c r="R146" i="9"/>
  <c r="R147" i="9"/>
  <c r="R148" i="9"/>
  <c r="R149" i="9"/>
  <c r="R150" i="9"/>
  <c r="R151" i="9"/>
  <c r="R152" i="9"/>
  <c r="R153" i="9"/>
  <c r="R154" i="9"/>
  <c r="R155" i="9"/>
  <c r="R156" i="9"/>
  <c r="R157" i="9"/>
  <c r="R158" i="9"/>
  <c r="R159" i="9"/>
  <c r="R160" i="9"/>
  <c r="R161" i="9"/>
  <c r="R162" i="9"/>
  <c r="R163" i="9"/>
  <c r="R164" i="9"/>
  <c r="R165" i="9"/>
  <c r="R166" i="9"/>
  <c r="R167" i="9"/>
  <c r="R168" i="9"/>
  <c r="R169" i="9"/>
  <c r="R170" i="9"/>
  <c r="R171" i="9"/>
  <c r="R172" i="9"/>
  <c r="R173" i="9"/>
  <c r="R174" i="9"/>
  <c r="R175" i="9"/>
  <c r="R176" i="9"/>
  <c r="R177" i="9"/>
  <c r="R178" i="9"/>
  <c r="R179" i="9"/>
  <c r="R180" i="9"/>
  <c r="R181" i="9"/>
  <c r="R182" i="9"/>
  <c r="R183" i="9"/>
  <c r="R184" i="9"/>
  <c r="R185" i="9"/>
  <c r="R186" i="9"/>
  <c r="R187" i="9"/>
  <c r="R188" i="9"/>
  <c r="R189" i="9"/>
  <c r="R190" i="9"/>
  <c r="R191" i="9"/>
  <c r="R192" i="9"/>
  <c r="R193" i="9"/>
  <c r="R194" i="9"/>
  <c r="R195" i="9"/>
  <c r="R196" i="9"/>
  <c r="R197" i="9"/>
  <c r="R198" i="9"/>
  <c r="R199" i="9"/>
  <c r="R200" i="9"/>
  <c r="R201" i="9"/>
  <c r="R202" i="9"/>
  <c r="R203" i="9"/>
  <c r="R204" i="9"/>
  <c r="R205" i="9"/>
  <c r="R206" i="9"/>
  <c r="R207" i="9"/>
  <c r="R208" i="9"/>
  <c r="R209" i="9"/>
  <c r="R210" i="9"/>
  <c r="R211" i="9"/>
  <c r="R212" i="9"/>
  <c r="R213" i="9"/>
  <c r="R214" i="9"/>
  <c r="R215" i="9"/>
  <c r="R216" i="9"/>
  <c r="R217" i="9"/>
  <c r="R218" i="9"/>
  <c r="R219" i="9"/>
  <c r="R220" i="9"/>
  <c r="R221" i="9"/>
  <c r="R222" i="9"/>
  <c r="R223" i="9"/>
  <c r="R224" i="9"/>
  <c r="R225" i="9"/>
  <c r="R226" i="9"/>
  <c r="R227" i="9"/>
  <c r="R228" i="9"/>
  <c r="R229" i="9"/>
  <c r="R230" i="9"/>
  <c r="R231" i="9"/>
  <c r="R232" i="9"/>
  <c r="R233" i="9"/>
  <c r="R234" i="9"/>
  <c r="R235" i="9"/>
  <c r="R236" i="9"/>
  <c r="R237" i="9"/>
  <c r="R238" i="9"/>
  <c r="R239" i="9"/>
  <c r="R240" i="9"/>
  <c r="R241" i="9"/>
  <c r="R242" i="9"/>
  <c r="R243" i="9"/>
  <c r="R244" i="9"/>
  <c r="R245" i="9"/>
  <c r="R246" i="9"/>
  <c r="R247" i="9"/>
  <c r="R248" i="9"/>
  <c r="R249" i="9"/>
  <c r="R250" i="9"/>
  <c r="R251" i="9"/>
  <c r="R252" i="9"/>
  <c r="R253" i="9"/>
  <c r="R254" i="9"/>
  <c r="R255" i="9"/>
  <c r="R256" i="9"/>
  <c r="R257" i="9"/>
  <c r="R258" i="9"/>
  <c r="R259" i="9"/>
  <c r="R260" i="9"/>
  <c r="R261" i="9"/>
  <c r="R262" i="9"/>
  <c r="R263" i="9"/>
  <c r="R264" i="9"/>
  <c r="R265" i="9"/>
  <c r="R266" i="9"/>
  <c r="R267" i="9"/>
  <c r="R268" i="9"/>
  <c r="R269" i="9"/>
  <c r="R270" i="9"/>
  <c r="R271" i="9"/>
  <c r="R272" i="9"/>
  <c r="R273" i="9"/>
  <c r="R274" i="9"/>
  <c r="R275" i="9"/>
  <c r="R276" i="9"/>
  <c r="R277" i="9"/>
  <c r="R278" i="9"/>
  <c r="R279" i="9"/>
  <c r="R280" i="9"/>
  <c r="R281" i="9"/>
  <c r="R282" i="9"/>
  <c r="R283" i="9"/>
  <c r="R284" i="9"/>
  <c r="R285" i="9"/>
  <c r="R286" i="9"/>
  <c r="R287" i="9"/>
  <c r="R288" i="9"/>
  <c r="R289" i="9"/>
  <c r="R290" i="9"/>
  <c r="R291" i="9"/>
  <c r="R292" i="9"/>
  <c r="R293" i="9"/>
  <c r="R294" i="9"/>
  <c r="R295" i="9"/>
  <c r="R296" i="9"/>
  <c r="R297" i="9"/>
  <c r="R298" i="9"/>
  <c r="R299" i="9"/>
  <c r="R300" i="9"/>
  <c r="R301" i="9"/>
  <c r="R302" i="9"/>
  <c r="R303" i="9"/>
  <c r="R304" i="9"/>
  <c r="R305" i="9"/>
  <c r="R306" i="9"/>
  <c r="R307" i="9"/>
  <c r="R308" i="9"/>
  <c r="R309" i="9"/>
  <c r="R310" i="9"/>
  <c r="R311" i="9"/>
  <c r="R312" i="9"/>
  <c r="R313" i="9"/>
  <c r="R314" i="9"/>
  <c r="R315" i="9"/>
  <c r="R316" i="9"/>
  <c r="R317" i="9"/>
  <c r="R318" i="9"/>
  <c r="R319" i="9"/>
  <c r="R320" i="9"/>
  <c r="R321" i="9"/>
  <c r="R322" i="9"/>
  <c r="R323" i="9"/>
  <c r="R324" i="9"/>
  <c r="R325" i="9"/>
  <c r="R326" i="9"/>
  <c r="R327" i="9"/>
  <c r="R328" i="9"/>
  <c r="R329" i="9"/>
  <c r="R330" i="9"/>
  <c r="R331" i="9"/>
  <c r="R332" i="9"/>
  <c r="R333" i="9"/>
  <c r="R13" i="9"/>
  <c r="R14" i="9"/>
  <c r="R15" i="9"/>
  <c r="R16" i="9"/>
  <c r="R17" i="9"/>
  <c r="R18" i="9"/>
  <c r="R19" i="9"/>
  <c r="R20" i="9"/>
  <c r="R21" i="9"/>
  <c r="R22" i="9"/>
  <c r="R23" i="9"/>
  <c r="N812" i="12" l="1"/>
  <c r="N822" i="12"/>
  <c r="N17" i="9"/>
  <c r="N18" i="9"/>
  <c r="N19" i="9"/>
  <c r="N20" i="9"/>
  <c r="N21" i="9"/>
  <c r="N22" i="9"/>
  <c r="N23" i="9"/>
  <c r="N24" i="9"/>
  <c r="N25"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60" i="9"/>
  <c r="N61" i="9"/>
  <c r="N62" i="9"/>
  <c r="N63" i="9"/>
  <c r="N64" i="9"/>
  <c r="N65" i="9"/>
  <c r="N66" i="9"/>
  <c r="N67" i="9"/>
  <c r="N68" i="9"/>
  <c r="N69" i="9"/>
  <c r="N70" i="9"/>
  <c r="N71" i="9"/>
  <c r="N72" i="9"/>
  <c r="N73" i="9"/>
  <c r="N74" i="9"/>
  <c r="N75" i="9"/>
  <c r="N76" i="9"/>
  <c r="N77" i="9"/>
  <c r="N78" i="9"/>
  <c r="N79" i="9"/>
  <c r="N80" i="9"/>
  <c r="N81" i="9"/>
  <c r="N82" i="9"/>
  <c r="N83" i="9"/>
  <c r="N84" i="9"/>
  <c r="N85" i="9"/>
  <c r="N86" i="9"/>
  <c r="N87" i="9"/>
  <c r="N88" i="9"/>
  <c r="N89" i="9"/>
  <c r="N90" i="9"/>
  <c r="N91" i="9"/>
  <c r="N92" i="9"/>
  <c r="N93" i="9"/>
  <c r="N94" i="9"/>
  <c r="N95" i="9"/>
  <c r="N96" i="9"/>
  <c r="N97" i="9"/>
  <c r="N98" i="9"/>
  <c r="N99" i="9"/>
  <c r="N100" i="9"/>
  <c r="N101" i="9"/>
  <c r="N102" i="9"/>
  <c r="N103" i="9"/>
  <c r="N104" i="9"/>
  <c r="N105" i="9"/>
  <c r="N106" i="9"/>
  <c r="N107" i="9"/>
  <c r="N108" i="9"/>
  <c r="N109" i="9"/>
  <c r="N110" i="9"/>
  <c r="N111" i="9"/>
  <c r="N112" i="9"/>
  <c r="N113" i="9"/>
  <c r="N114" i="9"/>
  <c r="N115" i="9"/>
  <c r="N116" i="9"/>
  <c r="N117" i="9"/>
  <c r="N118" i="9"/>
  <c r="N119" i="9"/>
  <c r="N120" i="9"/>
  <c r="N121" i="9"/>
  <c r="N122" i="9"/>
  <c r="N123" i="9"/>
  <c r="N124" i="9"/>
  <c r="N125" i="9"/>
  <c r="N126" i="9"/>
  <c r="N127" i="9"/>
  <c r="N128" i="9"/>
  <c r="N129" i="9"/>
  <c r="N130" i="9"/>
  <c r="N131" i="9"/>
  <c r="N132" i="9"/>
  <c r="N133" i="9"/>
  <c r="N134" i="9"/>
  <c r="N135" i="9"/>
  <c r="N136" i="9"/>
  <c r="N137" i="9"/>
  <c r="N138" i="9"/>
  <c r="N139" i="9"/>
  <c r="N140" i="9"/>
  <c r="N141" i="9"/>
  <c r="N142" i="9"/>
  <c r="N143" i="9"/>
  <c r="N144" i="9"/>
  <c r="N145" i="9"/>
  <c r="N146" i="9"/>
  <c r="N147" i="9"/>
  <c r="N148" i="9"/>
  <c r="N149" i="9"/>
  <c r="N150" i="9"/>
  <c r="N151" i="9"/>
  <c r="N152" i="9"/>
  <c r="N153" i="9"/>
  <c r="N154" i="9"/>
  <c r="N155" i="9"/>
  <c r="N156" i="9"/>
  <c r="N157" i="9"/>
  <c r="N158" i="9"/>
  <c r="N159" i="9"/>
  <c r="N160" i="9"/>
  <c r="N161" i="9"/>
  <c r="N162" i="9"/>
  <c r="N163" i="9"/>
  <c r="N164" i="9"/>
  <c r="N165" i="9"/>
  <c r="N166" i="9"/>
  <c r="N167" i="9"/>
  <c r="N168" i="9"/>
  <c r="N169" i="9"/>
  <c r="N170" i="9"/>
  <c r="N171" i="9"/>
  <c r="N172" i="9"/>
  <c r="N173" i="9"/>
  <c r="N174" i="9"/>
  <c r="N175" i="9"/>
  <c r="N176" i="9"/>
  <c r="N177" i="9"/>
  <c r="N178" i="9"/>
  <c r="N179" i="9"/>
  <c r="N180" i="9"/>
  <c r="N181" i="9"/>
  <c r="N182" i="9"/>
  <c r="N183" i="9"/>
  <c r="N184" i="9"/>
  <c r="N185" i="9"/>
  <c r="N186" i="9"/>
  <c r="N187" i="9"/>
  <c r="N188" i="9"/>
  <c r="N189" i="9"/>
  <c r="N190" i="9"/>
  <c r="N191" i="9"/>
  <c r="N192" i="9"/>
  <c r="N193" i="9"/>
  <c r="N194" i="9"/>
  <c r="N195" i="9"/>
  <c r="N196" i="9"/>
  <c r="N197" i="9"/>
  <c r="N198" i="9"/>
  <c r="N199" i="9"/>
  <c r="N200" i="9"/>
  <c r="N201" i="9"/>
  <c r="N202" i="9"/>
  <c r="N203" i="9"/>
  <c r="N204" i="9"/>
  <c r="N205" i="9"/>
  <c r="N206" i="9"/>
  <c r="N207" i="9"/>
  <c r="N208" i="9"/>
  <c r="N209" i="9"/>
  <c r="N210" i="9"/>
  <c r="N211" i="9"/>
  <c r="N212" i="9"/>
  <c r="N213" i="9"/>
  <c r="N214" i="9"/>
  <c r="N215" i="9"/>
  <c r="N216" i="9"/>
  <c r="N217" i="9"/>
  <c r="N218" i="9"/>
  <c r="N219" i="9"/>
  <c r="N220" i="9"/>
  <c r="N221" i="9"/>
  <c r="N222" i="9"/>
  <c r="N223" i="9"/>
  <c r="N224" i="9"/>
  <c r="N225" i="9"/>
  <c r="N226" i="9"/>
  <c r="N227" i="9"/>
  <c r="N228" i="9"/>
  <c r="N229" i="9"/>
  <c r="N230" i="9"/>
  <c r="N231" i="9"/>
  <c r="N232" i="9"/>
  <c r="N233" i="9"/>
  <c r="N234" i="9"/>
  <c r="N235" i="9"/>
  <c r="N236" i="9"/>
  <c r="N237" i="9"/>
  <c r="N238" i="9"/>
  <c r="N239" i="9"/>
  <c r="N240" i="9"/>
  <c r="N241" i="9"/>
  <c r="N242" i="9"/>
  <c r="N243" i="9"/>
  <c r="N244" i="9"/>
  <c r="N245" i="9"/>
  <c r="N246" i="9"/>
  <c r="N247" i="9"/>
  <c r="N248" i="9"/>
  <c r="N249" i="9"/>
  <c r="N250" i="9"/>
  <c r="N251" i="9"/>
  <c r="N252" i="9"/>
  <c r="N253" i="9"/>
  <c r="N254" i="9"/>
  <c r="N255" i="9"/>
  <c r="N256" i="9"/>
  <c r="N257" i="9"/>
  <c r="N258" i="9"/>
  <c r="N259" i="9"/>
  <c r="N260" i="9"/>
  <c r="N261" i="9"/>
  <c r="N262" i="9"/>
  <c r="N263" i="9"/>
  <c r="N264" i="9"/>
  <c r="N265" i="9"/>
  <c r="N266" i="9"/>
  <c r="N267" i="9"/>
  <c r="N268" i="9"/>
  <c r="N269" i="9"/>
  <c r="N270" i="9"/>
  <c r="N271" i="9"/>
  <c r="N272" i="9"/>
  <c r="N273" i="9"/>
  <c r="N274" i="9"/>
  <c r="N275" i="9"/>
  <c r="N276" i="9"/>
  <c r="N277" i="9"/>
  <c r="N278" i="9"/>
  <c r="N279" i="9"/>
  <c r="N280" i="9"/>
  <c r="N281" i="9"/>
  <c r="N282" i="9"/>
  <c r="N283" i="9"/>
  <c r="N284" i="9"/>
  <c r="N285" i="9"/>
  <c r="N286" i="9"/>
  <c r="N287" i="9"/>
  <c r="N288" i="9"/>
  <c r="N289" i="9"/>
  <c r="N290" i="9"/>
  <c r="N291" i="9"/>
  <c r="N292" i="9"/>
  <c r="N293" i="9"/>
  <c r="N294" i="9"/>
  <c r="N295" i="9"/>
  <c r="N296" i="9"/>
  <c r="N297" i="9"/>
  <c r="N298" i="9"/>
  <c r="N299" i="9"/>
  <c r="N300" i="9"/>
  <c r="N301" i="9"/>
  <c r="N302" i="9"/>
  <c r="N303" i="9"/>
  <c r="N304" i="9"/>
  <c r="N305" i="9"/>
  <c r="N306" i="9"/>
  <c r="N307" i="9"/>
  <c r="N308" i="9"/>
  <c r="N309" i="9"/>
  <c r="N310" i="9"/>
  <c r="N311" i="9"/>
  <c r="N312" i="9"/>
  <c r="N313" i="9"/>
  <c r="N314" i="9"/>
  <c r="N315" i="9"/>
  <c r="N316" i="9"/>
  <c r="N317" i="9"/>
  <c r="N318" i="9"/>
  <c r="N319" i="9"/>
  <c r="N320" i="9"/>
  <c r="N321" i="9"/>
  <c r="N322" i="9"/>
  <c r="N323" i="9"/>
  <c r="N324" i="9"/>
  <c r="N325" i="9"/>
  <c r="N326" i="9"/>
  <c r="N327" i="9"/>
  <c r="N328" i="9"/>
  <c r="N329" i="9"/>
  <c r="N330" i="9"/>
  <c r="N331" i="9"/>
  <c r="N332" i="9"/>
  <c r="N333" i="9"/>
  <c r="N334" i="9"/>
  <c r="N335" i="9"/>
  <c r="N336" i="9"/>
  <c r="N337" i="9"/>
  <c r="N338" i="9"/>
  <c r="N339" i="9"/>
  <c r="N340" i="9"/>
  <c r="N341" i="9"/>
  <c r="N342" i="9"/>
  <c r="N343" i="9"/>
  <c r="N344" i="9"/>
  <c r="N345" i="9"/>
  <c r="N346" i="9"/>
  <c r="N347" i="9"/>
  <c r="N348" i="9"/>
  <c r="N349" i="9"/>
  <c r="N350" i="9"/>
  <c r="N351" i="9"/>
  <c r="N352" i="9"/>
  <c r="N353" i="9"/>
  <c r="N354" i="9"/>
  <c r="N355" i="9"/>
  <c r="N356" i="9"/>
  <c r="N357" i="9"/>
  <c r="N358" i="9"/>
  <c r="N359" i="9"/>
  <c r="N360" i="9"/>
  <c r="N361" i="9"/>
  <c r="N362" i="9"/>
  <c r="N363" i="9"/>
  <c r="N364" i="9"/>
  <c r="N365" i="9"/>
  <c r="N366" i="9"/>
  <c r="N367" i="9"/>
  <c r="N368" i="9"/>
  <c r="N369" i="9"/>
  <c r="N370" i="9"/>
  <c r="N371" i="9"/>
  <c r="N372" i="9"/>
  <c r="N373" i="9"/>
  <c r="N374" i="9"/>
  <c r="N375" i="9"/>
  <c r="N376" i="9"/>
  <c r="N377" i="9"/>
  <c r="N378" i="9"/>
  <c r="N379" i="9"/>
  <c r="N380" i="9"/>
  <c r="N381" i="9"/>
  <c r="N382" i="9"/>
  <c r="N383" i="9"/>
  <c r="N384" i="9"/>
  <c r="N385" i="9"/>
  <c r="N386" i="9"/>
  <c r="N387" i="9"/>
  <c r="N388" i="9"/>
  <c r="N389" i="9"/>
  <c r="N390" i="9"/>
  <c r="N391" i="9"/>
  <c r="N392" i="9"/>
  <c r="N393" i="9"/>
  <c r="N394" i="9"/>
  <c r="N395" i="9"/>
  <c r="N396" i="9"/>
  <c r="N397" i="9"/>
  <c r="N398" i="9"/>
  <c r="N399" i="9"/>
  <c r="N400" i="9"/>
  <c r="N401" i="9"/>
  <c r="N402" i="9"/>
  <c r="N403" i="9"/>
  <c r="N404" i="9"/>
  <c r="N405" i="9"/>
  <c r="N406" i="9"/>
  <c r="N407" i="9"/>
  <c r="N408" i="9"/>
  <c r="N409" i="9"/>
  <c r="N410" i="9"/>
  <c r="N411" i="9"/>
  <c r="N412" i="9"/>
  <c r="N413" i="9"/>
  <c r="N414" i="9"/>
  <c r="N415" i="9"/>
  <c r="N416" i="9"/>
  <c r="N417" i="9"/>
  <c r="N418" i="9"/>
  <c r="N419" i="9"/>
  <c r="N420" i="9"/>
  <c r="N421" i="9"/>
  <c r="N422" i="9"/>
  <c r="N423" i="9"/>
  <c r="N424" i="9"/>
  <c r="N425" i="9"/>
  <c r="N426" i="9"/>
  <c r="N427" i="9"/>
  <c r="N428" i="9"/>
  <c r="N429" i="9"/>
  <c r="N430" i="9"/>
  <c r="N431" i="9"/>
  <c r="N432" i="9"/>
  <c r="N433" i="9"/>
  <c r="N434" i="9"/>
  <c r="N435" i="9"/>
  <c r="N436" i="9"/>
  <c r="N437" i="9"/>
  <c r="N438" i="9"/>
  <c r="N439" i="9"/>
  <c r="N440" i="9"/>
  <c r="N441" i="9"/>
  <c r="N442" i="9"/>
  <c r="N443" i="9"/>
  <c r="N444" i="9"/>
  <c r="N445" i="9"/>
  <c r="N446" i="9"/>
  <c r="N447" i="9"/>
  <c r="N448" i="9"/>
  <c r="N449" i="9"/>
  <c r="N450" i="9"/>
  <c r="N451" i="9"/>
  <c r="N452" i="9"/>
  <c r="N453" i="9"/>
  <c r="N454" i="9"/>
  <c r="N455" i="9"/>
  <c r="N456" i="9"/>
  <c r="N457" i="9"/>
  <c r="N458" i="9"/>
  <c r="N459" i="9"/>
  <c r="N460" i="9"/>
  <c r="N461" i="9"/>
  <c r="N462" i="9"/>
  <c r="N463" i="9"/>
  <c r="N464" i="9"/>
  <c r="N465" i="9"/>
  <c r="N466" i="9"/>
  <c r="N467" i="9"/>
  <c r="N468" i="9"/>
  <c r="N469" i="9"/>
  <c r="N470" i="9"/>
  <c r="N471" i="9"/>
  <c r="N472" i="9"/>
  <c r="N473" i="9"/>
  <c r="N474" i="9"/>
  <c r="N475" i="9"/>
  <c r="N476" i="9"/>
  <c r="N477" i="9"/>
  <c r="N478" i="9"/>
  <c r="N479" i="9"/>
  <c r="N480" i="9"/>
  <c r="N481" i="9"/>
  <c r="N482" i="9"/>
  <c r="N483" i="9"/>
  <c r="N484" i="9"/>
  <c r="N485" i="9"/>
  <c r="N486" i="9"/>
  <c r="N487" i="9"/>
  <c r="N488" i="9"/>
  <c r="N489" i="9"/>
  <c r="N490" i="9"/>
  <c r="N491" i="9"/>
  <c r="N492" i="9"/>
  <c r="N493" i="9"/>
  <c r="N494" i="9"/>
  <c r="N495" i="9"/>
  <c r="N496" i="9"/>
  <c r="N497" i="9"/>
  <c r="N498" i="9"/>
  <c r="N499" i="9"/>
  <c r="N500" i="9"/>
  <c r="N501" i="9"/>
  <c r="N502" i="9"/>
  <c r="N503" i="9"/>
  <c r="N504" i="9"/>
  <c r="N505" i="9"/>
  <c r="N506" i="9"/>
  <c r="N507" i="9"/>
  <c r="N508" i="9"/>
  <c r="N509" i="9"/>
  <c r="N510" i="9"/>
  <c r="N511" i="9"/>
  <c r="N512" i="9"/>
  <c r="N513" i="9"/>
  <c r="N514" i="9"/>
  <c r="N515" i="9"/>
  <c r="N516" i="9"/>
  <c r="N517" i="9"/>
  <c r="N518" i="9"/>
  <c r="N519" i="9"/>
  <c r="N520" i="9"/>
  <c r="N521" i="9"/>
  <c r="N522" i="9"/>
  <c r="N523" i="9"/>
  <c r="N524" i="9"/>
  <c r="N525" i="9"/>
  <c r="N526" i="9"/>
  <c r="N527" i="9"/>
  <c r="N528" i="9"/>
  <c r="N529" i="9"/>
  <c r="N530" i="9"/>
  <c r="N531" i="9"/>
  <c r="N532" i="9"/>
  <c r="N533" i="9"/>
  <c r="N534" i="9"/>
  <c r="N535" i="9"/>
  <c r="N536" i="9"/>
  <c r="N537" i="9"/>
  <c r="N538" i="9"/>
  <c r="N539" i="9"/>
  <c r="N540" i="9"/>
  <c r="N541" i="9"/>
  <c r="N542" i="9"/>
  <c r="N543" i="9"/>
  <c r="N544" i="9"/>
  <c r="N545" i="9"/>
  <c r="N546" i="9"/>
  <c r="N547" i="9"/>
  <c r="N548" i="9"/>
  <c r="N549" i="9"/>
  <c r="N550" i="9"/>
  <c r="N551" i="9"/>
  <c r="N552" i="9"/>
  <c r="N553" i="9"/>
  <c r="N554" i="9"/>
  <c r="N555" i="9"/>
  <c r="N556" i="9"/>
  <c r="N557" i="9"/>
  <c r="N558" i="9"/>
  <c r="N559" i="9"/>
  <c r="N560" i="9"/>
  <c r="N561" i="9"/>
  <c r="N562" i="9"/>
  <c r="N563" i="9"/>
  <c r="N564" i="9"/>
  <c r="N565" i="9"/>
  <c r="N566" i="9"/>
  <c r="N567" i="9"/>
  <c r="N568" i="9"/>
  <c r="N569" i="9"/>
  <c r="N570" i="9"/>
  <c r="N571" i="9"/>
  <c r="N572" i="9"/>
  <c r="N573" i="9"/>
  <c r="N574" i="9"/>
  <c r="N575" i="9"/>
  <c r="N576" i="9"/>
  <c r="N577" i="9"/>
  <c r="N578" i="9"/>
  <c r="N579" i="9"/>
  <c r="N580" i="9"/>
  <c r="N581" i="9"/>
  <c r="N582" i="9"/>
  <c r="N583" i="9"/>
  <c r="N584" i="9"/>
  <c r="N585" i="9"/>
  <c r="N586" i="9"/>
  <c r="N587" i="9"/>
  <c r="N588" i="9"/>
  <c r="N589" i="9"/>
  <c r="N590" i="9"/>
  <c r="N591" i="9"/>
  <c r="N592" i="9"/>
  <c r="N593" i="9"/>
  <c r="N594" i="9"/>
  <c r="N595" i="9"/>
  <c r="N596" i="9"/>
  <c r="N597" i="9"/>
  <c r="N598" i="9"/>
  <c r="N599" i="9"/>
  <c r="N600" i="9"/>
  <c r="N601" i="9"/>
  <c r="N602" i="9"/>
  <c r="N603" i="9"/>
  <c r="N604" i="9"/>
  <c r="N605" i="9"/>
  <c r="N606" i="9"/>
  <c r="N607" i="9"/>
  <c r="N608" i="9"/>
  <c r="N609" i="9"/>
  <c r="N610" i="9"/>
  <c r="N611" i="9"/>
  <c r="N612" i="9"/>
  <c r="N613" i="9"/>
  <c r="N614" i="9"/>
  <c r="N615" i="9"/>
  <c r="N616" i="9"/>
  <c r="N617" i="9"/>
  <c r="N618" i="9"/>
  <c r="N619" i="9"/>
  <c r="N620" i="9"/>
  <c r="N621" i="9"/>
  <c r="N622" i="9"/>
  <c r="N623" i="9"/>
  <c r="N624" i="9"/>
  <c r="N625" i="9"/>
  <c r="N626" i="9"/>
  <c r="N627" i="9"/>
  <c r="N628" i="9"/>
  <c r="N629" i="9"/>
  <c r="N630" i="9"/>
  <c r="N631" i="9"/>
  <c r="N632" i="9"/>
  <c r="N633" i="9"/>
  <c r="N634" i="9"/>
  <c r="N635" i="9"/>
  <c r="N636" i="9"/>
  <c r="N637" i="9"/>
  <c r="N638" i="9"/>
  <c r="N639" i="9"/>
  <c r="N640" i="9"/>
  <c r="N641" i="9"/>
  <c r="N642" i="9"/>
  <c r="N643" i="9"/>
  <c r="N644" i="9"/>
  <c r="N645" i="9"/>
  <c r="N646" i="9"/>
  <c r="N647" i="9"/>
  <c r="N648" i="9"/>
  <c r="N649" i="9"/>
  <c r="N650" i="9"/>
  <c r="N651" i="9"/>
  <c r="N652" i="9"/>
  <c r="N653" i="9"/>
  <c r="N654" i="9"/>
  <c r="N655" i="9"/>
  <c r="N656" i="9"/>
  <c r="N657" i="9"/>
  <c r="N658" i="9"/>
  <c r="N659" i="9"/>
  <c r="N660" i="9"/>
  <c r="N661" i="9"/>
  <c r="N662" i="9"/>
  <c r="N663" i="9"/>
  <c r="N664" i="9"/>
  <c r="N665" i="9"/>
  <c r="N666" i="9"/>
  <c r="N667" i="9"/>
  <c r="N668" i="9"/>
  <c r="N669" i="9"/>
  <c r="N670" i="9"/>
  <c r="N671" i="9"/>
  <c r="N672" i="9"/>
  <c r="N673" i="9"/>
  <c r="N674" i="9"/>
  <c r="N675" i="9"/>
  <c r="N676" i="9"/>
  <c r="N677" i="9"/>
  <c r="N678" i="9"/>
  <c r="N679" i="9"/>
  <c r="N680" i="9"/>
  <c r="N681" i="9"/>
  <c r="N682" i="9"/>
  <c r="N683" i="9"/>
  <c r="N684" i="9"/>
  <c r="N685" i="9"/>
  <c r="N686" i="9"/>
  <c r="N687" i="9"/>
  <c r="N688" i="9"/>
  <c r="N689" i="9"/>
  <c r="N690" i="9"/>
  <c r="N691" i="9"/>
  <c r="N692" i="9"/>
  <c r="N693" i="9"/>
  <c r="N694" i="9"/>
  <c r="N695" i="9"/>
  <c r="N696" i="9"/>
  <c r="N697" i="9"/>
  <c r="N698" i="9"/>
  <c r="N699" i="9"/>
  <c r="N700" i="9"/>
  <c r="N701" i="9"/>
  <c r="N702" i="9"/>
  <c r="N703" i="9"/>
  <c r="N704" i="9"/>
  <c r="N705" i="9"/>
  <c r="N706" i="9"/>
  <c r="N707" i="9"/>
  <c r="N708" i="9"/>
  <c r="N709" i="9"/>
  <c r="N710" i="9"/>
  <c r="N711" i="9"/>
  <c r="N712" i="9"/>
  <c r="N713" i="9"/>
  <c r="N714" i="9"/>
  <c r="N715" i="9"/>
  <c r="N716" i="9"/>
  <c r="N717" i="9"/>
  <c r="N718" i="9"/>
  <c r="N719" i="9"/>
  <c r="N720" i="9"/>
  <c r="N721" i="9"/>
  <c r="N722" i="9"/>
  <c r="N723" i="9"/>
  <c r="N724" i="9"/>
  <c r="N725" i="9"/>
  <c r="N726" i="9"/>
  <c r="N727" i="9"/>
  <c r="N728" i="9"/>
  <c r="N729" i="9"/>
  <c r="N730" i="9"/>
  <c r="N731" i="9"/>
  <c r="N732" i="9"/>
  <c r="N733" i="9"/>
  <c r="N734" i="9"/>
  <c r="N735" i="9"/>
  <c r="N736" i="9"/>
  <c r="N737" i="9"/>
  <c r="N738" i="9"/>
  <c r="N739" i="9"/>
  <c r="N740" i="9"/>
  <c r="N741" i="9"/>
  <c r="N742" i="9"/>
  <c r="N743" i="9"/>
  <c r="N744" i="9"/>
  <c r="N745" i="9"/>
  <c r="N746" i="9"/>
  <c r="N747" i="9"/>
  <c r="N748" i="9"/>
  <c r="N749" i="9"/>
  <c r="N750" i="9"/>
  <c r="N751" i="9"/>
  <c r="N752" i="9"/>
  <c r="N753" i="9"/>
  <c r="N754" i="9"/>
  <c r="N755" i="9"/>
  <c r="N756" i="9"/>
  <c r="N757" i="9"/>
  <c r="N758" i="9"/>
  <c r="N759" i="9"/>
  <c r="N760" i="9"/>
  <c r="N761" i="9"/>
  <c r="N762" i="9"/>
  <c r="N763" i="9"/>
  <c r="N764" i="9"/>
  <c r="N765" i="9"/>
  <c r="N766" i="9"/>
  <c r="N767" i="9"/>
  <c r="N768" i="9"/>
  <c r="N769" i="9"/>
  <c r="N770" i="9"/>
  <c r="N771" i="9"/>
  <c r="N772" i="9"/>
  <c r="N773" i="9"/>
  <c r="N774" i="9"/>
  <c r="N775" i="9"/>
  <c r="N776" i="9"/>
  <c r="N777" i="9"/>
  <c r="N778" i="9"/>
  <c r="N779" i="9"/>
  <c r="N780" i="9"/>
  <c r="N781" i="9"/>
  <c r="N782" i="9"/>
  <c r="N783" i="9"/>
  <c r="N784" i="9"/>
  <c r="N785" i="9"/>
  <c r="N786" i="9"/>
  <c r="N787" i="9"/>
  <c r="N788" i="9"/>
  <c r="N789" i="9"/>
  <c r="N790" i="9"/>
  <c r="N791" i="9"/>
  <c r="N792" i="9"/>
  <c r="N793" i="9"/>
  <c r="N794" i="9"/>
  <c r="N795" i="9"/>
  <c r="N796" i="9"/>
  <c r="N797" i="9"/>
  <c r="N798" i="9"/>
  <c r="N799" i="9"/>
  <c r="N800" i="9"/>
  <c r="N801" i="9"/>
  <c r="N802" i="9"/>
  <c r="N803" i="9"/>
  <c r="N804" i="9"/>
  <c r="N805" i="9"/>
  <c r="N806" i="9"/>
  <c r="N807" i="9"/>
  <c r="N808" i="9"/>
  <c r="N809" i="9"/>
  <c r="N810" i="9"/>
  <c r="N811" i="9"/>
  <c r="N13" i="9"/>
  <c r="N14" i="9"/>
  <c r="N15" i="9"/>
  <c r="N16" i="9"/>
  <c r="N12" i="9"/>
  <c r="W812" i="12" l="1"/>
  <c r="X812" i="12" s="1"/>
  <c r="W822" i="12"/>
  <c r="X822" i="12" s="1"/>
  <c r="V12" i="12"/>
  <c r="W12" i="12" l="1"/>
  <c r="X12" i="12" s="1"/>
  <c r="U12" i="9" s="1"/>
  <c r="W772" i="12"/>
  <c r="W442" i="12"/>
  <c r="W362" i="12"/>
  <c r="W202" i="12"/>
  <c r="W122" i="12"/>
  <c r="W42" i="12"/>
  <c r="W732" i="12"/>
  <c r="W652" i="12"/>
  <c r="W612" i="12"/>
  <c r="W572" i="12"/>
  <c r="W282" i="12"/>
  <c r="W322" i="12"/>
  <c r="W242" i="12"/>
  <c r="W162" i="12"/>
  <c r="W82" i="12"/>
  <c r="W762" i="12"/>
  <c r="W602" i="12"/>
  <c r="W722" i="12"/>
  <c r="W482" i="12"/>
  <c r="W792" i="12"/>
  <c r="W752" i="12"/>
  <c r="W712" i="12"/>
  <c r="W672" i="12"/>
  <c r="W632" i="12"/>
  <c r="W592" i="12"/>
  <c r="W552" i="12"/>
  <c r="W512" i="12"/>
  <c r="W472" i="12"/>
  <c r="W432" i="12"/>
  <c r="W392" i="12"/>
  <c r="W352" i="12"/>
  <c r="W312" i="12"/>
  <c r="W272" i="12"/>
  <c r="W232" i="12"/>
  <c r="W192" i="12"/>
  <c r="W152" i="12"/>
  <c r="W112" i="12"/>
  <c r="W72" i="12"/>
  <c r="W32" i="12"/>
  <c r="W402" i="12"/>
  <c r="W642" i="12"/>
  <c r="W782" i="12"/>
  <c r="W742" i="12"/>
  <c r="W702" i="12"/>
  <c r="W662" i="12"/>
  <c r="W622" i="12"/>
  <c r="W582" i="12"/>
  <c r="W542" i="12"/>
  <c r="W502" i="12"/>
  <c r="W462" i="12"/>
  <c r="W422" i="12"/>
  <c r="W382" i="12"/>
  <c r="W342" i="12"/>
  <c r="W302" i="12"/>
  <c r="W262" i="12"/>
  <c r="W222" i="12"/>
  <c r="W182" i="12"/>
  <c r="W142" i="12"/>
  <c r="W102" i="12"/>
  <c r="W62" i="12"/>
  <c r="W22" i="12"/>
  <c r="W692" i="12"/>
  <c r="W682" i="12"/>
  <c r="W522" i="12"/>
  <c r="W802" i="12"/>
  <c r="W562" i="12"/>
  <c r="W532" i="12"/>
  <c r="W492" i="12"/>
  <c r="W452" i="12"/>
  <c r="W412" i="12"/>
  <c r="W372" i="12"/>
  <c r="W332" i="12"/>
  <c r="W292" i="12"/>
  <c r="W252" i="12"/>
  <c r="W212" i="12"/>
  <c r="W172" i="12"/>
  <c r="W132" i="12"/>
  <c r="W92" i="12"/>
  <c r="W52" i="12"/>
  <c r="Y32" i="12" l="1"/>
  <c r="X32" i="12"/>
  <c r="U32" i="9" s="1"/>
  <c r="Y412" i="12"/>
  <c r="X412" i="12"/>
  <c r="U412" i="9" s="1"/>
  <c r="Y692" i="12"/>
  <c r="X692" i="12"/>
  <c r="U692" i="9" s="1"/>
  <c r="Y302" i="12"/>
  <c r="X302" i="12"/>
  <c r="U302" i="9" s="1"/>
  <c r="Y622" i="12"/>
  <c r="X622" i="12"/>
  <c r="U622" i="9" s="1"/>
  <c r="Y72" i="12"/>
  <c r="X72" i="12"/>
  <c r="U72" i="9" s="1"/>
  <c r="Y392" i="12"/>
  <c r="X392" i="12"/>
  <c r="U392" i="9" s="1"/>
  <c r="Y712" i="12"/>
  <c r="X712" i="12"/>
  <c r="U712" i="9" s="1"/>
  <c r="Y162" i="12"/>
  <c r="X162" i="12"/>
  <c r="U162" i="9" s="1"/>
  <c r="Y42" i="12"/>
  <c r="X42" i="12"/>
  <c r="U42" i="9" s="1"/>
  <c r="Y582" i="12"/>
  <c r="X582" i="12"/>
  <c r="U582" i="9" s="1"/>
  <c r="Y132" i="12"/>
  <c r="X132" i="12"/>
  <c r="U132" i="9" s="1"/>
  <c r="Y342" i="12"/>
  <c r="X342" i="12"/>
  <c r="U342" i="9" s="1"/>
  <c r="Y662" i="12"/>
  <c r="X662" i="12"/>
  <c r="U662" i="9" s="1"/>
  <c r="Y112" i="12"/>
  <c r="X112" i="12"/>
  <c r="U112" i="9" s="1"/>
  <c r="Y432" i="12"/>
  <c r="X432" i="12"/>
  <c r="U432" i="9" s="1"/>
  <c r="Y752" i="12"/>
  <c r="X752" i="12"/>
  <c r="U752" i="9" s="1"/>
  <c r="Y242" i="12"/>
  <c r="X242" i="12"/>
  <c r="U242" i="9" s="1"/>
  <c r="Y122" i="12"/>
  <c r="X122" i="12"/>
  <c r="U122" i="9" s="1"/>
  <c r="Y262" i="12"/>
  <c r="X262" i="12"/>
  <c r="U262" i="9" s="1"/>
  <c r="Y92" i="12"/>
  <c r="X92" i="12"/>
  <c r="U92" i="9" s="1"/>
  <c r="Y382" i="12"/>
  <c r="X382" i="12"/>
  <c r="U382" i="9" s="1"/>
  <c r="Y702" i="12"/>
  <c r="X702" i="12"/>
  <c r="U702" i="9" s="1"/>
  <c r="Y152" i="12"/>
  <c r="X152" i="12"/>
  <c r="U152" i="9" s="1"/>
  <c r="Y472" i="12"/>
  <c r="X472" i="12"/>
  <c r="U472" i="9" s="1"/>
  <c r="Y792" i="12"/>
  <c r="X792" i="12"/>
  <c r="U792" i="9" s="1"/>
  <c r="Y322" i="12"/>
  <c r="X322" i="12"/>
  <c r="U322" i="9" s="1"/>
  <c r="Y202" i="12"/>
  <c r="X202" i="12"/>
  <c r="U202" i="9" s="1"/>
  <c r="Y372" i="12"/>
  <c r="X372" i="12"/>
  <c r="U372" i="9" s="1"/>
  <c r="Y672" i="12"/>
  <c r="X672" i="12"/>
  <c r="U672" i="9" s="1"/>
  <c r="Y172" i="12"/>
  <c r="X172" i="12"/>
  <c r="U172" i="9" s="1"/>
  <c r="Y532" i="12"/>
  <c r="X532" i="12"/>
  <c r="U532" i="9" s="1"/>
  <c r="Y102" i="12"/>
  <c r="X102" i="12"/>
  <c r="U102" i="9" s="1"/>
  <c r="Y422" i="12"/>
  <c r="X422" i="12"/>
  <c r="U422" i="9" s="1"/>
  <c r="Y742" i="12"/>
  <c r="X742" i="12"/>
  <c r="U742" i="9" s="1"/>
  <c r="Y192" i="12"/>
  <c r="X192" i="12"/>
  <c r="U192" i="9" s="1"/>
  <c r="Y512" i="12"/>
  <c r="X512" i="12"/>
  <c r="U512" i="9" s="1"/>
  <c r="Y482" i="12"/>
  <c r="X482" i="12"/>
  <c r="U482" i="9" s="1"/>
  <c r="Y282" i="12"/>
  <c r="X282" i="12"/>
  <c r="U282" i="9" s="1"/>
  <c r="Y362" i="12"/>
  <c r="X362" i="12"/>
  <c r="U362" i="9" s="1"/>
  <c r="Y52" i="12"/>
  <c r="X52" i="12"/>
  <c r="U52" i="9" s="1"/>
  <c r="Y82" i="12"/>
  <c r="X82" i="12"/>
  <c r="U82" i="9" s="1"/>
  <c r="Y452" i="12"/>
  <c r="X452" i="12"/>
  <c r="U452" i="9" s="1"/>
  <c r="Y212" i="12"/>
  <c r="X212" i="12"/>
  <c r="U212" i="9" s="1"/>
  <c r="Y142" i="12"/>
  <c r="X142" i="12"/>
  <c r="U142" i="9" s="1"/>
  <c r="Y462" i="12"/>
  <c r="X462" i="12"/>
  <c r="U462" i="9" s="1"/>
  <c r="Y782" i="12"/>
  <c r="X782" i="12"/>
  <c r="U782" i="9" s="1"/>
  <c r="Y232" i="12"/>
  <c r="X232" i="12"/>
  <c r="U232" i="9" s="1"/>
  <c r="Y552" i="12"/>
  <c r="X552" i="12"/>
  <c r="U552" i="9" s="1"/>
  <c r="Y722" i="12"/>
  <c r="X722" i="12"/>
  <c r="U722" i="9" s="1"/>
  <c r="Y572" i="12"/>
  <c r="X572" i="12"/>
  <c r="U572" i="9" s="1"/>
  <c r="Y442" i="12"/>
  <c r="X442" i="12"/>
  <c r="U442" i="9" s="1"/>
  <c r="Y732" i="12"/>
  <c r="X732" i="12"/>
  <c r="U732" i="9" s="1"/>
  <c r="Y492" i="12"/>
  <c r="X492" i="12"/>
  <c r="U492" i="9" s="1"/>
  <c r="Y562" i="12"/>
  <c r="X562" i="12"/>
  <c r="U562" i="9" s="1"/>
  <c r="Y292" i="12"/>
  <c r="X292" i="12"/>
  <c r="U292" i="9" s="1"/>
  <c r="Y802" i="12"/>
  <c r="X802" i="12"/>
  <c r="U802" i="9" s="1"/>
  <c r="Y182" i="12"/>
  <c r="X182" i="12"/>
  <c r="U182" i="9" s="1"/>
  <c r="Y502" i="12"/>
  <c r="X502" i="12"/>
  <c r="U502" i="9" s="1"/>
  <c r="Y642" i="12"/>
  <c r="X642" i="12"/>
  <c r="U642" i="9" s="1"/>
  <c r="Y272" i="12"/>
  <c r="X272" i="12"/>
  <c r="U272" i="9" s="1"/>
  <c r="Y592" i="12"/>
  <c r="X592" i="12"/>
  <c r="U592" i="9" s="1"/>
  <c r="Y602" i="12"/>
  <c r="X602" i="12"/>
  <c r="U602" i="9" s="1"/>
  <c r="Y612" i="12"/>
  <c r="X612" i="12"/>
  <c r="U612" i="9" s="1"/>
  <c r="Y772" i="12"/>
  <c r="X772" i="12"/>
  <c r="U772" i="9" s="1"/>
  <c r="Y682" i="12"/>
  <c r="X682" i="12"/>
  <c r="U682" i="9" s="1"/>
  <c r="Y352" i="12"/>
  <c r="X352" i="12"/>
  <c r="U352" i="9" s="1"/>
  <c r="Y62" i="12"/>
  <c r="X62" i="12"/>
  <c r="U62" i="9" s="1"/>
  <c r="Y252" i="12"/>
  <c r="X252" i="12"/>
  <c r="U252" i="9" s="1"/>
  <c r="Y332" i="12"/>
  <c r="X332" i="12"/>
  <c r="U332" i="9" s="1"/>
  <c r="Y522" i="12"/>
  <c r="X522" i="12"/>
  <c r="U522" i="9" s="1"/>
  <c r="Y222" i="12"/>
  <c r="X222" i="12"/>
  <c r="U222" i="9" s="1"/>
  <c r="Y542" i="12"/>
  <c r="X542" i="12"/>
  <c r="U542" i="9" s="1"/>
  <c r="Y402" i="12"/>
  <c r="X402" i="12"/>
  <c r="U402" i="9" s="1"/>
  <c r="Y312" i="12"/>
  <c r="X312" i="12"/>
  <c r="U312" i="9" s="1"/>
  <c r="Y632" i="12"/>
  <c r="X632" i="12"/>
  <c r="U632" i="9" s="1"/>
  <c r="Y762" i="12"/>
  <c r="X762" i="12"/>
  <c r="U762" i="9" s="1"/>
  <c r="Y652" i="12"/>
  <c r="X652" i="12"/>
  <c r="U652" i="9" s="1"/>
  <c r="Y12" i="12"/>
  <c r="Y22" i="12"/>
  <c r="X22" i="12"/>
  <c r="U22" i="9" s="1"/>
  <c r="F7" i="12"/>
  <c r="E7" i="12"/>
  <c r="L42" i="12"/>
  <c r="L43" i="12"/>
  <c r="L44" i="12"/>
  <c r="L45" i="12"/>
  <c r="L46" i="12"/>
  <c r="L47" i="12"/>
  <c r="L48" i="12"/>
  <c r="L49" i="12"/>
  <c r="L50" i="12"/>
  <c r="L51" i="12"/>
  <c r="L52" i="12"/>
  <c r="L53" i="12"/>
  <c r="L54" i="12"/>
  <c r="L55" i="12"/>
  <c r="L56" i="12"/>
  <c r="L57" i="12"/>
  <c r="L58" i="12"/>
  <c r="L59" i="12"/>
  <c r="L60" i="12"/>
  <c r="L6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L88" i="12"/>
  <c r="L89" i="12"/>
  <c r="L90" i="12"/>
  <c r="L91" i="12"/>
  <c r="L92" i="12"/>
  <c r="L93" i="12"/>
  <c r="L94" i="12"/>
  <c r="L95" i="12"/>
  <c r="L96" i="12"/>
  <c r="L97" i="12"/>
  <c r="L98" i="12"/>
  <c r="L99" i="12"/>
  <c r="L100" i="12"/>
  <c r="L101" i="12"/>
  <c r="L102" i="12"/>
  <c r="L103" i="12"/>
  <c r="L104" i="12"/>
  <c r="L105" i="12"/>
  <c r="L106" i="12"/>
  <c r="L107" i="12"/>
  <c r="L108" i="12"/>
  <c r="L109" i="12"/>
  <c r="L110" i="12"/>
  <c r="L111" i="12"/>
  <c r="L112" i="12"/>
  <c r="L113" i="12"/>
  <c r="L114" i="12"/>
  <c r="L115" i="12"/>
  <c r="L116" i="12"/>
  <c r="L117" i="12"/>
  <c r="L118" i="12"/>
  <c r="L119" i="12"/>
  <c r="L120" i="12"/>
  <c r="L121"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61" i="12"/>
  <c r="L162" i="12"/>
  <c r="L163" i="12"/>
  <c r="L164" i="12"/>
  <c r="L165" i="12"/>
  <c r="L166" i="12"/>
  <c r="L167" i="12"/>
  <c r="L168" i="12"/>
  <c r="L169" i="12"/>
  <c r="L170" i="12"/>
  <c r="L171" i="12"/>
  <c r="L172" i="12"/>
  <c r="L173" i="12"/>
  <c r="L174" i="12"/>
  <c r="L175" i="12"/>
  <c r="L176" i="12"/>
  <c r="L177" i="12"/>
  <c r="L178" i="12"/>
  <c r="L179" i="12"/>
  <c r="L180" i="12"/>
  <c r="L181" i="12"/>
  <c r="L182" i="12"/>
  <c r="L183" i="12"/>
  <c r="L184" i="12"/>
  <c r="L185" i="12"/>
  <c r="L186" i="12"/>
  <c r="L187" i="12"/>
  <c r="L188" i="12"/>
  <c r="L189" i="12"/>
  <c r="L190" i="12"/>
  <c r="L191" i="12"/>
  <c r="L192" i="12"/>
  <c r="L193" i="12"/>
  <c r="L194" i="12"/>
  <c r="L195" i="12"/>
  <c r="L196" i="12"/>
  <c r="L197" i="12"/>
  <c r="L198" i="12"/>
  <c r="L199" i="12"/>
  <c r="L200" i="12"/>
  <c r="L201" i="12"/>
  <c r="L202" i="12"/>
  <c r="L203" i="12"/>
  <c r="L204" i="12"/>
  <c r="L205" i="12"/>
  <c r="L206" i="12"/>
  <c r="L207" i="12"/>
  <c r="L208" i="12"/>
  <c r="L209" i="12"/>
  <c r="L210" i="12"/>
  <c r="L211" i="12"/>
  <c r="L212" i="12"/>
  <c r="L213" i="12"/>
  <c r="L214" i="12"/>
  <c r="L215" i="12"/>
  <c r="L216" i="12"/>
  <c r="L217" i="12"/>
  <c r="L218" i="12"/>
  <c r="L219" i="12"/>
  <c r="L220" i="12"/>
  <c r="L221" i="12"/>
  <c r="L222" i="12"/>
  <c r="L223" i="12"/>
  <c r="L224" i="12"/>
  <c r="L225" i="12"/>
  <c r="L226" i="12"/>
  <c r="L227" i="12"/>
  <c r="L228" i="12"/>
  <c r="L229" i="12"/>
  <c r="L230" i="12"/>
  <c r="L231" i="12"/>
  <c r="L232" i="12"/>
  <c r="L233" i="12"/>
  <c r="L234" i="12"/>
  <c r="L235" i="12"/>
  <c r="L236" i="12"/>
  <c r="L237" i="12"/>
  <c r="L238" i="12"/>
  <c r="L239" i="12"/>
  <c r="L240" i="12"/>
  <c r="L241" i="12"/>
  <c r="L242" i="12"/>
  <c r="L243" i="12"/>
  <c r="L244" i="12"/>
  <c r="L245" i="12"/>
  <c r="L246" i="12"/>
  <c r="L247" i="12"/>
  <c r="L248" i="12"/>
  <c r="L249" i="12"/>
  <c r="L250" i="12"/>
  <c r="L251" i="12"/>
  <c r="L252" i="12"/>
  <c r="L253" i="12"/>
  <c r="L254" i="12"/>
  <c r="L255" i="12"/>
  <c r="L256" i="12"/>
  <c r="L257" i="12"/>
  <c r="L258" i="12"/>
  <c r="L259" i="12"/>
  <c r="L260" i="12"/>
  <c r="L261" i="12"/>
  <c r="L262" i="12"/>
  <c r="L263" i="12"/>
  <c r="L264" i="12"/>
  <c r="L265" i="12"/>
  <c r="L266" i="12"/>
  <c r="L267" i="12"/>
  <c r="L268" i="12"/>
  <c r="L269" i="12"/>
  <c r="L270" i="12"/>
  <c r="L271" i="12"/>
  <c r="L272" i="12"/>
  <c r="L273" i="12"/>
  <c r="L274" i="12"/>
  <c r="L275" i="12"/>
  <c r="L276" i="12"/>
  <c r="L277" i="12"/>
  <c r="L278" i="12"/>
  <c r="L279" i="12"/>
  <c r="L280" i="12"/>
  <c r="L281" i="12"/>
  <c r="L282" i="12"/>
  <c r="L283" i="12"/>
  <c r="L284" i="12"/>
  <c r="L285" i="12"/>
  <c r="L286" i="12"/>
  <c r="L287" i="12"/>
  <c r="L288" i="12"/>
  <c r="L289" i="12"/>
  <c r="L290" i="12"/>
  <c r="L291" i="12"/>
  <c r="L292" i="12"/>
  <c r="L293" i="12"/>
  <c r="L294" i="12"/>
  <c r="L295" i="12"/>
  <c r="L296" i="12"/>
  <c r="L297" i="12"/>
  <c r="L298" i="12"/>
  <c r="L299" i="12"/>
  <c r="L300" i="12"/>
  <c r="L301" i="12"/>
  <c r="L302" i="12"/>
  <c r="L303" i="12"/>
  <c r="L304" i="12"/>
  <c r="L305" i="12"/>
  <c r="L306" i="12"/>
  <c r="L307" i="12"/>
  <c r="L308" i="12"/>
  <c r="L309" i="12"/>
  <c r="L310" i="12"/>
  <c r="L311" i="12"/>
  <c r="L312" i="12"/>
  <c r="L313" i="12"/>
  <c r="L314" i="12"/>
  <c r="L315" i="12"/>
  <c r="L316" i="12"/>
  <c r="L317" i="12"/>
  <c r="L318" i="12"/>
  <c r="L319" i="12"/>
  <c r="L320" i="12"/>
  <c r="L321" i="12"/>
  <c r="L322" i="12"/>
  <c r="L323" i="12"/>
  <c r="L324" i="12"/>
  <c r="L325" i="12"/>
  <c r="L326" i="12"/>
  <c r="L327" i="12"/>
  <c r="L328" i="12"/>
  <c r="L329" i="12"/>
  <c r="L330" i="12"/>
  <c r="L331" i="12"/>
  <c r="L332" i="12"/>
  <c r="L333" i="12"/>
  <c r="L334" i="12"/>
  <c r="L335" i="12"/>
  <c r="L336" i="12"/>
  <c r="L337" i="12"/>
  <c r="L338" i="12"/>
  <c r="L339" i="12"/>
  <c r="L340" i="12"/>
  <c r="L341" i="12"/>
  <c r="L342" i="12"/>
  <c r="L343" i="12"/>
  <c r="L344" i="12"/>
  <c r="L345" i="12"/>
  <c r="L346" i="12"/>
  <c r="L347" i="12"/>
  <c r="L348" i="12"/>
  <c r="L349" i="12"/>
  <c r="L350" i="12"/>
  <c r="L351" i="12"/>
  <c r="L352" i="12"/>
  <c r="L353" i="12"/>
  <c r="L354" i="12"/>
  <c r="L355" i="12"/>
  <c r="L356" i="12"/>
  <c r="L357" i="12"/>
  <c r="L358" i="12"/>
  <c r="L359" i="12"/>
  <c r="L360" i="12"/>
  <c r="L361" i="12"/>
  <c r="L362" i="12"/>
  <c r="L363" i="12"/>
  <c r="L364" i="12"/>
  <c r="L365" i="12"/>
  <c r="L366" i="12"/>
  <c r="L367" i="12"/>
  <c r="L368" i="12"/>
  <c r="L369" i="12"/>
  <c r="L370" i="12"/>
  <c r="L371" i="12"/>
  <c r="L372" i="12"/>
  <c r="L373" i="12"/>
  <c r="L374" i="12"/>
  <c r="L375" i="12"/>
  <c r="L376" i="12"/>
  <c r="L377" i="12"/>
  <c r="L378" i="12"/>
  <c r="L379" i="12"/>
  <c r="L380" i="12"/>
  <c r="L381" i="12"/>
  <c r="L382" i="12"/>
  <c r="L383" i="12"/>
  <c r="L384" i="12"/>
  <c r="L385" i="12"/>
  <c r="L386" i="12"/>
  <c r="L387" i="12"/>
  <c r="L388" i="12"/>
  <c r="L389" i="12"/>
  <c r="L390" i="12"/>
  <c r="L391" i="12"/>
  <c r="L392" i="12"/>
  <c r="L393" i="12"/>
  <c r="L394" i="12"/>
  <c r="L395" i="12"/>
  <c r="L396" i="12"/>
  <c r="L397" i="12"/>
  <c r="L398" i="12"/>
  <c r="L399" i="12"/>
  <c r="L400" i="12"/>
  <c r="L401" i="12"/>
  <c r="L402" i="12"/>
  <c r="L403" i="12"/>
  <c r="L404" i="12"/>
  <c r="L405" i="12"/>
  <c r="L406" i="12"/>
  <c r="L407" i="12"/>
  <c r="L408" i="12"/>
  <c r="L409" i="12"/>
  <c r="L410" i="12"/>
  <c r="L411" i="12"/>
  <c r="L412" i="12"/>
  <c r="L413" i="12"/>
  <c r="L414" i="12"/>
  <c r="L415" i="12"/>
  <c r="L416" i="12"/>
  <c r="L417" i="12"/>
  <c r="L418" i="12"/>
  <c r="L419" i="12"/>
  <c r="L420" i="12"/>
  <c r="L421" i="12"/>
  <c r="L422" i="12"/>
  <c r="L423" i="12"/>
  <c r="L424" i="12"/>
  <c r="L425" i="12"/>
  <c r="L426" i="12"/>
  <c r="L427" i="12"/>
  <c r="L428" i="12"/>
  <c r="L429" i="12"/>
  <c r="L430" i="12"/>
  <c r="L431" i="12"/>
  <c r="L432" i="12"/>
  <c r="L433" i="12"/>
  <c r="L434" i="12"/>
  <c r="L435" i="12"/>
  <c r="L436" i="12"/>
  <c r="L437" i="12"/>
  <c r="L438" i="12"/>
  <c r="L439" i="12"/>
  <c r="L440" i="12"/>
  <c r="L441" i="12"/>
  <c r="L442" i="12"/>
  <c r="L443" i="12"/>
  <c r="L444" i="12"/>
  <c r="L445" i="12"/>
  <c r="L446" i="12"/>
  <c r="L447" i="12"/>
  <c r="L448" i="12"/>
  <c r="L449" i="12"/>
  <c r="L450" i="12"/>
  <c r="L451" i="12"/>
  <c r="L452" i="12"/>
  <c r="L453" i="12"/>
  <c r="L454" i="12"/>
  <c r="L455" i="12"/>
  <c r="L456" i="12"/>
  <c r="L457" i="12"/>
  <c r="L458" i="12"/>
  <c r="L459" i="12"/>
  <c r="L460" i="12"/>
  <c r="L461" i="12"/>
  <c r="L462" i="12"/>
  <c r="L463" i="12"/>
  <c r="L464" i="12"/>
  <c r="L465" i="12"/>
  <c r="L466" i="12"/>
  <c r="L467" i="12"/>
  <c r="L468" i="12"/>
  <c r="L469" i="12"/>
  <c r="L470" i="12"/>
  <c r="L471" i="12"/>
  <c r="L472" i="12"/>
  <c r="L473" i="12"/>
  <c r="L474" i="12"/>
  <c r="L475" i="12"/>
  <c r="L476" i="12"/>
  <c r="L477" i="12"/>
  <c r="L478" i="12"/>
  <c r="L479" i="12"/>
  <c r="L480" i="12"/>
  <c r="L481" i="12"/>
  <c r="L482" i="12"/>
  <c r="L483" i="12"/>
  <c r="L484" i="12"/>
  <c r="L485" i="12"/>
  <c r="L486" i="12"/>
  <c r="L487" i="12"/>
  <c r="L488" i="12"/>
  <c r="L489" i="12"/>
  <c r="L490" i="12"/>
  <c r="L491" i="12"/>
  <c r="L492" i="12"/>
  <c r="L493" i="12"/>
  <c r="L494" i="12"/>
  <c r="L495" i="12"/>
  <c r="L496" i="12"/>
  <c r="L497" i="12"/>
  <c r="L498" i="12"/>
  <c r="L499" i="12"/>
  <c r="L500" i="12"/>
  <c r="L501" i="12"/>
  <c r="L502" i="12"/>
  <c r="L503" i="12"/>
  <c r="L504" i="12"/>
  <c r="L505" i="12"/>
  <c r="L506" i="12"/>
  <c r="L507" i="12"/>
  <c r="L508" i="12"/>
  <c r="L509" i="12"/>
  <c r="L510" i="12"/>
  <c r="L511" i="12"/>
  <c r="L512" i="12"/>
  <c r="L513" i="12"/>
  <c r="L514" i="12"/>
  <c r="L515" i="12"/>
  <c r="L516" i="12"/>
  <c r="L517" i="12"/>
  <c r="L518" i="12"/>
  <c r="L519" i="12"/>
  <c r="L520" i="12"/>
  <c r="L521" i="12"/>
  <c r="L522" i="12"/>
  <c r="L523" i="12"/>
  <c r="L524" i="12"/>
  <c r="L525" i="12"/>
  <c r="L526" i="12"/>
  <c r="L527" i="12"/>
  <c r="L528" i="12"/>
  <c r="L529" i="12"/>
  <c r="L530" i="12"/>
  <c r="L531" i="12"/>
  <c r="L532" i="12"/>
  <c r="L533" i="12"/>
  <c r="L534" i="12"/>
  <c r="L535" i="12"/>
  <c r="L536" i="12"/>
  <c r="L537" i="12"/>
  <c r="L538" i="12"/>
  <c r="L539" i="12"/>
  <c r="L540" i="12"/>
  <c r="L541" i="12"/>
  <c r="L542" i="12"/>
  <c r="L543" i="12"/>
  <c r="L544" i="12"/>
  <c r="L545" i="12"/>
  <c r="L546" i="12"/>
  <c r="L547" i="12"/>
  <c r="L548" i="12"/>
  <c r="L549" i="12"/>
  <c r="L550" i="12"/>
  <c r="L551" i="12"/>
  <c r="L552" i="12"/>
  <c r="L553" i="12"/>
  <c r="L554" i="12"/>
  <c r="L555" i="12"/>
  <c r="L556" i="12"/>
  <c r="L557" i="12"/>
  <c r="L558" i="12"/>
  <c r="L559" i="12"/>
  <c r="L560" i="12"/>
  <c r="L561" i="12"/>
  <c r="L562" i="12"/>
  <c r="L563" i="12"/>
  <c r="L564" i="12"/>
  <c r="L565" i="12"/>
  <c r="L566" i="12"/>
  <c r="L567" i="12"/>
  <c r="L568" i="12"/>
  <c r="L569" i="12"/>
  <c r="L570" i="12"/>
  <c r="L571" i="12"/>
  <c r="L572" i="12"/>
  <c r="L573" i="12"/>
  <c r="L574" i="12"/>
  <c r="L575" i="12"/>
  <c r="L576" i="12"/>
  <c r="L577" i="12"/>
  <c r="L578" i="12"/>
  <c r="L579" i="12"/>
  <c r="L580" i="12"/>
  <c r="L581" i="12"/>
  <c r="L582" i="12"/>
  <c r="L583" i="12"/>
  <c r="L584" i="12"/>
  <c r="L585" i="12"/>
  <c r="L586" i="12"/>
  <c r="L587" i="12"/>
  <c r="L588" i="12"/>
  <c r="L589" i="12"/>
  <c r="L590" i="12"/>
  <c r="L591" i="12"/>
  <c r="L592" i="12"/>
  <c r="L593" i="12"/>
  <c r="L594" i="12"/>
  <c r="L595" i="12"/>
  <c r="L596" i="12"/>
  <c r="L597" i="12"/>
  <c r="L598" i="12"/>
  <c r="L599" i="12"/>
  <c r="L600" i="12"/>
  <c r="L601" i="12"/>
  <c r="L602" i="12"/>
  <c r="L603" i="12"/>
  <c r="L604" i="12"/>
  <c r="L605" i="12"/>
  <c r="L606" i="12"/>
  <c r="L607" i="12"/>
  <c r="L608" i="12"/>
  <c r="L609" i="12"/>
  <c r="L610" i="12"/>
  <c r="L611" i="12"/>
  <c r="L612" i="12"/>
  <c r="L613" i="12"/>
  <c r="L614" i="12"/>
  <c r="L615" i="12"/>
  <c r="L616" i="12"/>
  <c r="L617" i="12"/>
  <c r="L618" i="12"/>
  <c r="L619" i="12"/>
  <c r="L620" i="12"/>
  <c r="L621" i="12"/>
  <c r="L622" i="12"/>
  <c r="L623" i="12"/>
  <c r="L624" i="12"/>
  <c r="L625" i="12"/>
  <c r="L626" i="12"/>
  <c r="L627" i="12"/>
  <c r="L628" i="12"/>
  <c r="L629" i="12"/>
  <c r="L630" i="12"/>
  <c r="L631" i="12"/>
  <c r="L632" i="12"/>
  <c r="L633" i="12"/>
  <c r="L634" i="12"/>
  <c r="L635" i="12"/>
  <c r="L636" i="12"/>
  <c r="L637" i="12"/>
  <c r="L638" i="12"/>
  <c r="L639" i="12"/>
  <c r="L640" i="12"/>
  <c r="L641" i="12"/>
  <c r="L642" i="12"/>
  <c r="L643" i="12"/>
  <c r="L644" i="12"/>
  <c r="L645" i="12"/>
  <c r="L646" i="12"/>
  <c r="L647" i="12"/>
  <c r="L648" i="12"/>
  <c r="L649" i="12"/>
  <c r="L650" i="12"/>
  <c r="L651" i="12"/>
  <c r="L652" i="12"/>
  <c r="L653" i="12"/>
  <c r="L654" i="12"/>
  <c r="L655" i="12"/>
  <c r="L656" i="12"/>
  <c r="L657" i="12"/>
  <c r="L658" i="12"/>
  <c r="L659" i="12"/>
  <c r="L660" i="12"/>
  <c r="L661" i="12"/>
  <c r="L662" i="12"/>
  <c r="L663" i="12"/>
  <c r="L664" i="12"/>
  <c r="L665" i="12"/>
  <c r="L666" i="12"/>
  <c r="L667" i="12"/>
  <c r="L668" i="12"/>
  <c r="L669" i="12"/>
  <c r="L670" i="12"/>
  <c r="L671" i="12"/>
  <c r="L672" i="12"/>
  <c r="L673" i="12"/>
  <c r="L674" i="12"/>
  <c r="L675" i="12"/>
  <c r="L676" i="12"/>
  <c r="L677" i="12"/>
  <c r="L678" i="12"/>
  <c r="L679" i="12"/>
  <c r="L680" i="12"/>
  <c r="L681" i="12"/>
  <c r="L682" i="12"/>
  <c r="L683" i="12"/>
  <c r="L684" i="12"/>
  <c r="L685" i="12"/>
  <c r="L686" i="12"/>
  <c r="L687" i="12"/>
  <c r="L688" i="12"/>
  <c r="L689" i="12"/>
  <c r="L690" i="12"/>
  <c r="L691" i="12"/>
  <c r="L692" i="12"/>
  <c r="L693" i="12"/>
  <c r="L694" i="12"/>
  <c r="L695" i="12"/>
  <c r="L696" i="12"/>
  <c r="L697" i="12"/>
  <c r="L698" i="12"/>
  <c r="L699" i="12"/>
  <c r="L700" i="12"/>
  <c r="L701" i="12"/>
  <c r="L702" i="12"/>
  <c r="L703" i="12"/>
  <c r="L704" i="12"/>
  <c r="L705" i="12"/>
  <c r="L706" i="12"/>
  <c r="L707" i="12"/>
  <c r="L708" i="12"/>
  <c r="L709" i="12"/>
  <c r="L710" i="12"/>
  <c r="L711" i="12"/>
  <c r="L712" i="12"/>
  <c r="L713" i="12"/>
  <c r="L714" i="12"/>
  <c r="L715" i="12"/>
  <c r="L716" i="12"/>
  <c r="L717" i="12"/>
  <c r="L718" i="12"/>
  <c r="L719" i="12"/>
  <c r="L720" i="12"/>
  <c r="L721" i="12"/>
  <c r="L722" i="12"/>
  <c r="L723" i="12"/>
  <c r="L724" i="12"/>
  <c r="L725" i="12"/>
  <c r="L726" i="12"/>
  <c r="L727" i="12"/>
  <c r="L728" i="12"/>
  <c r="L729" i="12"/>
  <c r="L730" i="12"/>
  <c r="L731" i="12"/>
  <c r="L732" i="12"/>
  <c r="L733" i="12"/>
  <c r="L734" i="12"/>
  <c r="L735" i="12"/>
  <c r="L736" i="12"/>
  <c r="L737" i="12"/>
  <c r="L738" i="12"/>
  <c r="L739" i="12"/>
  <c r="L740" i="12"/>
  <c r="L741" i="12"/>
  <c r="L742" i="12"/>
  <c r="L743" i="12"/>
  <c r="L744" i="12"/>
  <c r="L745" i="12"/>
  <c r="L746" i="12"/>
  <c r="L747" i="12"/>
  <c r="L748" i="12"/>
  <c r="L749" i="12"/>
  <c r="L750" i="12"/>
  <c r="L751" i="12"/>
  <c r="L752" i="12"/>
  <c r="L753" i="12"/>
  <c r="L754" i="12"/>
  <c r="L755" i="12"/>
  <c r="L756" i="12"/>
  <c r="L757" i="12"/>
  <c r="L758" i="12"/>
  <c r="L759" i="12"/>
  <c r="L760" i="12"/>
  <c r="L761" i="12"/>
  <c r="L762" i="12"/>
  <c r="L763" i="12"/>
  <c r="L764" i="12"/>
  <c r="L765" i="12"/>
  <c r="L766" i="12"/>
  <c r="L767" i="12"/>
  <c r="L768" i="12"/>
  <c r="L769" i="12"/>
  <c r="L770" i="12"/>
  <c r="L771" i="12"/>
  <c r="L772" i="12"/>
  <c r="L773" i="12"/>
  <c r="L774" i="12"/>
  <c r="L775" i="12"/>
  <c r="L776" i="12"/>
  <c r="L777" i="12"/>
  <c r="L778" i="12"/>
  <c r="L779" i="12"/>
  <c r="L780" i="12"/>
  <c r="L781" i="12"/>
  <c r="L782" i="12"/>
  <c r="L783" i="12"/>
  <c r="L784" i="12"/>
  <c r="L785" i="12"/>
  <c r="L786" i="12"/>
  <c r="L787" i="12"/>
  <c r="L788" i="12"/>
  <c r="L789" i="12"/>
  <c r="L790" i="12"/>
  <c r="L791" i="12"/>
  <c r="L792" i="12"/>
  <c r="L793" i="12"/>
  <c r="L794" i="12"/>
  <c r="L795" i="12"/>
  <c r="L796" i="12"/>
  <c r="L797" i="12"/>
  <c r="L798" i="12"/>
  <c r="L799" i="12"/>
  <c r="L800" i="12"/>
  <c r="L801" i="12"/>
  <c r="L802" i="12"/>
  <c r="L803" i="12"/>
  <c r="L804" i="12"/>
  <c r="L805" i="12"/>
  <c r="L806" i="12"/>
  <c r="L807" i="12"/>
  <c r="L808" i="12"/>
  <c r="L809" i="12"/>
  <c r="L810" i="12"/>
  <c r="L811" i="12"/>
  <c r="L35" i="12"/>
  <c r="L32" i="12"/>
  <c r="L33" i="12"/>
  <c r="L34" i="12"/>
  <c r="L36" i="12"/>
  <c r="L37" i="12"/>
  <c r="L38" i="12"/>
  <c r="L39" i="12"/>
  <c r="L40" i="12"/>
  <c r="L41" i="12"/>
  <c r="L22" i="12"/>
  <c r="L23" i="12"/>
  <c r="L24" i="12"/>
  <c r="L25" i="12"/>
  <c r="L26" i="12"/>
  <c r="L27" i="12"/>
  <c r="L28" i="12"/>
  <c r="L29" i="12"/>
  <c r="L30" i="12"/>
  <c r="L31" i="12"/>
  <c r="L15" i="12"/>
  <c r="L13" i="12"/>
  <c r="L14" i="12"/>
  <c r="L16" i="12"/>
  <c r="L17" i="12"/>
  <c r="L18" i="12"/>
  <c r="L19" i="12"/>
  <c r="L20" i="12"/>
  <c r="L21" i="12"/>
  <c r="L12" i="12"/>
  <c r="M612" i="12" l="1"/>
  <c r="M632" i="12"/>
  <c r="M592" i="12"/>
  <c r="M672" i="12"/>
  <c r="M462" i="12"/>
  <c r="M382" i="12"/>
  <c r="M302" i="12"/>
  <c r="M222" i="12"/>
  <c r="M182" i="12"/>
  <c r="M142" i="12"/>
  <c r="M102" i="12"/>
  <c r="M62" i="12"/>
  <c r="M712" i="12"/>
  <c r="M22" i="12"/>
  <c r="M782" i="12"/>
  <c r="M742" i="12"/>
  <c r="M702" i="12"/>
  <c r="M662" i="12"/>
  <c r="M622" i="12"/>
  <c r="M582" i="12"/>
  <c r="M542" i="12"/>
  <c r="M502" i="12"/>
  <c r="M422" i="12"/>
  <c r="M342" i="12"/>
  <c r="M262" i="12"/>
  <c r="M32" i="12"/>
  <c r="M692" i="12"/>
  <c r="M572" i="12"/>
  <c r="M532" i="12"/>
  <c r="M492" i="12"/>
  <c r="M452" i="12"/>
  <c r="M412" i="12"/>
  <c r="M372" i="12"/>
  <c r="M332" i="12"/>
  <c r="M292" i="12"/>
  <c r="M252" i="12"/>
  <c r="M212" i="12"/>
  <c r="M172" i="12"/>
  <c r="M132" i="12"/>
  <c r="M92" i="12"/>
  <c r="M52" i="12"/>
  <c r="M652" i="12"/>
  <c r="M772" i="12"/>
  <c r="M732" i="12"/>
  <c r="M802" i="12"/>
  <c r="M762" i="12"/>
  <c r="M722" i="12"/>
  <c r="M682" i="12"/>
  <c r="M642" i="12"/>
  <c r="M602" i="12"/>
  <c r="M562" i="12"/>
  <c r="M522" i="12"/>
  <c r="M482" i="12"/>
  <c r="M442" i="12"/>
  <c r="M402" i="12"/>
  <c r="M362" i="12"/>
  <c r="M322" i="12"/>
  <c r="M282" i="12"/>
  <c r="M242" i="12"/>
  <c r="M202" i="12"/>
  <c r="M162" i="12"/>
  <c r="M122" i="12"/>
  <c r="M112" i="12"/>
  <c r="M82" i="12"/>
  <c r="M42" i="12"/>
  <c r="M792" i="12"/>
  <c r="M752" i="12"/>
  <c r="M552" i="12"/>
  <c r="M512" i="12"/>
  <c r="M472" i="12"/>
  <c r="M432" i="12"/>
  <c r="M392" i="12"/>
  <c r="M352" i="12"/>
  <c r="M312" i="12"/>
  <c r="M272" i="12"/>
  <c r="M232" i="12"/>
  <c r="M192" i="12"/>
  <c r="M152" i="12"/>
  <c r="M72" i="12"/>
  <c r="M12" i="12"/>
  <c r="O392" i="12" l="1"/>
  <c r="N392" i="12"/>
  <c r="Q392" i="9" s="1"/>
  <c r="O412" i="12"/>
  <c r="N412" i="12"/>
  <c r="Q412" i="9" s="1"/>
  <c r="O112" i="12"/>
  <c r="N112" i="12"/>
  <c r="Q112" i="9" s="1"/>
  <c r="O402" i="12"/>
  <c r="N402" i="12"/>
  <c r="Q402" i="9" s="1"/>
  <c r="O722" i="12"/>
  <c r="N722" i="12"/>
  <c r="Q722" i="9" s="1"/>
  <c r="O132" i="12"/>
  <c r="N132" i="12"/>
  <c r="Q132" i="9" s="1"/>
  <c r="O452" i="12"/>
  <c r="N452" i="12"/>
  <c r="Q452" i="9" s="1"/>
  <c r="O422" i="12"/>
  <c r="N422" i="12"/>
  <c r="Q422" i="9" s="1"/>
  <c r="O782" i="12"/>
  <c r="N782" i="12"/>
  <c r="Q782" i="9" s="1"/>
  <c r="O302" i="12"/>
  <c r="N302" i="12"/>
  <c r="Q302" i="9" s="1"/>
  <c r="O222" i="12"/>
  <c r="N222" i="12"/>
  <c r="Q222" i="9" s="1"/>
  <c r="O472" i="12"/>
  <c r="N472" i="12"/>
  <c r="Q472" i="9" s="1"/>
  <c r="O122" i="12"/>
  <c r="N122" i="12"/>
  <c r="Q122" i="9" s="1"/>
  <c r="O442" i="12"/>
  <c r="N442" i="12"/>
  <c r="Q442" i="9" s="1"/>
  <c r="O762" i="12"/>
  <c r="N762" i="12"/>
  <c r="Q762" i="9" s="1"/>
  <c r="O172" i="12"/>
  <c r="N172" i="12"/>
  <c r="Q172" i="9" s="1"/>
  <c r="O492" i="12"/>
  <c r="N492" i="12"/>
  <c r="Q492" i="9" s="1"/>
  <c r="O502" i="12"/>
  <c r="N502" i="12"/>
  <c r="Q502" i="9" s="1"/>
  <c r="O382" i="12"/>
  <c r="N382" i="12"/>
  <c r="Q382" i="9" s="1"/>
  <c r="O92" i="12"/>
  <c r="N92" i="12"/>
  <c r="Q92" i="9" s="1"/>
  <c r="O152" i="12"/>
  <c r="N152" i="12"/>
  <c r="Q152" i="9" s="1"/>
  <c r="O512" i="12"/>
  <c r="N512" i="12"/>
  <c r="Q512" i="9" s="1"/>
  <c r="O162" i="12"/>
  <c r="N162" i="12"/>
  <c r="Q162" i="9" s="1"/>
  <c r="O482" i="12"/>
  <c r="N482" i="12"/>
  <c r="Q482" i="9" s="1"/>
  <c r="O802" i="12"/>
  <c r="N802" i="12"/>
  <c r="Q802" i="9" s="1"/>
  <c r="O212" i="12"/>
  <c r="N212" i="12"/>
  <c r="Q212" i="9" s="1"/>
  <c r="O532" i="12"/>
  <c r="N532" i="12"/>
  <c r="Q532" i="9" s="1"/>
  <c r="O542" i="12"/>
  <c r="N542" i="12"/>
  <c r="Q542" i="9" s="1"/>
  <c r="O712" i="12"/>
  <c r="N712" i="12"/>
  <c r="Q712" i="9" s="1"/>
  <c r="O462" i="12"/>
  <c r="N462" i="12"/>
  <c r="Q462" i="9" s="1"/>
  <c r="O742" i="12"/>
  <c r="N742" i="12"/>
  <c r="Q742" i="9" s="1"/>
  <c r="O552" i="12"/>
  <c r="N552" i="12"/>
  <c r="Q552" i="9" s="1"/>
  <c r="O522" i="12"/>
  <c r="N522" i="12"/>
  <c r="Q522" i="9" s="1"/>
  <c r="O732" i="12"/>
  <c r="N732" i="12"/>
  <c r="Q732" i="9" s="1"/>
  <c r="O252" i="12"/>
  <c r="N252" i="12"/>
  <c r="Q252" i="9" s="1"/>
  <c r="O572" i="12"/>
  <c r="N572" i="12"/>
  <c r="Q572" i="9" s="1"/>
  <c r="O582" i="12"/>
  <c r="N582" i="12"/>
  <c r="Q582" i="9" s="1"/>
  <c r="O62" i="12"/>
  <c r="N62" i="12"/>
  <c r="Q62" i="9" s="1"/>
  <c r="O672" i="12"/>
  <c r="N672" i="12"/>
  <c r="Q672" i="9" s="1"/>
  <c r="O82" i="12"/>
  <c r="N82" i="12"/>
  <c r="Q82" i="9" s="1"/>
  <c r="O342" i="12"/>
  <c r="N342" i="12"/>
  <c r="Q342" i="9" s="1"/>
  <c r="O192" i="12"/>
  <c r="N192" i="12"/>
  <c r="Q192" i="9" s="1"/>
  <c r="O272" i="12"/>
  <c r="N272" i="12"/>
  <c r="Q272" i="9" s="1"/>
  <c r="O242" i="12"/>
  <c r="N242" i="12"/>
  <c r="Q242" i="9" s="1"/>
  <c r="O562" i="12"/>
  <c r="N562" i="12"/>
  <c r="Q562" i="9" s="1"/>
  <c r="O772" i="12"/>
  <c r="N772" i="12"/>
  <c r="Q772" i="9" s="1"/>
  <c r="O292" i="12"/>
  <c r="N292" i="12"/>
  <c r="Q292" i="9" s="1"/>
  <c r="O692" i="12"/>
  <c r="N692" i="12"/>
  <c r="Q692" i="9" s="1"/>
  <c r="O622" i="12"/>
  <c r="N622" i="12"/>
  <c r="Q622" i="9" s="1"/>
  <c r="O102" i="12"/>
  <c r="N102" i="12"/>
  <c r="Q102" i="9" s="1"/>
  <c r="O592" i="12"/>
  <c r="N592" i="12"/>
  <c r="Q592" i="9" s="1"/>
  <c r="O362" i="12"/>
  <c r="N362" i="12"/>
  <c r="Q362" i="9" s="1"/>
  <c r="O72" i="12"/>
  <c r="N72" i="12"/>
  <c r="Q72" i="9" s="1"/>
  <c r="O202" i="12"/>
  <c r="N202" i="12"/>
  <c r="Q202" i="9" s="1"/>
  <c r="O312" i="12"/>
  <c r="N312" i="12"/>
  <c r="Q312" i="9" s="1"/>
  <c r="O282" i="12"/>
  <c r="N282" i="12"/>
  <c r="Q282" i="9" s="1"/>
  <c r="O602" i="12"/>
  <c r="N602" i="12"/>
  <c r="Q602" i="9" s="1"/>
  <c r="O652" i="12"/>
  <c r="N652" i="12"/>
  <c r="Q652" i="9" s="1"/>
  <c r="O332" i="12"/>
  <c r="N332" i="12"/>
  <c r="Q332" i="9" s="1"/>
  <c r="O662" i="12"/>
  <c r="N662" i="12"/>
  <c r="Q662" i="9" s="1"/>
  <c r="O142" i="12"/>
  <c r="N142" i="12"/>
  <c r="Q142" i="9" s="1"/>
  <c r="O632" i="12"/>
  <c r="N632" i="12"/>
  <c r="Q632" i="9" s="1"/>
  <c r="N12" i="12"/>
  <c r="Q12" i="9" s="1"/>
  <c r="O682" i="12"/>
  <c r="N682" i="12"/>
  <c r="Q682" i="9" s="1"/>
  <c r="O432" i="12"/>
  <c r="N432" i="12"/>
  <c r="Q432" i="9" s="1"/>
  <c r="O232" i="12"/>
  <c r="N232" i="12"/>
  <c r="Q232" i="9" s="1"/>
  <c r="O752" i="12"/>
  <c r="N752" i="12"/>
  <c r="Q752" i="9" s="1"/>
  <c r="O792" i="12"/>
  <c r="N792" i="12"/>
  <c r="Q792" i="9" s="1"/>
  <c r="O352" i="12"/>
  <c r="N352" i="12"/>
  <c r="Q352" i="9" s="1"/>
  <c r="O42" i="12"/>
  <c r="N42" i="12"/>
  <c r="Q42" i="9" s="1"/>
  <c r="O322" i="12"/>
  <c r="N322" i="12"/>
  <c r="Q322" i="9" s="1"/>
  <c r="O642" i="12"/>
  <c r="N642" i="12"/>
  <c r="Q642" i="9" s="1"/>
  <c r="O52" i="12"/>
  <c r="N52" i="12"/>
  <c r="Q52" i="9" s="1"/>
  <c r="O372" i="12"/>
  <c r="N372" i="12"/>
  <c r="Q372" i="9" s="1"/>
  <c r="O262" i="12"/>
  <c r="N262" i="12"/>
  <c r="Q262" i="9" s="1"/>
  <c r="O702" i="12"/>
  <c r="N702" i="12"/>
  <c r="Q702" i="9" s="1"/>
  <c r="O182" i="12"/>
  <c r="N182" i="12"/>
  <c r="Q182" i="9" s="1"/>
  <c r="O612" i="12"/>
  <c r="N612" i="12"/>
  <c r="Q612" i="9" s="1"/>
  <c r="N32" i="12"/>
  <c r="Q32" i="9" s="1"/>
  <c r="O32" i="12"/>
  <c r="O22" i="12"/>
  <c r="N22" i="12"/>
  <c r="Q22" i="9" s="1"/>
  <c r="O12" i="12"/>
  <c r="Q811" i="12"/>
  <c r="Q810" i="12"/>
  <c r="Q809" i="12"/>
  <c r="Q808" i="12"/>
  <c r="Q807" i="12"/>
  <c r="Q806" i="12"/>
  <c r="Q805" i="12"/>
  <c r="Q804" i="12"/>
  <c r="Q803" i="12"/>
  <c r="Q802" i="12"/>
  <c r="Q801" i="12"/>
  <c r="Q800" i="12"/>
  <c r="Q799" i="12"/>
  <c r="Q798" i="12"/>
  <c r="Q797" i="12"/>
  <c r="Q796" i="12"/>
  <c r="Q795" i="12"/>
  <c r="Q794" i="12"/>
  <c r="Q793" i="12"/>
  <c r="Q792" i="12"/>
  <c r="Q791" i="12"/>
  <c r="Q790" i="12"/>
  <c r="Q789" i="12"/>
  <c r="Q788" i="12"/>
  <c r="Q787" i="12"/>
  <c r="Q786" i="12"/>
  <c r="Q785" i="12"/>
  <c r="Q784" i="12"/>
  <c r="Q783" i="12"/>
  <c r="Q782" i="12"/>
  <c r="Q781" i="12"/>
  <c r="Q780" i="12"/>
  <c r="Q779" i="12"/>
  <c r="Q778" i="12"/>
  <c r="Q777" i="12"/>
  <c r="Q776" i="12"/>
  <c r="Q775" i="12"/>
  <c r="Q774" i="12"/>
  <c r="Q773" i="12"/>
  <c r="Q772" i="12"/>
  <c r="Q771" i="12"/>
  <c r="Q770" i="12"/>
  <c r="Q769" i="12"/>
  <c r="Q768" i="12"/>
  <c r="Q767" i="12"/>
  <c r="Q766" i="12"/>
  <c r="Q765" i="12"/>
  <c r="Q764" i="12"/>
  <c r="Q763" i="12"/>
  <c r="Q762" i="12"/>
  <c r="Q761" i="12"/>
  <c r="Q760" i="12"/>
  <c r="Q759" i="12"/>
  <c r="Q758" i="12"/>
  <c r="Q757" i="12"/>
  <c r="Q756" i="12"/>
  <c r="Q755" i="12"/>
  <c r="Q754" i="12"/>
  <c r="Q753" i="12"/>
  <c r="Q752" i="12"/>
  <c r="Q751" i="12"/>
  <c r="Q750" i="12"/>
  <c r="Q749" i="12"/>
  <c r="Q748" i="12"/>
  <c r="Q747" i="12"/>
  <c r="Q746" i="12"/>
  <c r="Q745" i="12"/>
  <c r="Q744" i="12"/>
  <c r="Q743" i="12"/>
  <c r="Q742" i="12"/>
  <c r="Q741" i="12"/>
  <c r="Q740" i="12"/>
  <c r="Q739" i="12"/>
  <c r="Q738" i="12"/>
  <c r="Q737" i="12"/>
  <c r="Q736" i="12"/>
  <c r="Q735" i="12"/>
  <c r="Q734" i="12"/>
  <c r="Q733" i="12"/>
  <c r="Q732" i="12"/>
  <c r="Q731" i="12"/>
  <c r="Q730" i="12"/>
  <c r="Q729" i="12"/>
  <c r="Q728" i="12"/>
  <c r="Q727" i="12"/>
  <c r="Q726" i="12"/>
  <c r="Q725" i="12"/>
  <c r="Q724" i="12"/>
  <c r="Q723" i="12"/>
  <c r="Q722" i="12"/>
  <c r="Q721" i="12"/>
  <c r="Q720" i="12"/>
  <c r="Q719" i="12"/>
  <c r="Q718" i="12"/>
  <c r="Q717" i="12"/>
  <c r="Q716" i="12"/>
  <c r="Q715" i="12"/>
  <c r="Q714" i="12"/>
  <c r="Q713" i="12"/>
  <c r="Q712" i="12"/>
  <c r="Q711" i="12"/>
  <c r="Q710" i="12"/>
  <c r="Q709" i="12"/>
  <c r="Q708" i="12"/>
  <c r="Q707" i="12"/>
  <c r="Q706" i="12"/>
  <c r="Q705" i="12"/>
  <c r="Q704" i="12"/>
  <c r="Q703" i="12"/>
  <c r="Q702" i="12"/>
  <c r="Q701" i="12"/>
  <c r="Q700" i="12"/>
  <c r="Q699" i="12"/>
  <c r="Q698" i="12"/>
  <c r="Q697" i="12"/>
  <c r="Q696" i="12"/>
  <c r="Q695" i="12"/>
  <c r="Q694" i="12"/>
  <c r="Q693" i="12"/>
  <c r="Q692" i="12"/>
  <c r="Q691" i="12"/>
  <c r="Q690" i="12"/>
  <c r="Q689" i="12"/>
  <c r="Q688" i="12"/>
  <c r="Q687" i="12"/>
  <c r="Q686" i="12"/>
  <c r="Q685" i="12"/>
  <c r="Q684" i="12"/>
  <c r="Q683" i="12"/>
  <c r="Q682" i="12"/>
  <c r="Q681" i="12"/>
  <c r="Q680" i="12"/>
  <c r="Q679" i="12"/>
  <c r="Q678" i="12"/>
  <c r="Q677" i="12"/>
  <c r="Q676" i="12"/>
  <c r="Q675" i="12"/>
  <c r="Q674" i="12"/>
  <c r="Q673" i="12"/>
  <c r="Q672" i="12"/>
  <c r="Q671" i="12"/>
  <c r="Q670" i="12"/>
  <c r="Q669" i="12"/>
  <c r="Q668" i="12"/>
  <c r="Q667" i="12"/>
  <c r="Q666" i="12"/>
  <c r="Q665" i="12"/>
  <c r="Q664" i="12"/>
  <c r="Q663" i="12"/>
  <c r="Q662" i="12"/>
  <c r="Q661" i="12"/>
  <c r="Q660" i="12"/>
  <c r="Q659" i="12"/>
  <c r="Q658" i="12"/>
  <c r="Q657" i="12"/>
  <c r="Q656" i="12"/>
  <c r="Q655" i="12"/>
  <c r="Q654" i="12"/>
  <c r="Q653" i="12"/>
  <c r="Q652" i="12"/>
  <c r="Q651" i="12"/>
  <c r="Q650" i="12"/>
  <c r="Q649" i="12"/>
  <c r="Q648" i="12"/>
  <c r="Q647" i="12"/>
  <c r="Q646" i="12"/>
  <c r="Q645" i="12"/>
  <c r="Q644" i="12"/>
  <c r="Q643" i="12"/>
  <c r="Q642" i="12"/>
  <c r="Q641" i="12"/>
  <c r="Q640" i="12"/>
  <c r="Q639" i="12"/>
  <c r="Q638" i="12"/>
  <c r="Q637" i="12"/>
  <c r="Q636" i="12"/>
  <c r="Q635" i="12"/>
  <c r="Q634" i="12"/>
  <c r="Q633" i="12"/>
  <c r="Q632" i="12"/>
  <c r="Q631" i="12"/>
  <c r="Q630" i="12"/>
  <c r="Q629" i="12"/>
  <c r="Q628" i="12"/>
  <c r="Q627" i="12"/>
  <c r="Q626" i="12"/>
  <c r="Q625" i="12"/>
  <c r="Q624" i="12"/>
  <c r="Q623" i="12"/>
  <c r="Q622" i="12"/>
  <c r="Q621" i="12"/>
  <c r="Q620" i="12"/>
  <c r="Q619" i="12"/>
  <c r="Q618" i="12"/>
  <c r="Q617" i="12"/>
  <c r="Q616" i="12"/>
  <c r="Q615" i="12"/>
  <c r="Q614" i="12"/>
  <c r="Q613" i="12"/>
  <c r="Q612" i="12"/>
  <c r="Q611" i="12"/>
  <c r="Q610" i="12"/>
  <c r="Q609" i="12"/>
  <c r="Q608" i="12"/>
  <c r="Q607" i="12"/>
  <c r="Q606" i="12"/>
  <c r="Q605" i="12"/>
  <c r="Q604" i="12"/>
  <c r="Q603" i="12"/>
  <c r="Q602" i="12"/>
  <c r="Q601" i="12"/>
  <c r="Q600" i="12"/>
  <c r="Q599" i="12"/>
  <c r="Q598" i="12"/>
  <c r="Q597" i="12"/>
  <c r="Q596" i="12"/>
  <c r="Q595" i="12"/>
  <c r="Q594" i="12"/>
  <c r="Q593" i="12"/>
  <c r="Q592" i="12"/>
  <c r="Q591" i="12"/>
  <c r="Q590" i="12"/>
  <c r="Q589" i="12"/>
  <c r="Q588" i="12"/>
  <c r="Q587" i="12"/>
  <c r="Q586" i="12"/>
  <c r="Q585" i="12"/>
  <c r="Q584" i="12"/>
  <c r="Q583" i="12"/>
  <c r="Q582" i="12"/>
  <c r="Q581" i="12"/>
  <c r="Q580" i="12"/>
  <c r="Q579" i="12"/>
  <c r="Q578" i="12"/>
  <c r="Q577" i="12"/>
  <c r="Q576" i="12"/>
  <c r="Q575" i="12"/>
  <c r="Q574" i="12"/>
  <c r="Q573" i="12"/>
  <c r="Q572" i="12"/>
  <c r="Q571" i="12"/>
  <c r="Q570" i="12"/>
  <c r="Q569" i="12"/>
  <c r="Q568" i="12"/>
  <c r="Q567" i="12"/>
  <c r="Q566" i="12"/>
  <c r="Q565" i="12"/>
  <c r="Q564" i="12"/>
  <c r="Q563" i="12"/>
  <c r="Q562" i="12"/>
  <c r="Q561" i="12"/>
  <c r="Q560" i="12"/>
  <c r="Q559" i="12"/>
  <c r="Q558" i="12"/>
  <c r="Q557" i="12"/>
  <c r="Q556" i="12"/>
  <c r="Q555" i="12"/>
  <c r="Q554" i="12"/>
  <c r="Q553" i="12"/>
  <c r="Q552" i="12"/>
  <c r="Q551" i="12"/>
  <c r="Q550" i="12"/>
  <c r="Q549" i="12"/>
  <c r="Q548" i="12"/>
  <c r="Q547" i="12"/>
  <c r="Q546" i="12"/>
  <c r="Q545" i="12"/>
  <c r="Q544" i="12"/>
  <c r="Q543" i="12"/>
  <c r="Q542" i="12"/>
  <c r="Q541" i="12"/>
  <c r="Q540" i="12"/>
  <c r="Q539" i="12"/>
  <c r="Q538" i="12"/>
  <c r="Q537" i="12"/>
  <c r="Q536" i="12"/>
  <c r="Q535" i="12"/>
  <c r="Q534" i="12"/>
  <c r="Q533" i="12"/>
  <c r="Q532" i="12"/>
  <c r="Q531" i="12"/>
  <c r="Q530" i="12"/>
  <c r="Q529" i="12"/>
  <c r="Q528" i="12"/>
  <c r="Q527" i="12"/>
  <c r="Q526" i="12"/>
  <c r="Q525" i="12"/>
  <c r="Q524" i="12"/>
  <c r="Q523" i="12"/>
  <c r="Q522" i="12"/>
  <c r="Q521" i="12"/>
  <c r="Q520" i="12"/>
  <c r="Q519" i="12"/>
  <c r="Q518" i="12"/>
  <c r="Q517" i="12"/>
  <c r="Q516" i="12"/>
  <c r="Q515" i="12"/>
  <c r="Q514" i="12"/>
  <c r="Q513" i="12"/>
  <c r="Q512" i="12"/>
  <c r="Q511" i="12"/>
  <c r="Q510" i="12"/>
  <c r="Q509" i="12"/>
  <c r="Q508" i="12"/>
  <c r="Q507" i="12"/>
  <c r="Q506" i="12"/>
  <c r="Q505" i="12"/>
  <c r="Q504" i="12"/>
  <c r="Q503" i="12"/>
  <c r="Q502" i="12"/>
  <c r="Q501" i="12"/>
  <c r="Q500" i="12"/>
  <c r="Q499" i="12"/>
  <c r="Q498" i="12"/>
  <c r="Q497" i="12"/>
  <c r="Q496" i="12"/>
  <c r="Q495" i="12"/>
  <c r="Q494" i="12"/>
  <c r="Q493" i="12"/>
  <c r="Q492" i="12"/>
  <c r="Q491" i="12"/>
  <c r="Q490" i="12"/>
  <c r="Q489" i="12"/>
  <c r="Q488" i="12"/>
  <c r="Q487" i="12"/>
  <c r="Q486" i="12"/>
  <c r="Q485" i="12"/>
  <c r="Q484" i="12"/>
  <c r="Q483" i="12"/>
  <c r="Q482" i="12"/>
  <c r="Q481" i="12"/>
  <c r="Q480" i="12"/>
  <c r="Q479" i="12"/>
  <c r="Q478" i="12"/>
  <c r="Q477" i="12"/>
  <c r="Q476" i="12"/>
  <c r="Q475" i="12"/>
  <c r="Q474" i="12"/>
  <c r="Q473" i="12"/>
  <c r="Q472" i="12"/>
  <c r="Q471" i="12"/>
  <c r="Q470" i="12"/>
  <c r="Q469" i="12"/>
  <c r="Q468" i="12"/>
  <c r="Q467" i="12"/>
  <c r="Q466" i="12"/>
  <c r="Q465" i="12"/>
  <c r="Q464" i="12"/>
  <c r="Q463" i="12"/>
  <c r="Q462" i="12"/>
  <c r="Q461" i="12"/>
  <c r="Q460" i="12"/>
  <c r="Q459" i="12"/>
  <c r="Q458" i="12"/>
  <c r="Q457" i="12"/>
  <c r="Q456" i="12"/>
  <c r="Q455" i="12"/>
  <c r="Q454" i="12"/>
  <c r="Q453" i="12"/>
  <c r="Q452" i="12"/>
  <c r="Q451" i="12"/>
  <c r="Q450" i="12"/>
  <c r="Q449" i="12"/>
  <c r="Q448" i="12"/>
  <c r="Q447" i="12"/>
  <c r="Q446" i="12"/>
  <c r="Q445" i="12"/>
  <c r="Q444" i="12"/>
  <c r="Q443" i="12"/>
  <c r="Q442" i="12"/>
  <c r="Q441" i="12"/>
  <c r="Q440" i="12"/>
  <c r="Q439" i="12"/>
  <c r="Q438" i="12"/>
  <c r="Q437" i="12"/>
  <c r="Q436" i="12"/>
  <c r="Q435" i="12"/>
  <c r="Q434" i="12"/>
  <c r="Q433" i="12"/>
  <c r="Q432" i="12"/>
  <c r="Q431" i="12"/>
  <c r="Q430" i="12"/>
  <c r="Q429" i="12"/>
  <c r="Q428" i="12"/>
  <c r="Q427" i="12"/>
  <c r="Q426" i="12"/>
  <c r="Q425" i="12"/>
  <c r="Q424" i="12"/>
  <c r="Q423" i="12"/>
  <c r="Q422" i="12"/>
  <c r="Q421" i="12"/>
  <c r="Q420" i="12"/>
  <c r="Q419" i="12"/>
  <c r="Q418" i="12"/>
  <c r="Q417" i="12"/>
  <c r="Q416" i="12"/>
  <c r="Q415" i="12"/>
  <c r="Q414" i="12"/>
  <c r="Q413" i="12"/>
  <c r="Q412" i="12"/>
  <c r="Q411" i="12"/>
  <c r="Q410" i="12"/>
  <c r="Q409" i="12"/>
  <c r="Q408" i="12"/>
  <c r="Q407" i="12"/>
  <c r="Q406" i="12"/>
  <c r="Q405" i="12"/>
  <c r="Q404" i="12"/>
  <c r="Q403" i="12"/>
  <c r="Q402" i="12"/>
  <c r="Q401" i="12"/>
  <c r="Q400" i="12"/>
  <c r="Q399" i="12"/>
  <c r="Q398" i="12"/>
  <c r="Q397" i="12"/>
  <c r="Q396" i="12"/>
  <c r="Q395" i="12"/>
  <c r="Q394" i="12"/>
  <c r="Q393" i="12"/>
  <c r="Q392" i="12"/>
  <c r="Q391" i="12"/>
  <c r="Q390" i="12"/>
  <c r="Q389" i="12"/>
  <c r="Q388" i="12"/>
  <c r="Q387" i="12"/>
  <c r="Q386" i="12"/>
  <c r="Q385" i="12"/>
  <c r="Q384" i="12"/>
  <c r="Q383" i="12"/>
  <c r="Q382" i="12"/>
  <c r="Q381" i="12"/>
  <c r="Q380" i="12"/>
  <c r="Q379" i="12"/>
  <c r="Q378" i="12"/>
  <c r="Q377" i="12"/>
  <c r="Q376" i="12"/>
  <c r="Q375" i="12"/>
  <c r="Q374" i="12"/>
  <c r="Q373" i="12"/>
  <c r="Q372" i="12"/>
  <c r="Q371" i="12"/>
  <c r="Q370" i="12"/>
  <c r="Q369" i="12"/>
  <c r="Q368" i="12"/>
  <c r="Q367" i="12"/>
  <c r="Q366" i="12"/>
  <c r="Q365" i="12"/>
  <c r="Q364" i="12"/>
  <c r="Q363" i="12"/>
  <c r="Q362" i="12"/>
  <c r="Q361" i="12"/>
  <c r="Q360" i="12"/>
  <c r="Q359" i="12"/>
  <c r="Q358" i="12"/>
  <c r="Q357" i="12"/>
  <c r="Q356" i="12"/>
  <c r="Q355" i="12"/>
  <c r="Q354" i="12"/>
  <c r="Q353" i="12"/>
  <c r="Q352" i="12"/>
  <c r="Q351" i="12"/>
  <c r="Q350" i="12"/>
  <c r="Q349" i="12"/>
  <c r="Q348" i="12"/>
  <c r="Q347" i="12"/>
  <c r="Q346" i="12"/>
  <c r="Q345" i="12"/>
  <c r="Q344" i="12"/>
  <c r="Q343" i="12"/>
  <c r="Q342" i="12"/>
  <c r="Q341" i="12"/>
  <c r="Q340" i="12"/>
  <c r="Q339" i="12"/>
  <c r="Q338" i="12"/>
  <c r="Q337" i="12"/>
  <c r="Q336" i="12"/>
  <c r="Q335" i="12"/>
  <c r="Q334" i="12"/>
  <c r="Q333" i="12"/>
  <c r="Q332" i="12"/>
  <c r="Q331" i="12"/>
  <c r="Q330" i="12"/>
  <c r="Q329" i="12"/>
  <c r="Q328" i="12"/>
  <c r="Q327" i="12"/>
  <c r="Q326" i="12"/>
  <c r="Q325" i="12"/>
  <c r="Q324" i="12"/>
  <c r="Q323" i="12"/>
  <c r="Q322" i="12"/>
  <c r="Q321" i="12"/>
  <c r="Q320" i="12"/>
  <c r="Q319" i="12"/>
  <c r="Q318" i="12"/>
  <c r="Q317" i="12"/>
  <c r="Q316" i="12"/>
  <c r="Q315" i="12"/>
  <c r="Q314" i="12"/>
  <c r="Q313" i="12"/>
  <c r="Q312" i="12"/>
  <c r="Q311" i="12"/>
  <c r="Q310" i="12"/>
  <c r="Q309" i="12"/>
  <c r="Q308" i="12"/>
  <c r="Q307" i="12"/>
  <c r="Q306" i="12"/>
  <c r="Q305" i="12"/>
  <c r="Q304" i="12"/>
  <c r="Q303" i="12"/>
  <c r="Q302" i="12"/>
  <c r="Q301" i="12"/>
  <c r="Q300" i="12"/>
  <c r="Q299" i="12"/>
  <c r="Q298" i="12"/>
  <c r="Q297" i="12"/>
  <c r="Q296" i="12"/>
  <c r="Q295" i="12"/>
  <c r="Q294" i="12"/>
  <c r="Q293" i="12"/>
  <c r="Q292" i="12"/>
  <c r="Q291" i="12"/>
  <c r="Q290" i="12"/>
  <c r="Q289" i="12"/>
  <c r="Q288" i="12"/>
  <c r="Q287" i="12"/>
  <c r="Q286" i="12"/>
  <c r="Q285" i="12"/>
  <c r="Q284" i="12"/>
  <c r="Q283" i="12"/>
  <c r="Q282" i="12"/>
  <c r="Q281" i="12"/>
  <c r="Q280" i="12"/>
  <c r="Q279" i="12"/>
  <c r="Q278" i="12"/>
  <c r="Q277" i="12"/>
  <c r="Q276" i="12"/>
  <c r="Q275" i="12"/>
  <c r="Q274" i="12"/>
  <c r="Q273" i="12"/>
  <c r="Q272" i="12"/>
  <c r="Q271" i="12"/>
  <c r="Q270" i="12"/>
  <c r="Q269" i="12"/>
  <c r="Q268" i="12"/>
  <c r="Q267" i="12"/>
  <c r="Q266" i="12"/>
  <c r="Q265" i="12"/>
  <c r="Q264" i="12"/>
  <c r="Q263" i="12"/>
  <c r="Q262" i="12"/>
  <c r="Q261" i="12"/>
  <c r="Q260" i="12"/>
  <c r="Q259" i="12"/>
  <c r="Q258" i="12"/>
  <c r="Q257" i="12"/>
  <c r="Q256" i="12"/>
  <c r="Q255" i="12"/>
  <c r="Q254" i="12"/>
  <c r="Q253" i="12"/>
  <c r="Q252" i="12"/>
  <c r="Q251" i="12"/>
  <c r="Q250" i="12"/>
  <c r="Q249" i="12"/>
  <c r="Q248" i="12"/>
  <c r="Q247" i="12"/>
  <c r="Q246" i="12"/>
  <c r="Q245" i="12"/>
  <c r="Q244" i="12"/>
  <c r="Q243" i="12"/>
  <c r="Q242" i="12"/>
  <c r="Q241" i="12"/>
  <c r="Q240" i="12"/>
  <c r="Q239" i="12"/>
  <c r="Q238" i="12"/>
  <c r="Q237" i="12"/>
  <c r="Q236" i="12"/>
  <c r="Q235" i="12"/>
  <c r="Q234" i="12"/>
  <c r="Q233" i="12"/>
  <c r="Q232" i="12"/>
  <c r="Q231" i="12"/>
  <c r="Q230" i="12"/>
  <c r="Q229" i="12"/>
  <c r="Q228" i="12"/>
  <c r="Q227" i="12"/>
  <c r="Q226" i="12"/>
  <c r="Q225" i="12"/>
  <c r="Q224" i="12"/>
  <c r="Q223" i="12"/>
  <c r="Q222" i="12"/>
  <c r="Q221" i="12"/>
  <c r="Q220" i="12"/>
  <c r="Q219" i="12"/>
  <c r="Q218" i="12"/>
  <c r="Q217" i="12"/>
  <c r="Q216" i="12"/>
  <c r="Q215" i="12"/>
  <c r="Q214" i="12"/>
  <c r="Q213" i="12"/>
  <c r="Q212" i="12"/>
  <c r="Q211" i="12"/>
  <c r="Q210" i="12"/>
  <c r="Q209" i="12"/>
  <c r="Q208" i="12"/>
  <c r="Q207" i="12"/>
  <c r="Q206" i="12"/>
  <c r="Q205" i="12"/>
  <c r="Q204" i="12"/>
  <c r="Q203" i="12"/>
  <c r="Q202" i="12"/>
  <c r="Q201" i="12"/>
  <c r="Q200" i="12"/>
  <c r="Q199" i="12"/>
  <c r="Q198" i="12"/>
  <c r="Q197" i="12"/>
  <c r="Q196" i="12"/>
  <c r="Q195" i="12"/>
  <c r="Q194" i="12"/>
  <c r="Q193" i="12"/>
  <c r="Q192" i="12"/>
  <c r="Q191" i="12"/>
  <c r="Q190" i="12"/>
  <c r="Q189" i="12"/>
  <c r="Q188" i="12"/>
  <c r="Q187" i="12"/>
  <c r="Q186" i="12"/>
  <c r="Q185" i="12"/>
  <c r="Q184" i="12"/>
  <c r="Q183" i="12"/>
  <c r="Q182" i="12"/>
  <c r="Q181" i="12"/>
  <c r="Q180" i="12"/>
  <c r="Q179" i="12"/>
  <c r="Q178" i="12"/>
  <c r="Q177" i="12"/>
  <c r="Q176" i="12"/>
  <c r="Q175" i="12"/>
  <c r="Q174" i="12"/>
  <c r="Q173" i="12"/>
  <c r="Q172" i="12"/>
  <c r="Q171" i="12"/>
  <c r="Q170" i="12"/>
  <c r="Q169" i="12"/>
  <c r="Q168" i="12"/>
  <c r="Q167" i="12"/>
  <c r="Q166" i="12"/>
  <c r="Q165" i="12"/>
  <c r="Q164" i="12"/>
  <c r="Q163" i="12"/>
  <c r="Q162" i="12"/>
  <c r="Q161" i="12"/>
  <c r="Q160" i="12"/>
  <c r="Q159" i="12"/>
  <c r="Q158" i="12"/>
  <c r="Q157" i="12"/>
  <c r="Q156" i="12"/>
  <c r="Q155" i="12"/>
  <c r="Q154" i="12"/>
  <c r="Q153" i="12"/>
  <c r="Q152" i="12"/>
  <c r="Q151" i="12"/>
  <c r="Q150" i="12"/>
  <c r="Q149" i="12"/>
  <c r="Q148" i="12"/>
  <c r="Q147" i="12"/>
  <c r="Q146" i="12"/>
  <c r="Q145" i="12"/>
  <c r="Q144" i="12"/>
  <c r="Q143" i="12"/>
  <c r="Q142" i="12"/>
  <c r="Q141" i="12"/>
  <c r="Q140" i="12"/>
  <c r="Q139" i="12"/>
  <c r="Q138" i="12"/>
  <c r="Q137" i="12"/>
  <c r="Q136" i="12"/>
  <c r="Q135" i="12"/>
  <c r="Q134" i="12"/>
  <c r="Q133" i="12"/>
  <c r="Q132" i="12"/>
  <c r="Q131" i="12"/>
  <c r="Q130" i="12"/>
  <c r="Q129" i="12"/>
  <c r="Q128" i="12"/>
  <c r="Q127" i="12"/>
  <c r="Q126" i="12"/>
  <c r="Q125" i="12"/>
  <c r="Q124" i="12"/>
  <c r="Q123" i="12"/>
  <c r="Q122" i="12"/>
  <c r="Q121" i="12"/>
  <c r="Q120" i="12"/>
  <c r="Q119" i="12"/>
  <c r="Q118" i="12"/>
  <c r="Q117" i="12"/>
  <c r="Q116" i="12"/>
  <c r="Q115" i="12"/>
  <c r="Q114" i="12"/>
  <c r="Q113" i="12"/>
  <c r="Q112" i="12"/>
  <c r="Q111" i="12"/>
  <c r="Q110" i="12"/>
  <c r="Q109" i="12"/>
  <c r="Q108" i="12"/>
  <c r="Q107" i="12"/>
  <c r="Q106" i="12"/>
  <c r="Q105" i="12"/>
  <c r="Q104" i="12"/>
  <c r="Q103" i="12"/>
  <c r="Q102" i="12"/>
  <c r="Q101" i="12"/>
  <c r="Q100" i="12"/>
  <c r="Q99" i="12"/>
  <c r="Q98" i="12"/>
  <c r="Q97" i="12"/>
  <c r="Q96" i="12"/>
  <c r="Q95" i="12"/>
  <c r="Q94" i="12"/>
  <c r="Q93" i="12"/>
  <c r="Q92" i="12"/>
  <c r="Q91" i="12"/>
  <c r="Q90" i="12"/>
  <c r="Q89" i="12"/>
  <c r="Q88" i="12"/>
  <c r="Q87" i="12"/>
  <c r="Q86" i="12"/>
  <c r="Q85" i="12"/>
  <c r="Q84" i="12"/>
  <c r="Q83" i="12"/>
  <c r="Q82" i="12"/>
  <c r="Q81" i="12"/>
  <c r="Q80" i="12"/>
  <c r="Q79" i="12"/>
  <c r="Q78" i="12"/>
  <c r="Q77" i="12"/>
  <c r="Q76" i="12"/>
  <c r="Q75" i="12"/>
  <c r="Q74" i="12"/>
  <c r="Q73" i="12"/>
  <c r="Q72" i="12"/>
  <c r="Q71" i="12"/>
  <c r="Q70" i="12"/>
  <c r="Q69" i="12"/>
  <c r="Q68" i="12"/>
  <c r="Q67" i="12"/>
  <c r="Q66" i="12"/>
  <c r="Q65" i="12"/>
  <c r="Q64" i="12"/>
  <c r="Q63" i="12"/>
  <c r="Q62" i="12"/>
  <c r="Q61" i="12"/>
  <c r="Q60" i="12"/>
  <c r="Q59" i="12"/>
  <c r="Q58" i="12"/>
  <c r="Q57" i="12"/>
  <c r="Q56" i="12"/>
  <c r="Q55" i="12"/>
  <c r="Q54" i="12"/>
  <c r="Q53" i="12"/>
  <c r="Q52" i="12"/>
  <c r="Q51" i="12"/>
  <c r="Q50" i="12"/>
  <c r="Q49" i="12"/>
  <c r="Q48" i="12"/>
  <c r="Q47" i="12"/>
  <c r="Q46" i="12"/>
  <c r="Q45" i="12"/>
  <c r="Q44" i="12"/>
  <c r="Q43" i="12"/>
  <c r="Q42" i="12"/>
  <c r="Q41" i="12"/>
  <c r="Q40" i="12"/>
  <c r="Q39" i="12"/>
  <c r="Q38" i="12"/>
  <c r="Q37" i="12"/>
  <c r="Q36" i="12"/>
  <c r="Q35" i="12"/>
  <c r="Q34" i="12"/>
  <c r="Q33" i="12"/>
  <c r="Q32" i="12"/>
  <c r="Q31" i="12"/>
  <c r="Q30" i="12"/>
  <c r="Q29" i="12"/>
  <c r="Q28" i="12"/>
  <c r="Q27" i="12"/>
  <c r="Q26" i="12"/>
  <c r="Q25" i="12"/>
  <c r="Q24" i="12"/>
  <c r="Q23" i="12"/>
  <c r="Q22" i="12"/>
  <c r="Q21" i="12"/>
  <c r="Q20" i="12"/>
  <c r="Q19" i="12"/>
  <c r="Q18" i="12"/>
  <c r="Q17" i="12"/>
  <c r="Q16" i="12"/>
  <c r="Q15" i="12"/>
  <c r="Q14" i="12"/>
  <c r="Q13" i="12"/>
  <c r="Q12" i="12"/>
  <c r="Z812" i="11"/>
  <c r="AA812" i="11" s="1"/>
  <c r="AA822" i="11"/>
  <c r="I22" i="11" l="1"/>
  <c r="Y22" i="11" s="1"/>
  <c r="I32" i="11"/>
  <c r="Y32" i="11" s="1"/>
  <c r="I42" i="11"/>
  <c r="Y42" i="11" s="1"/>
  <c r="I52" i="11"/>
  <c r="Y52" i="11" s="1"/>
  <c r="I62" i="11"/>
  <c r="Y62" i="11" s="1"/>
  <c r="I72" i="11"/>
  <c r="Y72" i="11" s="1"/>
  <c r="I82" i="11"/>
  <c r="Y82" i="11" s="1"/>
  <c r="I92" i="11"/>
  <c r="Y92" i="11" s="1"/>
  <c r="I102" i="11"/>
  <c r="Y102" i="11" s="1"/>
  <c r="I112" i="11"/>
  <c r="Y112" i="11" s="1"/>
  <c r="I122" i="11"/>
  <c r="Y122" i="11" s="1"/>
  <c r="I132" i="11"/>
  <c r="Y132" i="11" s="1"/>
  <c r="K132" i="9" s="1"/>
  <c r="AA132" i="12" s="1"/>
  <c r="V132" i="9" s="1"/>
  <c r="I142" i="11"/>
  <c r="Y142" i="11" s="1"/>
  <c r="I152" i="11"/>
  <c r="Y152" i="11" s="1"/>
  <c r="I162" i="11"/>
  <c r="Y162" i="11" s="1"/>
  <c r="I172" i="11"/>
  <c r="Y172" i="11" s="1"/>
  <c r="I182" i="11"/>
  <c r="Y182" i="11" s="1"/>
  <c r="I192" i="11"/>
  <c r="Y192" i="11" s="1"/>
  <c r="I202" i="11"/>
  <c r="Y202" i="11" s="1"/>
  <c r="I212" i="11"/>
  <c r="Y212" i="11" s="1"/>
  <c r="I222" i="11"/>
  <c r="Y222" i="11" s="1"/>
  <c r="I232" i="11"/>
  <c r="Y232" i="11" s="1"/>
  <c r="I242" i="11"/>
  <c r="Y242" i="11" s="1"/>
  <c r="I252" i="11"/>
  <c r="Y252" i="11" s="1"/>
  <c r="I262" i="11"/>
  <c r="Y262" i="11" s="1"/>
  <c r="I272" i="11"/>
  <c r="Y272" i="11" s="1"/>
  <c r="K272" i="9" s="1"/>
  <c r="AA272" i="12" s="1"/>
  <c r="V272" i="9" s="1"/>
  <c r="I282" i="11"/>
  <c r="Y282" i="11" s="1"/>
  <c r="I292" i="11"/>
  <c r="Y292" i="11" s="1"/>
  <c r="I302" i="11"/>
  <c r="Y302" i="11" s="1"/>
  <c r="I312" i="11"/>
  <c r="Y312" i="11" s="1"/>
  <c r="I322" i="11"/>
  <c r="Y322" i="11" s="1"/>
  <c r="I332" i="11"/>
  <c r="Y332" i="11" s="1"/>
  <c r="I342" i="11"/>
  <c r="Y342" i="11" s="1"/>
  <c r="I352" i="11"/>
  <c r="Y352" i="11" s="1"/>
  <c r="I362" i="11"/>
  <c r="Y362" i="11" s="1"/>
  <c r="I372" i="11"/>
  <c r="Y372" i="11" s="1"/>
  <c r="I382" i="11"/>
  <c r="Y382" i="11" s="1"/>
  <c r="I392" i="11"/>
  <c r="Y392" i="11" s="1"/>
  <c r="I402" i="11"/>
  <c r="Y402" i="11" s="1"/>
  <c r="I412" i="11"/>
  <c r="Y412" i="11" s="1"/>
  <c r="I422" i="11"/>
  <c r="Y422" i="11" s="1"/>
  <c r="I432" i="11"/>
  <c r="Y432" i="11" s="1"/>
  <c r="I442" i="11"/>
  <c r="Y442" i="11" s="1"/>
  <c r="I452" i="11"/>
  <c r="Y452" i="11" s="1"/>
  <c r="I462" i="11"/>
  <c r="Y462" i="11" s="1"/>
  <c r="I472" i="11"/>
  <c r="Y472" i="11" s="1"/>
  <c r="I482" i="11"/>
  <c r="Y482" i="11" s="1"/>
  <c r="I492" i="11"/>
  <c r="Y492" i="11" s="1"/>
  <c r="K492" i="9" s="1"/>
  <c r="AA492" i="12" s="1"/>
  <c r="V492" i="9" s="1"/>
  <c r="I502" i="11"/>
  <c r="Y502" i="11" s="1"/>
  <c r="I512" i="11"/>
  <c r="Y512" i="11" s="1"/>
  <c r="I522" i="11"/>
  <c r="Y522" i="11" s="1"/>
  <c r="I532" i="11"/>
  <c r="Y532" i="11" s="1"/>
  <c r="I542" i="11"/>
  <c r="Y542" i="11" s="1"/>
  <c r="I552" i="11"/>
  <c r="Y552" i="11" s="1"/>
  <c r="I562" i="11"/>
  <c r="Y562" i="11" s="1"/>
  <c r="I572" i="11"/>
  <c r="Y572" i="11" s="1"/>
  <c r="I582" i="11"/>
  <c r="Y582" i="11" s="1"/>
  <c r="I592" i="11"/>
  <c r="Y592" i="11" s="1"/>
  <c r="I602" i="11"/>
  <c r="Y602" i="11" s="1"/>
  <c r="I612" i="11"/>
  <c r="Y612" i="11" s="1"/>
  <c r="K612" i="9" s="1"/>
  <c r="AA612" i="12" s="1"/>
  <c r="V612" i="9" s="1"/>
  <c r="I622" i="11"/>
  <c r="Y622" i="11" s="1"/>
  <c r="K622" i="9" s="1"/>
  <c r="I632" i="11"/>
  <c r="Y632" i="11" s="1"/>
  <c r="I642" i="11"/>
  <c r="Y642" i="11" s="1"/>
  <c r="I652" i="11"/>
  <c r="Y652" i="11" s="1"/>
  <c r="I662" i="11"/>
  <c r="Y662" i="11" s="1"/>
  <c r="I672" i="11"/>
  <c r="Y672" i="11" s="1"/>
  <c r="I682" i="11"/>
  <c r="Y682" i="11" s="1"/>
  <c r="I692" i="11"/>
  <c r="Y692" i="11" s="1"/>
  <c r="I702" i="11"/>
  <c r="Y702" i="11" s="1"/>
  <c r="K702" i="9" s="1"/>
  <c r="I712" i="11"/>
  <c r="Y712" i="11" s="1"/>
  <c r="I722" i="11"/>
  <c r="Y722" i="11" s="1"/>
  <c r="K722" i="9" s="1"/>
  <c r="AA722" i="12" s="1"/>
  <c r="V722" i="9" s="1"/>
  <c r="I732" i="11"/>
  <c r="Y732" i="11" s="1"/>
  <c r="K732" i="9" s="1"/>
  <c r="AA732" i="12" s="1"/>
  <c r="V732" i="9" s="1"/>
  <c r="I742" i="11"/>
  <c r="Y742" i="11" s="1"/>
  <c r="I752" i="11"/>
  <c r="Y752" i="11" s="1"/>
  <c r="I762" i="11"/>
  <c r="Y762" i="11" s="1"/>
  <c r="I772" i="11"/>
  <c r="Y772" i="11" s="1"/>
  <c r="I782" i="11"/>
  <c r="Y782" i="11" s="1"/>
  <c r="I792" i="11"/>
  <c r="Y792" i="11" s="1"/>
  <c r="K792" i="9" s="1"/>
  <c r="AA792" i="12" s="1"/>
  <c r="V792" i="9" s="1"/>
  <c r="I802" i="11"/>
  <c r="Y802" i="11" s="1"/>
  <c r="I12" i="11"/>
  <c r="L12" i="11" s="1"/>
  <c r="V15" i="11"/>
  <c r="V16" i="11"/>
  <c r="V17" i="11"/>
  <c r="V18" i="11"/>
  <c r="V19" i="11"/>
  <c r="V20" i="11"/>
  <c r="V21" i="11"/>
  <c r="V22" i="11"/>
  <c r="V23" i="11"/>
  <c r="V24" i="11"/>
  <c r="V25" i="11"/>
  <c r="V26" i="11"/>
  <c r="V27" i="11"/>
  <c r="V28" i="11"/>
  <c r="V29" i="11"/>
  <c r="V30" i="11"/>
  <c r="V31" i="11"/>
  <c r="V32" i="11"/>
  <c r="V33" i="11"/>
  <c r="V34" i="11"/>
  <c r="V35" i="11"/>
  <c r="V36" i="11"/>
  <c r="V37" i="11"/>
  <c r="V38" i="11"/>
  <c r="V39" i="11"/>
  <c r="V40" i="11"/>
  <c r="V41" i="11"/>
  <c r="V42" i="11"/>
  <c r="V43" i="11"/>
  <c r="V44" i="11"/>
  <c r="V45" i="11"/>
  <c r="V46" i="11"/>
  <c r="V47" i="11"/>
  <c r="V48" i="11"/>
  <c r="V49" i="11"/>
  <c r="V50" i="11"/>
  <c r="V51" i="11"/>
  <c r="V52" i="11"/>
  <c r="V53" i="11"/>
  <c r="V54" i="11"/>
  <c r="V55" i="11"/>
  <c r="V56" i="11"/>
  <c r="V57" i="11"/>
  <c r="V58" i="11"/>
  <c r="V59" i="11"/>
  <c r="V60" i="11"/>
  <c r="V61" i="11"/>
  <c r="V62" i="11"/>
  <c r="V63" i="11"/>
  <c r="V64" i="11"/>
  <c r="V65" i="11"/>
  <c r="V66" i="11"/>
  <c r="V67" i="11"/>
  <c r="V68" i="11"/>
  <c r="V69" i="11"/>
  <c r="V70" i="11"/>
  <c r="V71" i="11"/>
  <c r="V72" i="11"/>
  <c r="V73" i="11"/>
  <c r="V74" i="11"/>
  <c r="V75" i="11"/>
  <c r="V76" i="11"/>
  <c r="V77" i="11"/>
  <c r="V78" i="11"/>
  <c r="V79" i="11"/>
  <c r="V80" i="11"/>
  <c r="V81" i="11"/>
  <c r="V82" i="11"/>
  <c r="V83" i="11"/>
  <c r="V84" i="11"/>
  <c r="V85" i="11"/>
  <c r="V86" i="11"/>
  <c r="V87" i="11"/>
  <c r="V88" i="11"/>
  <c r="V89" i="11"/>
  <c r="V90" i="11"/>
  <c r="V91" i="11"/>
  <c r="V92" i="11"/>
  <c r="V93" i="11"/>
  <c r="V94" i="11"/>
  <c r="V95" i="11"/>
  <c r="V96" i="11"/>
  <c r="V97" i="11"/>
  <c r="V98" i="11"/>
  <c r="V99" i="11"/>
  <c r="V100" i="11"/>
  <c r="V101" i="11"/>
  <c r="V102" i="11"/>
  <c r="V103" i="11"/>
  <c r="V104" i="11"/>
  <c r="V105" i="11"/>
  <c r="V106" i="11"/>
  <c r="V107" i="11"/>
  <c r="V108" i="11"/>
  <c r="V109" i="11"/>
  <c r="V110" i="11"/>
  <c r="V111" i="11"/>
  <c r="V112" i="11"/>
  <c r="V113" i="11"/>
  <c r="V114" i="11"/>
  <c r="V115" i="11"/>
  <c r="V116" i="11"/>
  <c r="V117" i="11"/>
  <c r="V118" i="11"/>
  <c r="V119" i="11"/>
  <c r="V120" i="11"/>
  <c r="V121" i="11"/>
  <c r="V122" i="11"/>
  <c r="V123" i="11"/>
  <c r="V124" i="11"/>
  <c r="V125" i="11"/>
  <c r="V126" i="11"/>
  <c r="V127" i="11"/>
  <c r="V128" i="11"/>
  <c r="V129" i="11"/>
  <c r="V130" i="11"/>
  <c r="V131" i="11"/>
  <c r="V132" i="11"/>
  <c r="V133" i="11"/>
  <c r="V134" i="11"/>
  <c r="V135" i="11"/>
  <c r="V136" i="11"/>
  <c r="V137" i="11"/>
  <c r="V138" i="11"/>
  <c r="V139" i="11"/>
  <c r="V140" i="11"/>
  <c r="V141" i="11"/>
  <c r="V142" i="11"/>
  <c r="V143" i="11"/>
  <c r="V144" i="11"/>
  <c r="V145" i="11"/>
  <c r="V146" i="11"/>
  <c r="V147" i="11"/>
  <c r="V148" i="11"/>
  <c r="V149" i="11"/>
  <c r="V150" i="11"/>
  <c r="V151" i="11"/>
  <c r="V152" i="11"/>
  <c r="V153" i="11"/>
  <c r="V154" i="11"/>
  <c r="V155" i="11"/>
  <c r="V156" i="11"/>
  <c r="V157" i="11"/>
  <c r="V158" i="11"/>
  <c r="V159" i="11"/>
  <c r="V160" i="11"/>
  <c r="V161" i="11"/>
  <c r="V162" i="11"/>
  <c r="V163" i="11"/>
  <c r="V164" i="11"/>
  <c r="V165" i="11"/>
  <c r="V166" i="11"/>
  <c r="V167" i="11"/>
  <c r="V168" i="11"/>
  <c r="V169" i="11"/>
  <c r="V170" i="11"/>
  <c r="V171" i="11"/>
  <c r="V172" i="11"/>
  <c r="V173" i="11"/>
  <c r="V174" i="11"/>
  <c r="V175" i="11"/>
  <c r="V176" i="11"/>
  <c r="V177" i="11"/>
  <c r="V178" i="11"/>
  <c r="V179" i="11"/>
  <c r="V180" i="11"/>
  <c r="V181" i="11"/>
  <c r="V182" i="11"/>
  <c r="V183" i="11"/>
  <c r="V184" i="11"/>
  <c r="V185" i="11"/>
  <c r="V186" i="11"/>
  <c r="V187" i="11"/>
  <c r="V188" i="11"/>
  <c r="V189" i="11"/>
  <c r="V190" i="11"/>
  <c r="V191" i="11"/>
  <c r="V192" i="11"/>
  <c r="V193" i="11"/>
  <c r="V194" i="11"/>
  <c r="V195" i="11"/>
  <c r="V196" i="11"/>
  <c r="V197" i="11"/>
  <c r="V198" i="11"/>
  <c r="V199" i="11"/>
  <c r="V200" i="11"/>
  <c r="V201" i="11"/>
  <c r="V202" i="11"/>
  <c r="V203" i="11"/>
  <c r="V204" i="11"/>
  <c r="V205" i="11"/>
  <c r="V206" i="11"/>
  <c r="V207" i="11"/>
  <c r="V208" i="11"/>
  <c r="V209" i="11"/>
  <c r="V210" i="11"/>
  <c r="V211" i="11"/>
  <c r="V212" i="11"/>
  <c r="V213" i="11"/>
  <c r="V214" i="11"/>
  <c r="V215" i="11"/>
  <c r="V216" i="11"/>
  <c r="V217" i="11"/>
  <c r="V218" i="11"/>
  <c r="V219" i="11"/>
  <c r="V220" i="11"/>
  <c r="V221" i="11"/>
  <c r="V222" i="11"/>
  <c r="V223" i="11"/>
  <c r="V224" i="11"/>
  <c r="V225" i="11"/>
  <c r="V226" i="11"/>
  <c r="V227" i="11"/>
  <c r="V228" i="11"/>
  <c r="V229" i="11"/>
  <c r="V230" i="11"/>
  <c r="V231" i="11"/>
  <c r="V232" i="11"/>
  <c r="V233" i="11"/>
  <c r="V234" i="11"/>
  <c r="V235" i="11"/>
  <c r="V236" i="11"/>
  <c r="V237" i="11"/>
  <c r="V238" i="11"/>
  <c r="V239" i="11"/>
  <c r="V240" i="11"/>
  <c r="V241" i="11"/>
  <c r="V242" i="11"/>
  <c r="V243" i="11"/>
  <c r="V244" i="11"/>
  <c r="V245" i="11"/>
  <c r="V246" i="11"/>
  <c r="V247" i="11"/>
  <c r="V248" i="11"/>
  <c r="V249" i="11"/>
  <c r="V250" i="11"/>
  <c r="V251" i="11"/>
  <c r="V252" i="11"/>
  <c r="V253" i="11"/>
  <c r="V254" i="11"/>
  <c r="V255" i="11"/>
  <c r="V256" i="11"/>
  <c r="V257" i="11"/>
  <c r="V258" i="11"/>
  <c r="V259" i="11"/>
  <c r="V260" i="11"/>
  <c r="V261" i="11"/>
  <c r="V262" i="11"/>
  <c r="V263" i="11"/>
  <c r="V264" i="11"/>
  <c r="V265" i="11"/>
  <c r="V266" i="11"/>
  <c r="V267" i="11"/>
  <c r="V268" i="11"/>
  <c r="V269" i="11"/>
  <c r="V270" i="11"/>
  <c r="V271" i="11"/>
  <c r="V272" i="11"/>
  <c r="V273" i="11"/>
  <c r="V274" i="11"/>
  <c r="V275" i="11"/>
  <c r="V276" i="11"/>
  <c r="V277" i="11"/>
  <c r="V278" i="11"/>
  <c r="V279" i="11"/>
  <c r="V280" i="11"/>
  <c r="V281" i="11"/>
  <c r="V282" i="11"/>
  <c r="V283" i="11"/>
  <c r="V284" i="11"/>
  <c r="V285" i="11"/>
  <c r="V286" i="11"/>
  <c r="V287" i="11"/>
  <c r="V288" i="11"/>
  <c r="V289" i="11"/>
  <c r="V290" i="11"/>
  <c r="V291" i="11"/>
  <c r="V292" i="11"/>
  <c r="V293" i="11"/>
  <c r="V294" i="11"/>
  <c r="V295" i="11"/>
  <c r="V296" i="11"/>
  <c r="V297" i="11"/>
  <c r="V298" i="11"/>
  <c r="V299" i="11"/>
  <c r="V300" i="11"/>
  <c r="V301" i="11"/>
  <c r="V302" i="11"/>
  <c r="V303" i="11"/>
  <c r="V304" i="11"/>
  <c r="V305" i="11"/>
  <c r="V306" i="11"/>
  <c r="V307" i="11"/>
  <c r="V308" i="11"/>
  <c r="V309" i="11"/>
  <c r="V310" i="11"/>
  <c r="V311" i="11"/>
  <c r="V312" i="11"/>
  <c r="V313" i="11"/>
  <c r="V314" i="11"/>
  <c r="V315" i="11"/>
  <c r="V316" i="11"/>
  <c r="V317" i="11"/>
  <c r="V318" i="11"/>
  <c r="V319" i="11"/>
  <c r="V320" i="11"/>
  <c r="V321" i="11"/>
  <c r="V322" i="11"/>
  <c r="V323" i="11"/>
  <c r="V324" i="11"/>
  <c r="V325" i="11"/>
  <c r="V326" i="11"/>
  <c r="V327" i="11"/>
  <c r="V328" i="11"/>
  <c r="V329" i="11"/>
  <c r="V330" i="11"/>
  <c r="V331" i="11"/>
  <c r="V332" i="11"/>
  <c r="V333" i="11"/>
  <c r="V334" i="11"/>
  <c r="V335" i="11"/>
  <c r="V336" i="11"/>
  <c r="V337" i="11"/>
  <c r="V338" i="11"/>
  <c r="V339" i="11"/>
  <c r="V340" i="11"/>
  <c r="V341" i="11"/>
  <c r="V342" i="11"/>
  <c r="V343" i="11"/>
  <c r="V344" i="11"/>
  <c r="V345" i="11"/>
  <c r="V346" i="11"/>
  <c r="V347" i="11"/>
  <c r="V348" i="11"/>
  <c r="V349" i="11"/>
  <c r="V350" i="11"/>
  <c r="V351" i="11"/>
  <c r="V352" i="11"/>
  <c r="V353" i="11"/>
  <c r="V354" i="11"/>
  <c r="V355" i="11"/>
  <c r="V356" i="11"/>
  <c r="V357" i="11"/>
  <c r="V358" i="11"/>
  <c r="V359" i="11"/>
  <c r="V360" i="11"/>
  <c r="V361" i="11"/>
  <c r="V362" i="11"/>
  <c r="V363" i="11"/>
  <c r="V364" i="11"/>
  <c r="V365" i="11"/>
  <c r="V366" i="11"/>
  <c r="V367" i="11"/>
  <c r="V368" i="11"/>
  <c r="V369" i="11"/>
  <c r="V370" i="11"/>
  <c r="V371" i="11"/>
  <c r="V372" i="11"/>
  <c r="V373" i="11"/>
  <c r="V374" i="11"/>
  <c r="V375" i="11"/>
  <c r="V376" i="11"/>
  <c r="V377" i="11"/>
  <c r="V378" i="11"/>
  <c r="V379" i="11"/>
  <c r="V380" i="11"/>
  <c r="V381" i="11"/>
  <c r="V382" i="11"/>
  <c r="V383" i="11"/>
  <c r="V384" i="11"/>
  <c r="V385" i="11"/>
  <c r="V386" i="11"/>
  <c r="V387" i="11"/>
  <c r="V388" i="11"/>
  <c r="V389" i="11"/>
  <c r="V390" i="11"/>
  <c r="V391" i="11"/>
  <c r="V392" i="11"/>
  <c r="V393" i="11"/>
  <c r="V394" i="11"/>
  <c r="V395" i="11"/>
  <c r="V396" i="11"/>
  <c r="V397" i="11"/>
  <c r="V398" i="11"/>
  <c r="V399" i="11"/>
  <c r="V400" i="11"/>
  <c r="V401" i="11"/>
  <c r="V402" i="11"/>
  <c r="V403" i="11"/>
  <c r="V404" i="11"/>
  <c r="V405" i="11"/>
  <c r="V406" i="11"/>
  <c r="V407" i="11"/>
  <c r="V408" i="11"/>
  <c r="V409" i="11"/>
  <c r="V410" i="11"/>
  <c r="V411" i="11"/>
  <c r="V412" i="11"/>
  <c r="V413" i="11"/>
  <c r="V414" i="11"/>
  <c r="V415" i="11"/>
  <c r="V416" i="11"/>
  <c r="V417" i="11"/>
  <c r="V418" i="11"/>
  <c r="V419" i="11"/>
  <c r="V420" i="11"/>
  <c r="V421" i="11"/>
  <c r="V422" i="11"/>
  <c r="V423" i="11"/>
  <c r="V424" i="11"/>
  <c r="V425" i="11"/>
  <c r="V426" i="11"/>
  <c r="V427" i="11"/>
  <c r="V428" i="11"/>
  <c r="V429" i="11"/>
  <c r="V430" i="11"/>
  <c r="V431" i="11"/>
  <c r="V432" i="11"/>
  <c r="V433" i="11"/>
  <c r="V434" i="11"/>
  <c r="V435" i="11"/>
  <c r="V436" i="11"/>
  <c r="V437" i="11"/>
  <c r="V438" i="11"/>
  <c r="V439" i="11"/>
  <c r="V440" i="11"/>
  <c r="V441" i="11"/>
  <c r="V442" i="11"/>
  <c r="V443" i="11"/>
  <c r="V444" i="11"/>
  <c r="V445" i="11"/>
  <c r="V446" i="11"/>
  <c r="V447" i="11"/>
  <c r="V448" i="11"/>
  <c r="V449" i="11"/>
  <c r="V450" i="11"/>
  <c r="V451" i="11"/>
  <c r="V452" i="11"/>
  <c r="V453" i="11"/>
  <c r="V454" i="11"/>
  <c r="V455" i="11"/>
  <c r="V456" i="11"/>
  <c r="V457" i="11"/>
  <c r="V458" i="11"/>
  <c r="V459" i="11"/>
  <c r="V460" i="11"/>
  <c r="V461" i="11"/>
  <c r="V462" i="11"/>
  <c r="V463" i="11"/>
  <c r="V464" i="11"/>
  <c r="V465" i="11"/>
  <c r="V466" i="11"/>
  <c r="V467" i="11"/>
  <c r="V468" i="11"/>
  <c r="V469" i="11"/>
  <c r="V470" i="11"/>
  <c r="V471" i="11"/>
  <c r="V472" i="11"/>
  <c r="V473" i="11"/>
  <c r="V474" i="11"/>
  <c r="V475" i="11"/>
  <c r="V476" i="11"/>
  <c r="V477" i="11"/>
  <c r="V478" i="11"/>
  <c r="V479" i="11"/>
  <c r="V480" i="11"/>
  <c r="V481" i="11"/>
  <c r="V482" i="11"/>
  <c r="V483" i="11"/>
  <c r="V484" i="11"/>
  <c r="V485" i="11"/>
  <c r="V486" i="11"/>
  <c r="V487" i="11"/>
  <c r="V488" i="11"/>
  <c r="V489" i="11"/>
  <c r="V490" i="11"/>
  <c r="V491" i="11"/>
  <c r="V492" i="11"/>
  <c r="V493" i="11"/>
  <c r="V494" i="11"/>
  <c r="V495" i="11"/>
  <c r="V496" i="11"/>
  <c r="V497" i="11"/>
  <c r="V498" i="11"/>
  <c r="V499" i="11"/>
  <c r="V500" i="11"/>
  <c r="V501" i="11"/>
  <c r="V502" i="11"/>
  <c r="V503" i="11"/>
  <c r="V504" i="11"/>
  <c r="V505" i="11"/>
  <c r="V506" i="11"/>
  <c r="V507" i="11"/>
  <c r="V508" i="11"/>
  <c r="V509" i="11"/>
  <c r="V510" i="11"/>
  <c r="V511" i="11"/>
  <c r="V512" i="11"/>
  <c r="V513" i="11"/>
  <c r="V514" i="11"/>
  <c r="V515" i="11"/>
  <c r="V516" i="11"/>
  <c r="V517" i="11"/>
  <c r="V518" i="11"/>
  <c r="V519" i="11"/>
  <c r="V520" i="11"/>
  <c r="V521" i="11"/>
  <c r="V522" i="11"/>
  <c r="V523" i="11"/>
  <c r="V524" i="11"/>
  <c r="V525" i="11"/>
  <c r="V526" i="11"/>
  <c r="V527" i="11"/>
  <c r="V528" i="11"/>
  <c r="V529" i="11"/>
  <c r="V530" i="11"/>
  <c r="V531" i="11"/>
  <c r="V532" i="11"/>
  <c r="V533" i="11"/>
  <c r="V534" i="11"/>
  <c r="V535" i="11"/>
  <c r="V536" i="11"/>
  <c r="V537" i="11"/>
  <c r="V538" i="11"/>
  <c r="V539" i="11"/>
  <c r="V540" i="11"/>
  <c r="V541" i="11"/>
  <c r="V542" i="11"/>
  <c r="V543" i="11"/>
  <c r="V544" i="11"/>
  <c r="V545" i="11"/>
  <c r="V546" i="11"/>
  <c r="V547" i="11"/>
  <c r="V548" i="11"/>
  <c r="V549" i="11"/>
  <c r="V550" i="11"/>
  <c r="V551" i="11"/>
  <c r="V552" i="11"/>
  <c r="V553" i="11"/>
  <c r="V554" i="11"/>
  <c r="V555" i="11"/>
  <c r="V556" i="11"/>
  <c r="V557" i="11"/>
  <c r="V558" i="11"/>
  <c r="V559" i="11"/>
  <c r="V560" i="11"/>
  <c r="V561" i="11"/>
  <c r="V562" i="11"/>
  <c r="V563" i="11"/>
  <c r="V564" i="11"/>
  <c r="V565" i="11"/>
  <c r="V566" i="11"/>
  <c r="V567" i="11"/>
  <c r="V568" i="11"/>
  <c r="V569" i="11"/>
  <c r="V570" i="11"/>
  <c r="V571" i="11"/>
  <c r="V572" i="11"/>
  <c r="V573" i="11"/>
  <c r="V574" i="11"/>
  <c r="V575" i="11"/>
  <c r="V576" i="11"/>
  <c r="V577" i="11"/>
  <c r="V578" i="11"/>
  <c r="V579" i="11"/>
  <c r="V580" i="11"/>
  <c r="V581" i="11"/>
  <c r="V582" i="11"/>
  <c r="V583" i="11"/>
  <c r="V584" i="11"/>
  <c r="V585" i="11"/>
  <c r="V586" i="11"/>
  <c r="V587" i="11"/>
  <c r="V588" i="11"/>
  <c r="V589" i="11"/>
  <c r="V590" i="11"/>
  <c r="V591" i="11"/>
  <c r="V592" i="11"/>
  <c r="V593" i="11"/>
  <c r="V594" i="11"/>
  <c r="V595" i="11"/>
  <c r="V596" i="11"/>
  <c r="V597" i="11"/>
  <c r="V598" i="11"/>
  <c r="V599" i="11"/>
  <c r="V600" i="11"/>
  <c r="V601" i="11"/>
  <c r="V602" i="11"/>
  <c r="V603" i="11"/>
  <c r="V604" i="11"/>
  <c r="V605" i="11"/>
  <c r="V606" i="11"/>
  <c r="V607" i="11"/>
  <c r="V608" i="11"/>
  <c r="V609" i="11"/>
  <c r="V610" i="11"/>
  <c r="V611" i="11"/>
  <c r="V612" i="11"/>
  <c r="V613" i="11"/>
  <c r="V614" i="11"/>
  <c r="V615" i="11"/>
  <c r="V616" i="11"/>
  <c r="V617" i="11"/>
  <c r="V618" i="11"/>
  <c r="V619" i="11"/>
  <c r="V620" i="11"/>
  <c r="V621" i="11"/>
  <c r="V622" i="11"/>
  <c r="V623" i="11"/>
  <c r="V624" i="11"/>
  <c r="V625" i="11"/>
  <c r="V626" i="11"/>
  <c r="V627" i="11"/>
  <c r="V628" i="11"/>
  <c r="V629" i="11"/>
  <c r="V630" i="11"/>
  <c r="V631" i="11"/>
  <c r="V632" i="11"/>
  <c r="V633" i="11"/>
  <c r="V634" i="11"/>
  <c r="V635" i="11"/>
  <c r="V636" i="11"/>
  <c r="V637" i="11"/>
  <c r="V638" i="11"/>
  <c r="V639" i="11"/>
  <c r="V640" i="11"/>
  <c r="V641" i="11"/>
  <c r="V642" i="11"/>
  <c r="V643" i="11"/>
  <c r="V644" i="11"/>
  <c r="V645" i="11"/>
  <c r="V646" i="11"/>
  <c r="V647" i="11"/>
  <c r="V648" i="11"/>
  <c r="V649" i="11"/>
  <c r="V650" i="11"/>
  <c r="V651" i="11"/>
  <c r="V652" i="11"/>
  <c r="V653" i="11"/>
  <c r="V654" i="11"/>
  <c r="V655" i="11"/>
  <c r="V656" i="11"/>
  <c r="V657" i="11"/>
  <c r="V658" i="11"/>
  <c r="V659" i="11"/>
  <c r="V660" i="11"/>
  <c r="V661" i="11"/>
  <c r="V662" i="11"/>
  <c r="V663" i="11"/>
  <c r="V664" i="11"/>
  <c r="V665" i="11"/>
  <c r="V666" i="11"/>
  <c r="V667" i="11"/>
  <c r="V668" i="11"/>
  <c r="V669" i="11"/>
  <c r="V670" i="11"/>
  <c r="V671" i="11"/>
  <c r="V672" i="11"/>
  <c r="V673" i="11"/>
  <c r="V674" i="11"/>
  <c r="V675" i="11"/>
  <c r="V676" i="11"/>
  <c r="V677" i="11"/>
  <c r="V678" i="11"/>
  <c r="V679" i="11"/>
  <c r="V680" i="11"/>
  <c r="V681" i="11"/>
  <c r="V682" i="11"/>
  <c r="V683" i="11"/>
  <c r="V684" i="11"/>
  <c r="V685" i="11"/>
  <c r="V686" i="11"/>
  <c r="V687" i="11"/>
  <c r="V688" i="11"/>
  <c r="V689" i="11"/>
  <c r="V690" i="11"/>
  <c r="V691" i="11"/>
  <c r="V692" i="11"/>
  <c r="V693" i="11"/>
  <c r="V694" i="11"/>
  <c r="V695" i="11"/>
  <c r="V696" i="11"/>
  <c r="V697" i="11"/>
  <c r="V698" i="11"/>
  <c r="V699" i="11"/>
  <c r="V700" i="11"/>
  <c r="V701" i="11"/>
  <c r="V702" i="11"/>
  <c r="V703" i="11"/>
  <c r="V704" i="11"/>
  <c r="V705" i="11"/>
  <c r="V706" i="11"/>
  <c r="V707" i="11"/>
  <c r="V708" i="11"/>
  <c r="V709" i="11"/>
  <c r="V710" i="11"/>
  <c r="V711" i="11"/>
  <c r="V712" i="11"/>
  <c r="V713" i="11"/>
  <c r="V714" i="11"/>
  <c r="V715" i="11"/>
  <c r="V716" i="11"/>
  <c r="V717" i="11"/>
  <c r="V718" i="11"/>
  <c r="V719" i="11"/>
  <c r="V720" i="11"/>
  <c r="V721" i="11"/>
  <c r="V722" i="11"/>
  <c r="V723" i="11"/>
  <c r="V724" i="11"/>
  <c r="V725" i="11"/>
  <c r="V726" i="11"/>
  <c r="V727" i="11"/>
  <c r="V728" i="11"/>
  <c r="V729" i="11"/>
  <c r="V730" i="11"/>
  <c r="V731" i="11"/>
  <c r="V732" i="11"/>
  <c r="V733" i="11"/>
  <c r="V734" i="11"/>
  <c r="V735" i="11"/>
  <c r="V736" i="11"/>
  <c r="V737" i="11"/>
  <c r="V738" i="11"/>
  <c r="V739" i="11"/>
  <c r="V740" i="11"/>
  <c r="V741" i="11"/>
  <c r="V742" i="11"/>
  <c r="V743" i="11"/>
  <c r="V744" i="11"/>
  <c r="V745" i="11"/>
  <c r="V746" i="11"/>
  <c r="V747" i="11"/>
  <c r="V748" i="11"/>
  <c r="V749" i="11"/>
  <c r="V750" i="11"/>
  <c r="V751" i="11"/>
  <c r="V752" i="11"/>
  <c r="V753" i="11"/>
  <c r="V754" i="11"/>
  <c r="V755" i="11"/>
  <c r="V756" i="11"/>
  <c r="V757" i="11"/>
  <c r="V758" i="11"/>
  <c r="V759" i="11"/>
  <c r="V760" i="11"/>
  <c r="V761" i="11"/>
  <c r="V762" i="11"/>
  <c r="V763" i="11"/>
  <c r="V764" i="11"/>
  <c r="V765" i="11"/>
  <c r="V766" i="11"/>
  <c r="V767" i="11"/>
  <c r="V768" i="11"/>
  <c r="V769" i="11"/>
  <c r="V770" i="11"/>
  <c r="V771" i="11"/>
  <c r="V772" i="11"/>
  <c r="V773" i="11"/>
  <c r="V774" i="11"/>
  <c r="V775" i="11"/>
  <c r="V776" i="11"/>
  <c r="V777" i="11"/>
  <c r="V778" i="11"/>
  <c r="V779" i="11"/>
  <c r="V780" i="11"/>
  <c r="V781" i="11"/>
  <c r="V782" i="11"/>
  <c r="V783" i="11"/>
  <c r="V784" i="11"/>
  <c r="V785" i="11"/>
  <c r="V786" i="11"/>
  <c r="V787" i="11"/>
  <c r="V788" i="11"/>
  <c r="V789" i="11"/>
  <c r="V790" i="11"/>
  <c r="V791" i="11"/>
  <c r="V792" i="11"/>
  <c r="V793" i="11"/>
  <c r="V794" i="11"/>
  <c r="V795" i="11"/>
  <c r="V796" i="11"/>
  <c r="V797" i="11"/>
  <c r="V798" i="11"/>
  <c r="V799" i="11"/>
  <c r="V800" i="11"/>
  <c r="V801" i="11"/>
  <c r="V802" i="11"/>
  <c r="V803" i="11"/>
  <c r="V804" i="11"/>
  <c r="V805" i="11"/>
  <c r="V806" i="11"/>
  <c r="V807" i="11"/>
  <c r="V808" i="11"/>
  <c r="V809" i="11"/>
  <c r="V810" i="11"/>
  <c r="V811" i="11"/>
  <c r="V12" i="11"/>
  <c r="V13" i="11"/>
  <c r="V14" i="11"/>
  <c r="W162" i="11" l="1"/>
  <c r="Z162" i="11" s="1"/>
  <c r="L162" i="9" s="1"/>
  <c r="AB162" i="12" s="1"/>
  <c r="W162" i="9" s="1"/>
  <c r="W82" i="11"/>
  <c r="Z82" i="11" s="1"/>
  <c r="L82" i="9" s="1"/>
  <c r="AB82" i="12" s="1"/>
  <c r="W82" i="9" s="1"/>
  <c r="W42" i="11"/>
  <c r="Z42" i="11" s="1"/>
  <c r="L42" i="9" s="1"/>
  <c r="AB42" i="12" s="1"/>
  <c r="W42" i="9" s="1"/>
  <c r="W122" i="11"/>
  <c r="Z122" i="11" s="1"/>
  <c r="L122" i="9" s="1"/>
  <c r="AB122" i="12" s="1"/>
  <c r="W122" i="9" s="1"/>
  <c r="W62" i="11"/>
  <c r="Z62" i="11" s="1"/>
  <c r="L62" i="9" s="1"/>
  <c r="AB62" i="12" s="1"/>
  <c r="W62" i="9" s="1"/>
  <c r="W172" i="11"/>
  <c r="Z172" i="11" s="1"/>
  <c r="L172" i="9" s="1"/>
  <c r="AB172" i="12" s="1"/>
  <c r="W172" i="9" s="1"/>
  <c r="W152" i="11"/>
  <c r="Z152" i="11" s="1"/>
  <c r="L152" i="9" s="1"/>
  <c r="AB152" i="12" s="1"/>
  <c r="W152" i="9" s="1"/>
  <c r="W132" i="11"/>
  <c r="Z132" i="11" s="1"/>
  <c r="W112" i="11"/>
  <c r="Z112" i="11" s="1"/>
  <c r="L112" i="9" s="1"/>
  <c r="AB112" i="12" s="1"/>
  <c r="W112" i="9" s="1"/>
  <c r="W92" i="11"/>
  <c r="Z92" i="11" s="1"/>
  <c r="L92" i="9" s="1"/>
  <c r="AB92" i="12" s="1"/>
  <c r="W92" i="9" s="1"/>
  <c r="W72" i="11"/>
  <c r="Z72" i="11" s="1"/>
  <c r="L72" i="9" s="1"/>
  <c r="AB72" i="12" s="1"/>
  <c r="W72" i="9" s="1"/>
  <c r="W52" i="11"/>
  <c r="Z52" i="11" s="1"/>
  <c r="L52" i="9" s="1"/>
  <c r="AB52" i="12" s="1"/>
  <c r="W52" i="9" s="1"/>
  <c r="W142" i="11"/>
  <c r="Z142" i="11" s="1"/>
  <c r="L142" i="9" s="1"/>
  <c r="AB142" i="12" s="1"/>
  <c r="W142" i="9" s="1"/>
  <c r="W102" i="11"/>
  <c r="Z102" i="11" s="1"/>
  <c r="L102" i="9" s="1"/>
  <c r="AB102" i="12" s="1"/>
  <c r="W102" i="9" s="1"/>
  <c r="AA132" i="11"/>
  <c r="AB132" i="11" s="1"/>
  <c r="M132" i="9" s="1"/>
  <c r="L132" i="9"/>
  <c r="AB132" i="12" s="1"/>
  <c r="W132" i="9" s="1"/>
  <c r="W792" i="11"/>
  <c r="Z792" i="11" s="1"/>
  <c r="W752" i="11"/>
  <c r="Z752" i="11" s="1"/>
  <c r="L752" i="9" s="1"/>
  <c r="AB752" i="12" s="1"/>
  <c r="W752" i="9" s="1"/>
  <c r="W712" i="11"/>
  <c r="Z712" i="11" s="1"/>
  <c r="L712" i="9" s="1"/>
  <c r="AB712" i="12" s="1"/>
  <c r="W712" i="9" s="1"/>
  <c r="W672" i="11"/>
  <c r="Z672" i="11" s="1"/>
  <c r="L672" i="9" s="1"/>
  <c r="AB672" i="12" s="1"/>
  <c r="W672" i="9" s="1"/>
  <c r="W632" i="11"/>
  <c r="Z632" i="11" s="1"/>
  <c r="L632" i="9" s="1"/>
  <c r="AB632" i="12" s="1"/>
  <c r="W632" i="9" s="1"/>
  <c r="W592" i="11"/>
  <c r="Z592" i="11" s="1"/>
  <c r="L592" i="9" s="1"/>
  <c r="AB592" i="12" s="1"/>
  <c r="W592" i="9" s="1"/>
  <c r="W552" i="11"/>
  <c r="Z552" i="11" s="1"/>
  <c r="L552" i="9" s="1"/>
  <c r="AB552" i="12" s="1"/>
  <c r="W552" i="9" s="1"/>
  <c r="W512" i="11"/>
  <c r="Z512" i="11" s="1"/>
  <c r="L512" i="9" s="1"/>
  <c r="AB512" i="12" s="1"/>
  <c r="W512" i="9" s="1"/>
  <c r="W472" i="11"/>
  <c r="Z472" i="11" s="1"/>
  <c r="L472" i="9" s="1"/>
  <c r="AB472" i="12" s="1"/>
  <c r="W472" i="9" s="1"/>
  <c r="W432" i="11"/>
  <c r="Z432" i="11" s="1"/>
  <c r="L432" i="9" s="1"/>
  <c r="AB432" i="12" s="1"/>
  <c r="W432" i="9" s="1"/>
  <c r="W392" i="11"/>
  <c r="Z392" i="11" s="1"/>
  <c r="L392" i="9" s="1"/>
  <c r="AB392" i="12" s="1"/>
  <c r="W392" i="9" s="1"/>
  <c r="W352" i="11"/>
  <c r="Z352" i="11" s="1"/>
  <c r="L352" i="9" s="1"/>
  <c r="AB352" i="12" s="1"/>
  <c r="W352" i="9" s="1"/>
  <c r="W312" i="11"/>
  <c r="Z312" i="11" s="1"/>
  <c r="L312" i="9" s="1"/>
  <c r="AB312" i="12" s="1"/>
  <c r="W312" i="9" s="1"/>
  <c r="W272" i="11"/>
  <c r="Z272" i="11" s="1"/>
  <c r="W232" i="11"/>
  <c r="Z232" i="11" s="1"/>
  <c r="L232" i="9" s="1"/>
  <c r="AB232" i="12" s="1"/>
  <c r="W232" i="9" s="1"/>
  <c r="W192" i="11"/>
  <c r="Z192" i="11" s="1"/>
  <c r="L192" i="9" s="1"/>
  <c r="AB192" i="12" s="1"/>
  <c r="W192" i="9" s="1"/>
  <c r="K782" i="9"/>
  <c r="K542" i="9"/>
  <c r="AA542" i="12" s="1"/>
  <c r="V542" i="9" s="1"/>
  <c r="K462" i="9"/>
  <c r="K382" i="9"/>
  <c r="AA382" i="12" s="1"/>
  <c r="V382" i="9" s="1"/>
  <c r="K302" i="9"/>
  <c r="AA302" i="12" s="1"/>
  <c r="V302" i="9" s="1"/>
  <c r="K222" i="9"/>
  <c r="K142" i="9"/>
  <c r="AA142" i="11"/>
  <c r="AB142" i="11" s="1"/>
  <c r="M142" i="9" s="1"/>
  <c r="AA62" i="11"/>
  <c r="AB62" i="11" s="1"/>
  <c r="M62" i="9" s="1"/>
  <c r="K62" i="9"/>
  <c r="W692" i="11"/>
  <c r="Z692" i="11" s="1"/>
  <c r="L692" i="9" s="1"/>
  <c r="AB692" i="12" s="1"/>
  <c r="W692" i="9" s="1"/>
  <c r="W612" i="11"/>
  <c r="Z612" i="11" s="1"/>
  <c r="W532" i="11"/>
  <c r="Z532" i="11" s="1"/>
  <c r="L532" i="9" s="1"/>
  <c r="AB532" i="12" s="1"/>
  <c r="W532" i="9" s="1"/>
  <c r="W382" i="11"/>
  <c r="Z382" i="11" s="1"/>
  <c r="L382" i="9" s="1"/>
  <c r="AB382" i="12" s="1"/>
  <c r="W382" i="9" s="1"/>
  <c r="W302" i="11"/>
  <c r="Z302" i="11" s="1"/>
  <c r="L302" i="9" s="1"/>
  <c r="AB302" i="12" s="1"/>
  <c r="W302" i="9" s="1"/>
  <c r="W222" i="11"/>
  <c r="Z222" i="11" s="1"/>
  <c r="L222" i="9" s="1"/>
  <c r="AB222" i="12" s="1"/>
  <c r="W222" i="9" s="1"/>
  <c r="K772" i="9"/>
  <c r="AA772" i="12" s="1"/>
  <c r="V772" i="9" s="1"/>
  <c r="K692" i="9"/>
  <c r="AA692" i="12" s="1"/>
  <c r="V692" i="9" s="1"/>
  <c r="AA692" i="11"/>
  <c r="AB692" i="11" s="1"/>
  <c r="M692" i="9" s="1"/>
  <c r="K532" i="9"/>
  <c r="AA532" i="12" s="1"/>
  <c r="V532" i="9" s="1"/>
  <c r="K452" i="9"/>
  <c r="AA452" i="12" s="1"/>
  <c r="V452" i="9" s="1"/>
  <c r="K372" i="9"/>
  <c r="AA372" i="12" s="1"/>
  <c r="V372" i="9" s="1"/>
  <c r="K292" i="9"/>
  <c r="AA292" i="12" s="1"/>
  <c r="V292" i="9" s="1"/>
  <c r="K212" i="9"/>
  <c r="AA212" i="12" s="1"/>
  <c r="V212" i="9" s="1"/>
  <c r="AA52" i="11"/>
  <c r="AB52" i="11" s="1"/>
  <c r="M52" i="9" s="1"/>
  <c r="K52" i="9"/>
  <c r="AA52" i="12" s="1"/>
  <c r="V52" i="9" s="1"/>
  <c r="W782" i="11"/>
  <c r="Z782" i="11" s="1"/>
  <c r="L782" i="9" s="1"/>
  <c r="AB782" i="12" s="1"/>
  <c r="W782" i="9" s="1"/>
  <c r="W742" i="11"/>
  <c r="Z742" i="11" s="1"/>
  <c r="L742" i="9" s="1"/>
  <c r="AB742" i="12" s="1"/>
  <c r="W742" i="9" s="1"/>
  <c r="W702" i="11"/>
  <c r="Z702" i="11" s="1"/>
  <c r="W662" i="11"/>
  <c r="Z662" i="11" s="1"/>
  <c r="L662" i="9" s="1"/>
  <c r="AB662" i="12" s="1"/>
  <c r="W662" i="9" s="1"/>
  <c r="W622" i="11"/>
  <c r="Z622" i="11" s="1"/>
  <c r="W582" i="11"/>
  <c r="Z582" i="11" s="1"/>
  <c r="L582" i="9" s="1"/>
  <c r="AB582" i="12" s="1"/>
  <c r="W582" i="9" s="1"/>
  <c r="W542" i="11"/>
  <c r="Z542" i="11" s="1"/>
  <c r="L542" i="9" s="1"/>
  <c r="AB542" i="12" s="1"/>
  <c r="W542" i="9" s="1"/>
  <c r="W502" i="11"/>
  <c r="Z502" i="11" s="1"/>
  <c r="L502" i="9" s="1"/>
  <c r="AB502" i="12" s="1"/>
  <c r="W502" i="9" s="1"/>
  <c r="W462" i="11"/>
  <c r="Z462" i="11" s="1"/>
  <c r="L462" i="9" s="1"/>
  <c r="AB462" i="12" s="1"/>
  <c r="W462" i="9" s="1"/>
  <c r="W422" i="11"/>
  <c r="Z422" i="11" s="1"/>
  <c r="L422" i="9" s="1"/>
  <c r="AB422" i="12" s="1"/>
  <c r="W422" i="9" s="1"/>
  <c r="W342" i="11"/>
  <c r="Z342" i="11" s="1"/>
  <c r="L342" i="9" s="1"/>
  <c r="AB342" i="12" s="1"/>
  <c r="W342" i="9" s="1"/>
  <c r="W262" i="11"/>
  <c r="Z262" i="11" s="1"/>
  <c r="L262" i="9" s="1"/>
  <c r="AB262" i="12" s="1"/>
  <c r="W262" i="9" s="1"/>
  <c r="W182" i="11"/>
  <c r="Z182" i="11" s="1"/>
  <c r="L182" i="9" s="1"/>
  <c r="AB182" i="12" s="1"/>
  <c r="W182" i="9" s="1"/>
  <c r="K762" i="9"/>
  <c r="AA762" i="12" s="1"/>
  <c r="V762" i="9" s="1"/>
  <c r="K682" i="9"/>
  <c r="AA682" i="12" s="1"/>
  <c r="V682" i="9" s="1"/>
  <c r="K602" i="9"/>
  <c r="AA602" i="12" s="1"/>
  <c r="V602" i="9" s="1"/>
  <c r="K522" i="9"/>
  <c r="AA522" i="12" s="1"/>
  <c r="V522" i="9" s="1"/>
  <c r="K442" i="9"/>
  <c r="AA442" i="12" s="1"/>
  <c r="V442" i="9" s="1"/>
  <c r="K362" i="9"/>
  <c r="AA362" i="12" s="1"/>
  <c r="V362" i="9" s="1"/>
  <c r="K282" i="9"/>
  <c r="AA282" i="12" s="1"/>
  <c r="V282" i="9" s="1"/>
  <c r="K202" i="9"/>
  <c r="AA202" i="12" s="1"/>
  <c r="V202" i="9" s="1"/>
  <c r="K122" i="9"/>
  <c r="AA122" i="12" s="1"/>
  <c r="V122" i="9" s="1"/>
  <c r="AA122" i="11"/>
  <c r="AB122" i="11" s="1"/>
  <c r="M122" i="9" s="1"/>
  <c r="AA42" i="11"/>
  <c r="AB42" i="11" s="1"/>
  <c r="M42" i="9" s="1"/>
  <c r="K42" i="9"/>
  <c r="AA42" i="12" s="1"/>
  <c r="V42" i="9" s="1"/>
  <c r="W772" i="11"/>
  <c r="Z772" i="11" s="1"/>
  <c r="L772" i="9" s="1"/>
  <c r="AB772" i="12" s="1"/>
  <c r="W772" i="9" s="1"/>
  <c r="K752" i="9"/>
  <c r="AA752" i="12" s="1"/>
  <c r="V752" i="9" s="1"/>
  <c r="AA752" i="11"/>
  <c r="AB752" i="11" s="1"/>
  <c r="M752" i="9" s="1"/>
  <c r="K672" i="9"/>
  <c r="AA672" i="12" s="1"/>
  <c r="V672" i="9" s="1"/>
  <c r="AA672" i="11"/>
  <c r="AB672" i="11" s="1"/>
  <c r="M672" i="9" s="1"/>
  <c r="K592" i="9"/>
  <c r="AA592" i="12" s="1"/>
  <c r="V592" i="9" s="1"/>
  <c r="AA512" i="11"/>
  <c r="AB512" i="11" s="1"/>
  <c r="M512" i="9" s="1"/>
  <c r="K512" i="9"/>
  <c r="AA512" i="12" s="1"/>
  <c r="V512" i="9" s="1"/>
  <c r="K432" i="9"/>
  <c r="AA432" i="12" s="1"/>
  <c r="V432" i="9" s="1"/>
  <c r="AA432" i="11"/>
  <c r="AB432" i="11" s="1"/>
  <c r="M432" i="9" s="1"/>
  <c r="K352" i="9"/>
  <c r="AA352" i="12" s="1"/>
  <c r="V352" i="9" s="1"/>
  <c r="AA352" i="11"/>
  <c r="AB352" i="11" s="1"/>
  <c r="M352" i="9" s="1"/>
  <c r="K192" i="9"/>
  <c r="AA192" i="12" s="1"/>
  <c r="V192" i="9" s="1"/>
  <c r="AA192" i="11"/>
  <c r="AB192" i="11" s="1"/>
  <c r="M192" i="9" s="1"/>
  <c r="K112" i="9"/>
  <c r="AA112" i="12" s="1"/>
  <c r="V112" i="9" s="1"/>
  <c r="AA112" i="11"/>
  <c r="AB112" i="11" s="1"/>
  <c r="M112" i="9" s="1"/>
  <c r="K32" i="9"/>
  <c r="AA32" i="12" s="1"/>
  <c r="V32" i="9" s="1"/>
  <c r="W732" i="11"/>
  <c r="Z732" i="11" s="1"/>
  <c r="W652" i="11"/>
  <c r="Z652" i="11" s="1"/>
  <c r="L652" i="9" s="1"/>
  <c r="AB652" i="12" s="1"/>
  <c r="W652" i="9" s="1"/>
  <c r="W572" i="11"/>
  <c r="Z572" i="11" s="1"/>
  <c r="L572" i="9" s="1"/>
  <c r="AB572" i="12" s="1"/>
  <c r="W572" i="9" s="1"/>
  <c r="W492" i="11"/>
  <c r="Z492" i="11" s="1"/>
  <c r="W452" i="11"/>
  <c r="Z452" i="11" s="1"/>
  <c r="L452" i="9" s="1"/>
  <c r="AB452" i="12" s="1"/>
  <c r="W452" i="9" s="1"/>
  <c r="W412" i="11"/>
  <c r="Z412" i="11" s="1"/>
  <c r="L412" i="9" s="1"/>
  <c r="AB412" i="12" s="1"/>
  <c r="W412" i="9" s="1"/>
  <c r="W372" i="11"/>
  <c r="Z372" i="11" s="1"/>
  <c r="L372" i="9" s="1"/>
  <c r="AB372" i="12" s="1"/>
  <c r="W372" i="9" s="1"/>
  <c r="W332" i="11"/>
  <c r="Z332" i="11" s="1"/>
  <c r="L332" i="9" s="1"/>
  <c r="AB332" i="12" s="1"/>
  <c r="W332" i="9" s="1"/>
  <c r="W292" i="11"/>
  <c r="Z292" i="11" s="1"/>
  <c r="L292" i="9" s="1"/>
  <c r="AB292" i="12" s="1"/>
  <c r="W292" i="9" s="1"/>
  <c r="W252" i="11"/>
  <c r="Z252" i="11" s="1"/>
  <c r="L252" i="9" s="1"/>
  <c r="AB252" i="12" s="1"/>
  <c r="W252" i="9" s="1"/>
  <c r="W212" i="11"/>
  <c r="Z212" i="11" s="1"/>
  <c r="L212" i="9" s="1"/>
  <c r="AB212" i="12" s="1"/>
  <c r="W212" i="9" s="1"/>
  <c r="K742" i="9"/>
  <c r="AA742" i="12" s="1"/>
  <c r="V742" i="9" s="1"/>
  <c r="AA742" i="11"/>
  <c r="AB742" i="11" s="1"/>
  <c r="M742" i="9" s="1"/>
  <c r="K662" i="9"/>
  <c r="AA662" i="12" s="1"/>
  <c r="V662" i="9" s="1"/>
  <c r="K582" i="9"/>
  <c r="AA582" i="12" s="1"/>
  <c r="V582" i="9" s="1"/>
  <c r="AA582" i="11"/>
  <c r="AB582" i="11" s="1"/>
  <c r="M582" i="9" s="1"/>
  <c r="K502" i="9"/>
  <c r="AA502" i="12" s="1"/>
  <c r="V502" i="9" s="1"/>
  <c r="AA422" i="11"/>
  <c r="AB422" i="11" s="1"/>
  <c r="M422" i="9" s="1"/>
  <c r="K422" i="9"/>
  <c r="AA422" i="12" s="1"/>
  <c r="V422" i="9" s="1"/>
  <c r="K342" i="9"/>
  <c r="AA342" i="12" s="1"/>
  <c r="V342" i="9" s="1"/>
  <c r="AA342" i="11"/>
  <c r="AB342" i="11" s="1"/>
  <c r="M342" i="9" s="1"/>
  <c r="K262" i="9"/>
  <c r="AA262" i="12" s="1"/>
  <c r="V262" i="9" s="1"/>
  <c r="AA262" i="11"/>
  <c r="AB262" i="11" s="1"/>
  <c r="M262" i="9" s="1"/>
  <c r="K182" i="9"/>
  <c r="AA182" i="12" s="1"/>
  <c r="V182" i="9" s="1"/>
  <c r="K102" i="9"/>
  <c r="AA102" i="12" s="1"/>
  <c r="V102" i="9" s="1"/>
  <c r="AA102" i="11"/>
  <c r="AB102" i="11" s="1"/>
  <c r="M102" i="9" s="1"/>
  <c r="K22" i="9"/>
  <c r="AA22" i="12" s="1"/>
  <c r="V22" i="9" s="1"/>
  <c r="K652" i="9"/>
  <c r="AA652" i="12" s="1"/>
  <c r="V652" i="9" s="1"/>
  <c r="AA652" i="11"/>
  <c r="AB652" i="11" s="1"/>
  <c r="M652" i="9" s="1"/>
  <c r="K572" i="9"/>
  <c r="AA572" i="12" s="1"/>
  <c r="V572" i="9" s="1"/>
  <c r="AA572" i="11"/>
  <c r="AB572" i="11" s="1"/>
  <c r="M572" i="9" s="1"/>
  <c r="K412" i="9"/>
  <c r="AA412" i="12" s="1"/>
  <c r="V412" i="9" s="1"/>
  <c r="K332" i="9"/>
  <c r="AA332" i="12" s="1"/>
  <c r="V332" i="9" s="1"/>
  <c r="K252" i="9"/>
  <c r="AA252" i="12" s="1"/>
  <c r="V252" i="9" s="1"/>
  <c r="AA252" i="11"/>
  <c r="AB252" i="11" s="1"/>
  <c r="M252" i="9" s="1"/>
  <c r="K172" i="9"/>
  <c r="AA172" i="12" s="1"/>
  <c r="V172" i="9" s="1"/>
  <c r="AA172" i="11"/>
  <c r="AB172" i="11" s="1"/>
  <c r="M172" i="9" s="1"/>
  <c r="AA92" i="11"/>
  <c r="AB92" i="11" s="1"/>
  <c r="M92" i="9" s="1"/>
  <c r="W762" i="11"/>
  <c r="Z762" i="11" s="1"/>
  <c r="L762" i="9" s="1"/>
  <c r="AB762" i="12" s="1"/>
  <c r="W762" i="9" s="1"/>
  <c r="W722" i="11"/>
  <c r="Z722" i="11" s="1"/>
  <c r="W682" i="11"/>
  <c r="Z682" i="11" s="1"/>
  <c r="L682" i="9" s="1"/>
  <c r="AB682" i="12" s="1"/>
  <c r="W682" i="9" s="1"/>
  <c r="W642" i="11"/>
  <c r="Z642" i="11" s="1"/>
  <c r="L642" i="9" s="1"/>
  <c r="AB642" i="12" s="1"/>
  <c r="W642" i="9" s="1"/>
  <c r="W602" i="11"/>
  <c r="Z602" i="11" s="1"/>
  <c r="L602" i="9" s="1"/>
  <c r="AB602" i="12" s="1"/>
  <c r="W602" i="9" s="1"/>
  <c r="W562" i="11"/>
  <c r="Z562" i="11" s="1"/>
  <c r="L562" i="9" s="1"/>
  <c r="AB562" i="12" s="1"/>
  <c r="W562" i="9" s="1"/>
  <c r="W522" i="11"/>
  <c r="Z522" i="11" s="1"/>
  <c r="L522" i="9" s="1"/>
  <c r="AB522" i="12" s="1"/>
  <c r="W522" i="9" s="1"/>
  <c r="W482" i="11"/>
  <c r="Z482" i="11" s="1"/>
  <c r="L482" i="9" s="1"/>
  <c r="AB482" i="12" s="1"/>
  <c r="W482" i="9" s="1"/>
  <c r="W442" i="11"/>
  <c r="Z442" i="11" s="1"/>
  <c r="L442" i="9" s="1"/>
  <c r="AB442" i="12" s="1"/>
  <c r="W442" i="9" s="1"/>
  <c r="W402" i="11"/>
  <c r="Z402" i="11" s="1"/>
  <c r="L402" i="9" s="1"/>
  <c r="AB402" i="12" s="1"/>
  <c r="W402" i="9" s="1"/>
  <c r="W362" i="11"/>
  <c r="Z362" i="11" s="1"/>
  <c r="L362" i="9" s="1"/>
  <c r="AB362" i="12" s="1"/>
  <c r="W362" i="9" s="1"/>
  <c r="W322" i="11"/>
  <c r="Z322" i="11" s="1"/>
  <c r="L322" i="9" s="1"/>
  <c r="AB322" i="12" s="1"/>
  <c r="W322" i="9" s="1"/>
  <c r="W282" i="11"/>
  <c r="Z282" i="11" s="1"/>
  <c r="L282" i="9" s="1"/>
  <c r="AB282" i="12" s="1"/>
  <c r="W282" i="9" s="1"/>
  <c r="W242" i="11"/>
  <c r="Z242" i="11" s="1"/>
  <c r="L242" i="9" s="1"/>
  <c r="AB242" i="12" s="1"/>
  <c r="W242" i="9" s="1"/>
  <c r="W202" i="11"/>
  <c r="Z202" i="11" s="1"/>
  <c r="L202" i="9" s="1"/>
  <c r="AB202" i="12" s="1"/>
  <c r="W202" i="9" s="1"/>
  <c r="K802" i="9"/>
  <c r="AA802" i="12" s="1"/>
  <c r="V802" i="9" s="1"/>
  <c r="K642" i="9"/>
  <c r="AA642" i="12" s="1"/>
  <c r="V642" i="9" s="1"/>
  <c r="AA562" i="11"/>
  <c r="AB562" i="11" s="1"/>
  <c r="M562" i="9" s="1"/>
  <c r="K562" i="9"/>
  <c r="AA562" i="12" s="1"/>
  <c r="V562" i="9" s="1"/>
  <c r="K482" i="9"/>
  <c r="AA482" i="12" s="1"/>
  <c r="V482" i="9" s="1"/>
  <c r="K402" i="9"/>
  <c r="AA402" i="12" s="1"/>
  <c r="V402" i="9" s="1"/>
  <c r="K322" i="9"/>
  <c r="AA322" i="12" s="1"/>
  <c r="V322" i="9" s="1"/>
  <c r="K242" i="9"/>
  <c r="AA242" i="12" s="1"/>
  <c r="V242" i="9" s="1"/>
  <c r="AA242" i="11"/>
  <c r="AB242" i="11" s="1"/>
  <c r="M242" i="9" s="1"/>
  <c r="K162" i="9"/>
  <c r="AA162" i="12" s="1"/>
  <c r="V162" i="9" s="1"/>
  <c r="AA162" i="11"/>
  <c r="AB162" i="11" s="1"/>
  <c r="M162" i="9" s="1"/>
  <c r="K82" i="9"/>
  <c r="AA82" i="12" s="1"/>
  <c r="V82" i="9" s="1"/>
  <c r="AA82" i="11"/>
  <c r="AB82" i="11" s="1"/>
  <c r="M82" i="9" s="1"/>
  <c r="K92" i="9"/>
  <c r="AA92" i="12" s="1"/>
  <c r="V92" i="9" s="1"/>
  <c r="W802" i="11"/>
  <c r="Z802" i="11" s="1"/>
  <c r="L802" i="9" s="1"/>
  <c r="AB802" i="12" s="1"/>
  <c r="W802" i="9" s="1"/>
  <c r="K712" i="9"/>
  <c r="AA712" i="12" s="1"/>
  <c r="V712" i="9" s="1"/>
  <c r="AA712" i="11"/>
  <c r="AB712" i="11" s="1"/>
  <c r="M712" i="9" s="1"/>
  <c r="K632" i="9"/>
  <c r="AA632" i="12" s="1"/>
  <c r="V632" i="9" s="1"/>
  <c r="AA632" i="11"/>
  <c r="AB632" i="11" s="1"/>
  <c r="M632" i="9" s="1"/>
  <c r="AA552" i="11"/>
  <c r="AB552" i="11" s="1"/>
  <c r="M552" i="9" s="1"/>
  <c r="K552" i="9"/>
  <c r="AA552" i="12" s="1"/>
  <c r="V552" i="9" s="1"/>
  <c r="K472" i="9"/>
  <c r="AA472" i="12" s="1"/>
  <c r="V472" i="9" s="1"/>
  <c r="AA472" i="11"/>
  <c r="AB472" i="11" s="1"/>
  <c r="M472" i="9" s="1"/>
  <c r="AA392" i="11"/>
  <c r="AB392" i="11" s="1"/>
  <c r="M392" i="9" s="1"/>
  <c r="K392" i="9"/>
  <c r="AA392" i="12" s="1"/>
  <c r="V392" i="9" s="1"/>
  <c r="K312" i="9"/>
  <c r="AA312" i="12" s="1"/>
  <c r="V312" i="9" s="1"/>
  <c r="AA312" i="11"/>
  <c r="AB312" i="11" s="1"/>
  <c r="M312" i="9" s="1"/>
  <c r="K232" i="9"/>
  <c r="AA232" i="12" s="1"/>
  <c r="V232" i="9" s="1"/>
  <c r="AA232" i="11"/>
  <c r="AB232" i="11" s="1"/>
  <c r="M232" i="9" s="1"/>
  <c r="K152" i="9"/>
  <c r="AA152" i="12" s="1"/>
  <c r="V152" i="9" s="1"/>
  <c r="AA152" i="11"/>
  <c r="AB152" i="11" s="1"/>
  <c r="M152" i="9" s="1"/>
  <c r="K72" i="9"/>
  <c r="AA72" i="12" s="1"/>
  <c r="V72" i="9" s="1"/>
  <c r="AA72" i="11"/>
  <c r="AB72" i="11" s="1"/>
  <c r="M72" i="9" s="1"/>
  <c r="AA782" i="12"/>
  <c r="V782" i="9" s="1"/>
  <c r="AA702" i="12"/>
  <c r="V702" i="9" s="1"/>
  <c r="AA622" i="12"/>
  <c r="V622" i="9" s="1"/>
  <c r="AA462" i="12"/>
  <c r="V462" i="9" s="1"/>
  <c r="AA222" i="12"/>
  <c r="V222" i="9" s="1"/>
  <c r="AA142" i="12"/>
  <c r="V142" i="9" s="1"/>
  <c r="AA62" i="12"/>
  <c r="V62" i="9" s="1"/>
  <c r="W32" i="11"/>
  <c r="Z32" i="11" s="1"/>
  <c r="AC802" i="12"/>
  <c r="AD802" i="12" s="1"/>
  <c r="I802" i="18" s="1"/>
  <c r="AC132" i="12"/>
  <c r="AD132" i="12" s="1"/>
  <c r="I132" i="18" s="1"/>
  <c r="AC42" i="12"/>
  <c r="AD42" i="12" s="1"/>
  <c r="I42" i="18" s="1"/>
  <c r="AC112" i="12"/>
  <c r="AD112" i="12" s="1"/>
  <c r="I112" i="18" s="1"/>
  <c r="AC662" i="12"/>
  <c r="AD662" i="12" s="1"/>
  <c r="I662" i="18" s="1"/>
  <c r="AC582" i="12"/>
  <c r="AD582" i="12" s="1"/>
  <c r="I582" i="18" s="1"/>
  <c r="AC262" i="12"/>
  <c r="AD262" i="12" s="1"/>
  <c r="I262" i="18" s="1"/>
  <c r="Y12" i="11"/>
  <c r="K12" i="9" s="1"/>
  <c r="AA12" i="12" s="1"/>
  <c r="V12" i="9" s="1"/>
  <c r="W12" i="11"/>
  <c r="Z12" i="11" s="1"/>
  <c r="W22" i="11"/>
  <c r="Z22" i="11" s="1"/>
  <c r="V8" i="11"/>
  <c r="AA452" i="11" l="1"/>
  <c r="AB452" i="11" s="1"/>
  <c r="M452" i="9" s="1"/>
  <c r="AA382" i="11"/>
  <c r="AB382" i="11" s="1"/>
  <c r="M382" i="9" s="1"/>
  <c r="AA522" i="11"/>
  <c r="AB522" i="11" s="1"/>
  <c r="M522" i="9" s="1"/>
  <c r="AA302" i="11"/>
  <c r="AB302" i="11" s="1"/>
  <c r="M302" i="9" s="1"/>
  <c r="AA202" i="11"/>
  <c r="AB202" i="11" s="1"/>
  <c r="M202" i="9" s="1"/>
  <c r="AA362" i="11"/>
  <c r="AB362" i="11" s="1"/>
  <c r="M362" i="9" s="1"/>
  <c r="AA372" i="11"/>
  <c r="AB372" i="11" s="1"/>
  <c r="M372" i="9" s="1"/>
  <c r="AA802" i="11"/>
  <c r="AB802" i="11" s="1"/>
  <c r="M802" i="9" s="1"/>
  <c r="AC152" i="12"/>
  <c r="AD152" i="12" s="1"/>
  <c r="I152" i="18" s="1"/>
  <c r="AC762" i="12"/>
  <c r="AD762" i="12" s="1"/>
  <c r="I762" i="18" s="1"/>
  <c r="AC432" i="12"/>
  <c r="AD432" i="12" s="1"/>
  <c r="I432" i="18" s="1"/>
  <c r="AC512" i="12"/>
  <c r="AD512" i="12" s="1"/>
  <c r="I512" i="18" s="1"/>
  <c r="AC452" i="12"/>
  <c r="AD452" i="12" s="1"/>
  <c r="I452" i="18" s="1"/>
  <c r="AC72" i="12"/>
  <c r="AD72" i="12" s="1"/>
  <c r="I72" i="18" s="1"/>
  <c r="AC772" i="12"/>
  <c r="AD772" i="12" s="1"/>
  <c r="I772" i="18" s="1"/>
  <c r="AC442" i="12"/>
  <c r="AD442" i="12" s="1"/>
  <c r="I442" i="18" s="1"/>
  <c r="AC372" i="12"/>
  <c r="AD372" i="12" s="1"/>
  <c r="I372" i="18" s="1"/>
  <c r="AC202" i="12"/>
  <c r="AD202" i="12" s="1"/>
  <c r="I202" i="18" s="1"/>
  <c r="AC422" i="12"/>
  <c r="AD422" i="12" s="1"/>
  <c r="I422" i="18" s="1"/>
  <c r="AC52" i="12"/>
  <c r="AD52" i="12" s="1"/>
  <c r="I52" i="18" s="1"/>
  <c r="AC672" i="12"/>
  <c r="AD672" i="12" s="1"/>
  <c r="I672" i="18" s="1"/>
  <c r="AC182" i="12"/>
  <c r="AD182" i="12" s="1"/>
  <c r="I182" i="18" s="1"/>
  <c r="AC522" i="12"/>
  <c r="AD522" i="12" s="1"/>
  <c r="I522" i="18" s="1"/>
  <c r="AC172" i="12"/>
  <c r="AD172" i="12" s="1"/>
  <c r="I172" i="18" s="1"/>
  <c r="AC752" i="12"/>
  <c r="AD752" i="12" s="1"/>
  <c r="I752" i="18" s="1"/>
  <c r="AC242" i="12"/>
  <c r="AD242" i="12" s="1"/>
  <c r="I242" i="18" s="1"/>
  <c r="AC712" i="12"/>
  <c r="AD712" i="12" s="1"/>
  <c r="I712" i="18" s="1"/>
  <c r="AC292" i="12"/>
  <c r="AD292" i="12" s="1"/>
  <c r="I292" i="18" s="1"/>
  <c r="AC212" i="12"/>
  <c r="AD212" i="12" s="1"/>
  <c r="I212" i="18" s="1"/>
  <c r="AC192" i="12"/>
  <c r="AD192" i="12" s="1"/>
  <c r="I192" i="18" s="1"/>
  <c r="AC312" i="12"/>
  <c r="AD312" i="12" s="1"/>
  <c r="I312" i="18" s="1"/>
  <c r="AC252" i="12"/>
  <c r="AD252" i="12" s="1"/>
  <c r="I252" i="18" s="1"/>
  <c r="AC572" i="12"/>
  <c r="AD572" i="12" s="1"/>
  <c r="I572" i="18" s="1"/>
  <c r="AC352" i="12"/>
  <c r="AD352" i="12" s="1"/>
  <c r="I352" i="18" s="1"/>
  <c r="AC392" i="12"/>
  <c r="AD392" i="12" s="1"/>
  <c r="I392" i="18" s="1"/>
  <c r="AC652" i="12"/>
  <c r="AD652" i="12" s="1"/>
  <c r="I652" i="18" s="1"/>
  <c r="AC122" i="12"/>
  <c r="AD122" i="12" s="1"/>
  <c r="I122" i="18" s="1"/>
  <c r="AC362" i="12"/>
  <c r="AD362" i="12" s="1"/>
  <c r="I362" i="18" s="1"/>
  <c r="AC332" i="12"/>
  <c r="AD332" i="12" s="1"/>
  <c r="I332" i="18" s="1"/>
  <c r="AC632" i="12"/>
  <c r="AD632" i="12" s="1"/>
  <c r="I632" i="18" s="1"/>
  <c r="AC602" i="12"/>
  <c r="AD602" i="12" s="1"/>
  <c r="I602" i="18" s="1"/>
  <c r="AC532" i="12"/>
  <c r="AD532" i="12" s="1"/>
  <c r="I532" i="18" s="1"/>
  <c r="AC162" i="12"/>
  <c r="AD162" i="12" s="1"/>
  <c r="I162" i="18" s="1"/>
  <c r="AC342" i="12"/>
  <c r="AD342" i="12" s="1"/>
  <c r="I342" i="18" s="1"/>
  <c r="AC692" i="12"/>
  <c r="AD692" i="12" s="1"/>
  <c r="I692" i="18" s="1"/>
  <c r="L22" i="9"/>
  <c r="AB22" i="12" s="1"/>
  <c r="H422" i="15"/>
  <c r="AC232" i="12"/>
  <c r="AD232" i="12" s="1"/>
  <c r="I232" i="18" s="1"/>
  <c r="H42" i="15"/>
  <c r="X42" i="9"/>
  <c r="AC682" i="12"/>
  <c r="AD682" i="12" s="1"/>
  <c r="I682" i="18" s="1"/>
  <c r="AC412" i="12"/>
  <c r="AD412" i="12" s="1"/>
  <c r="I412" i="18" s="1"/>
  <c r="AC322" i="12"/>
  <c r="AD322" i="12" s="1"/>
  <c r="I322" i="18" s="1"/>
  <c r="AA482" i="11"/>
  <c r="AB482" i="11" s="1"/>
  <c r="M482" i="9" s="1"/>
  <c r="AA182" i="11"/>
  <c r="AB182" i="11" s="1"/>
  <c r="M182" i="9" s="1"/>
  <c r="AA502" i="11"/>
  <c r="AB502" i="11" s="1"/>
  <c r="M502" i="9" s="1"/>
  <c r="AA592" i="11"/>
  <c r="AB592" i="11" s="1"/>
  <c r="M592" i="9" s="1"/>
  <c r="AA442" i="11"/>
  <c r="AB442" i="11" s="1"/>
  <c r="M442" i="9" s="1"/>
  <c r="AA762" i="11"/>
  <c r="AB762" i="11" s="1"/>
  <c r="M762" i="9" s="1"/>
  <c r="AA462" i="11"/>
  <c r="AB462" i="11" s="1"/>
  <c r="M462" i="9" s="1"/>
  <c r="AA272" i="11"/>
  <c r="AB272" i="11" s="1"/>
  <c r="M272" i="9" s="1"/>
  <c r="L272" i="9"/>
  <c r="AB272" i="12" s="1"/>
  <c r="AC502" i="12"/>
  <c r="AD502" i="12" s="1"/>
  <c r="I502" i="18" s="1"/>
  <c r="H432" i="15"/>
  <c r="X432" i="9"/>
  <c r="AC402" i="12"/>
  <c r="AD402" i="12" s="1"/>
  <c r="I402" i="18" s="1"/>
  <c r="AA212" i="11"/>
  <c r="AB212" i="11" s="1"/>
  <c r="M212" i="9" s="1"/>
  <c r="AA532" i="11"/>
  <c r="AB532" i="11" s="1"/>
  <c r="M532" i="9" s="1"/>
  <c r="AA222" i="11"/>
  <c r="AB222" i="11" s="1"/>
  <c r="M222" i="9" s="1"/>
  <c r="AA542" i="11"/>
  <c r="AB542" i="11" s="1"/>
  <c r="M542" i="9" s="1"/>
  <c r="X692" i="9"/>
  <c r="AA732" i="11"/>
  <c r="AB732" i="11" s="1"/>
  <c r="M732" i="9" s="1"/>
  <c r="L732" i="9"/>
  <c r="AB732" i="12" s="1"/>
  <c r="AA622" i="11"/>
  <c r="AB622" i="11" s="1"/>
  <c r="M622" i="9" s="1"/>
  <c r="L622" i="9"/>
  <c r="AB622" i="12" s="1"/>
  <c r="W622" i="9" s="1"/>
  <c r="H452" i="15"/>
  <c r="AA492" i="11"/>
  <c r="AB492" i="11" s="1"/>
  <c r="M492" i="9" s="1"/>
  <c r="L492" i="9"/>
  <c r="AB492" i="12" s="1"/>
  <c r="H582" i="15"/>
  <c r="X582" i="9"/>
  <c r="H132" i="15"/>
  <c r="X132" i="9"/>
  <c r="AC562" i="12"/>
  <c r="AD562" i="12" s="1"/>
  <c r="I562" i="18" s="1"/>
  <c r="AA612" i="11"/>
  <c r="AB612" i="11" s="1"/>
  <c r="M612" i="9" s="1"/>
  <c r="L612" i="9"/>
  <c r="AB612" i="12" s="1"/>
  <c r="AA782" i="11"/>
  <c r="AB782" i="11" s="1"/>
  <c r="M782" i="9" s="1"/>
  <c r="L32" i="9"/>
  <c r="AB32" i="12" s="1"/>
  <c r="X512" i="9"/>
  <c r="X202" i="9"/>
  <c r="X572" i="9"/>
  <c r="AC482" i="12"/>
  <c r="AD482" i="12" s="1"/>
  <c r="I482" i="18" s="1"/>
  <c r="H662" i="15"/>
  <c r="X662" i="9"/>
  <c r="AC592" i="12"/>
  <c r="AD592" i="12" s="1"/>
  <c r="I592" i="18" s="1"/>
  <c r="AC472" i="12"/>
  <c r="AD472" i="12" s="1"/>
  <c r="I472" i="18" s="1"/>
  <c r="AC282" i="12"/>
  <c r="AD282" i="12" s="1"/>
  <c r="I282" i="18" s="1"/>
  <c r="H772" i="15"/>
  <c r="X772" i="9"/>
  <c r="AC102" i="12"/>
  <c r="AD102" i="12" s="1"/>
  <c r="I102" i="18" s="1"/>
  <c r="AC742" i="12"/>
  <c r="AD742" i="12" s="1"/>
  <c r="I742" i="18" s="1"/>
  <c r="AC552" i="12"/>
  <c r="AD552" i="12" s="1"/>
  <c r="I552" i="18" s="1"/>
  <c r="H362" i="15"/>
  <c r="X212" i="9"/>
  <c r="AC92" i="12"/>
  <c r="AD92" i="12" s="1"/>
  <c r="H92" i="14" s="1"/>
  <c r="AC642" i="12"/>
  <c r="AD642" i="12" s="1"/>
  <c r="I642" i="18" s="1"/>
  <c r="AA322" i="11"/>
  <c r="AB322" i="11" s="1"/>
  <c r="M322" i="9" s="1"/>
  <c r="AA642" i="11"/>
  <c r="AB642" i="11" s="1"/>
  <c r="M642" i="9" s="1"/>
  <c r="AA332" i="11"/>
  <c r="AB332" i="11" s="1"/>
  <c r="M332" i="9" s="1"/>
  <c r="AA662" i="11"/>
  <c r="AB662" i="11" s="1"/>
  <c r="M662" i="9" s="1"/>
  <c r="AA282" i="11"/>
  <c r="AB282" i="11" s="1"/>
  <c r="M282" i="9" s="1"/>
  <c r="AA602" i="11"/>
  <c r="AB602" i="11" s="1"/>
  <c r="M602" i="9" s="1"/>
  <c r="AA702" i="11"/>
  <c r="AB702" i="11" s="1"/>
  <c r="M702" i="9" s="1"/>
  <c r="L702" i="9"/>
  <c r="AB702" i="12" s="1"/>
  <c r="W702" i="9" s="1"/>
  <c r="AA292" i="11"/>
  <c r="AB292" i="11" s="1"/>
  <c r="M292" i="9" s="1"/>
  <c r="AA792" i="11"/>
  <c r="AB792" i="11" s="1"/>
  <c r="M792" i="9" s="1"/>
  <c r="L792" i="9"/>
  <c r="AB792" i="12" s="1"/>
  <c r="H182" i="15"/>
  <c r="X182" i="9"/>
  <c r="H442" i="15"/>
  <c r="X442" i="9"/>
  <c r="AC82" i="12"/>
  <c r="AD82" i="12" s="1"/>
  <c r="AA722" i="11"/>
  <c r="AB722" i="11" s="1"/>
  <c r="M722" i="9" s="1"/>
  <c r="L722" i="9"/>
  <c r="AB722" i="12" s="1"/>
  <c r="X242" i="9"/>
  <c r="H112" i="15"/>
  <c r="X112" i="9"/>
  <c r="H262" i="15"/>
  <c r="X262" i="9"/>
  <c r="H192" i="15"/>
  <c r="X72" i="9"/>
  <c r="H712" i="15"/>
  <c r="H802" i="15"/>
  <c r="X802" i="9"/>
  <c r="AA402" i="11"/>
  <c r="AB402" i="11" s="1"/>
  <c r="M402" i="9" s="1"/>
  <c r="AA412" i="11"/>
  <c r="AB412" i="11" s="1"/>
  <c r="M412" i="9" s="1"/>
  <c r="AA682" i="11"/>
  <c r="AB682" i="11" s="1"/>
  <c r="M682" i="9" s="1"/>
  <c r="AA772" i="11"/>
  <c r="AB772" i="11" s="1"/>
  <c r="M772" i="9" s="1"/>
  <c r="AC222" i="12"/>
  <c r="AD222" i="12" s="1"/>
  <c r="I222" i="18" s="1"/>
  <c r="AC542" i="12"/>
  <c r="AD542" i="12" s="1"/>
  <c r="I542" i="18" s="1"/>
  <c r="AC302" i="12"/>
  <c r="AD302" i="12" s="1"/>
  <c r="I302" i="18" s="1"/>
  <c r="AC622" i="12"/>
  <c r="AD622" i="12" s="1"/>
  <c r="I622" i="18" s="1"/>
  <c r="AC62" i="12"/>
  <c r="AD62" i="12" s="1"/>
  <c r="I62" i="18" s="1"/>
  <c r="AC382" i="12"/>
  <c r="AD382" i="12" s="1"/>
  <c r="I382" i="18" s="1"/>
  <c r="AC142" i="12"/>
  <c r="AD142" i="12" s="1"/>
  <c r="I142" i="18" s="1"/>
  <c r="AC462" i="12"/>
  <c r="AD462" i="12" s="1"/>
  <c r="I462" i="18" s="1"/>
  <c r="AC782" i="12"/>
  <c r="AD782" i="12" s="1"/>
  <c r="I782" i="18" s="1"/>
  <c r="H362" i="14"/>
  <c r="H762" i="14"/>
  <c r="H372" i="14"/>
  <c r="H802" i="14"/>
  <c r="H312" i="14"/>
  <c r="H132" i="14"/>
  <c r="H752" i="14"/>
  <c r="H292" i="14"/>
  <c r="H242" i="14"/>
  <c r="H432" i="14"/>
  <c r="H662" i="14"/>
  <c r="H772" i="14"/>
  <c r="H112" i="14"/>
  <c r="H442" i="14"/>
  <c r="H262" i="14"/>
  <c r="H422" i="14"/>
  <c r="H352" i="14"/>
  <c r="H232" i="14"/>
  <c r="H42" i="14"/>
  <c r="H122" i="14"/>
  <c r="H582" i="14"/>
  <c r="H52" i="14"/>
  <c r="H692" i="14"/>
  <c r="H592" i="14"/>
  <c r="AA32" i="11"/>
  <c r="AB32" i="11" s="1"/>
  <c r="M32" i="9" s="1"/>
  <c r="L12" i="9"/>
  <c r="AB12" i="12" s="1"/>
  <c r="W12" i="9" s="1"/>
  <c r="AA12" i="11"/>
  <c r="AB12" i="11" s="1"/>
  <c r="M12" i="9" s="1"/>
  <c r="AA22" i="11"/>
  <c r="O13" i="11"/>
  <c r="O14" i="11"/>
  <c r="O15" i="11"/>
  <c r="O16" i="11"/>
  <c r="O17" i="11"/>
  <c r="O18" i="11"/>
  <c r="O19" i="11"/>
  <c r="O20" i="11"/>
  <c r="O21" i="11"/>
  <c r="O22" i="11"/>
  <c r="O23" i="11"/>
  <c r="O24" i="11"/>
  <c r="O25" i="11"/>
  <c r="O26" i="11"/>
  <c r="O27" i="11"/>
  <c r="O28" i="11"/>
  <c r="O29" i="11"/>
  <c r="O30" i="11"/>
  <c r="O31" i="11"/>
  <c r="O32" i="11"/>
  <c r="O33" i="11"/>
  <c r="O34" i="11"/>
  <c r="O35" i="11"/>
  <c r="O36" i="11"/>
  <c r="O37" i="11"/>
  <c r="O38" i="11"/>
  <c r="O39" i="11"/>
  <c r="O40" i="11"/>
  <c r="O41" i="11"/>
  <c r="O42" i="11"/>
  <c r="O43" i="11"/>
  <c r="O44" i="11"/>
  <c r="O45" i="11"/>
  <c r="O46" i="11"/>
  <c r="O47" i="11"/>
  <c r="O48" i="11"/>
  <c r="O49" i="11"/>
  <c r="O50" i="11"/>
  <c r="O51" i="11"/>
  <c r="O52" i="11"/>
  <c r="O53" i="11"/>
  <c r="O54" i="11"/>
  <c r="O55" i="11"/>
  <c r="O56" i="11"/>
  <c r="O57" i="11"/>
  <c r="O58" i="11"/>
  <c r="O59" i="11"/>
  <c r="O60" i="11"/>
  <c r="O61" i="11"/>
  <c r="O62" i="11"/>
  <c r="O63" i="11"/>
  <c r="O64" i="11"/>
  <c r="O65" i="11"/>
  <c r="O66" i="11"/>
  <c r="O67" i="11"/>
  <c r="O68" i="11"/>
  <c r="O69" i="11"/>
  <c r="O70" i="11"/>
  <c r="O71" i="11"/>
  <c r="O72" i="11"/>
  <c r="O73" i="11"/>
  <c r="O74" i="11"/>
  <c r="O75" i="11"/>
  <c r="O76" i="11"/>
  <c r="O77" i="11"/>
  <c r="O78" i="11"/>
  <c r="O79" i="11"/>
  <c r="O80" i="11"/>
  <c r="O81" i="11"/>
  <c r="O82" i="11"/>
  <c r="O83" i="11"/>
  <c r="O84" i="11"/>
  <c r="O85" i="11"/>
  <c r="O86" i="11"/>
  <c r="O87" i="11"/>
  <c r="O88" i="11"/>
  <c r="O89" i="11"/>
  <c r="O90" i="11"/>
  <c r="O91" i="11"/>
  <c r="O92" i="11"/>
  <c r="O93" i="11"/>
  <c r="O94" i="11"/>
  <c r="O95" i="11"/>
  <c r="O96" i="11"/>
  <c r="O97" i="11"/>
  <c r="O98" i="11"/>
  <c r="O99" i="11"/>
  <c r="O100" i="11"/>
  <c r="O101" i="11"/>
  <c r="O102" i="11"/>
  <c r="O103" i="11"/>
  <c r="O104" i="11"/>
  <c r="O105" i="11"/>
  <c r="O106" i="11"/>
  <c r="O107" i="11"/>
  <c r="O108" i="11"/>
  <c r="O109" i="11"/>
  <c r="O110" i="11"/>
  <c r="O111" i="11"/>
  <c r="O112" i="11"/>
  <c r="O113" i="11"/>
  <c r="O114" i="11"/>
  <c r="O115" i="11"/>
  <c r="O116" i="11"/>
  <c r="O117" i="11"/>
  <c r="O118" i="11"/>
  <c r="O119" i="11"/>
  <c r="O120" i="11"/>
  <c r="O121" i="11"/>
  <c r="O122" i="11"/>
  <c r="O123" i="11"/>
  <c r="O124" i="11"/>
  <c r="O125" i="11"/>
  <c r="O126" i="11"/>
  <c r="O127" i="11"/>
  <c r="O128" i="11"/>
  <c r="O129" i="11"/>
  <c r="O130" i="11"/>
  <c r="O131" i="11"/>
  <c r="O132" i="11"/>
  <c r="O133" i="11"/>
  <c r="O134" i="11"/>
  <c r="O135" i="11"/>
  <c r="O136" i="11"/>
  <c r="O137" i="11"/>
  <c r="O138" i="11"/>
  <c r="O139" i="11"/>
  <c r="O140" i="11"/>
  <c r="O141" i="11"/>
  <c r="O142" i="11"/>
  <c r="O143" i="11"/>
  <c r="O144" i="11"/>
  <c r="O145" i="11"/>
  <c r="O146" i="11"/>
  <c r="O147" i="11"/>
  <c r="O148" i="11"/>
  <c r="O149" i="11"/>
  <c r="O150" i="11"/>
  <c r="O151" i="11"/>
  <c r="O152" i="11"/>
  <c r="O153" i="11"/>
  <c r="O154" i="11"/>
  <c r="O155" i="11"/>
  <c r="O156" i="11"/>
  <c r="O157" i="11"/>
  <c r="O158" i="11"/>
  <c r="O159" i="11"/>
  <c r="O160" i="11"/>
  <c r="O161" i="11"/>
  <c r="O162" i="11"/>
  <c r="O163" i="11"/>
  <c r="O164" i="11"/>
  <c r="O165" i="11"/>
  <c r="O166" i="11"/>
  <c r="O167" i="11"/>
  <c r="O168" i="11"/>
  <c r="O169" i="11"/>
  <c r="O170" i="11"/>
  <c r="O171" i="11"/>
  <c r="O172" i="11"/>
  <c r="O173" i="11"/>
  <c r="O174" i="11"/>
  <c r="O175" i="11"/>
  <c r="O176" i="11"/>
  <c r="O177" i="11"/>
  <c r="O178" i="11"/>
  <c r="O179" i="11"/>
  <c r="O180" i="11"/>
  <c r="O181" i="11"/>
  <c r="O182" i="11"/>
  <c r="O183" i="11"/>
  <c r="O184" i="11"/>
  <c r="O185" i="11"/>
  <c r="O186" i="11"/>
  <c r="O187" i="11"/>
  <c r="O188" i="11"/>
  <c r="O189" i="11"/>
  <c r="O190" i="11"/>
  <c r="O191" i="11"/>
  <c r="O192" i="11"/>
  <c r="O193" i="11"/>
  <c r="O194" i="11"/>
  <c r="O195" i="11"/>
  <c r="O196" i="11"/>
  <c r="O197" i="11"/>
  <c r="O198" i="11"/>
  <c r="O199" i="11"/>
  <c r="O200" i="11"/>
  <c r="O201" i="11"/>
  <c r="O202" i="11"/>
  <c r="O203" i="11"/>
  <c r="O204" i="11"/>
  <c r="O205" i="11"/>
  <c r="O206" i="11"/>
  <c r="O207" i="11"/>
  <c r="O208" i="11"/>
  <c r="O209" i="11"/>
  <c r="O210" i="11"/>
  <c r="O211" i="11"/>
  <c r="O212" i="11"/>
  <c r="O213" i="11"/>
  <c r="O214" i="11"/>
  <c r="O215" i="11"/>
  <c r="O216" i="11"/>
  <c r="O217" i="11"/>
  <c r="O218" i="11"/>
  <c r="O219" i="11"/>
  <c r="O220" i="11"/>
  <c r="O221" i="11"/>
  <c r="O222" i="11"/>
  <c r="O223" i="11"/>
  <c r="O224" i="11"/>
  <c r="O225" i="11"/>
  <c r="O226" i="11"/>
  <c r="O227" i="11"/>
  <c r="O228" i="11"/>
  <c r="O229" i="11"/>
  <c r="O230" i="11"/>
  <c r="O231" i="11"/>
  <c r="O232" i="11"/>
  <c r="O233" i="11"/>
  <c r="O234" i="11"/>
  <c r="O235" i="11"/>
  <c r="O236" i="11"/>
  <c r="O237" i="11"/>
  <c r="O238" i="11"/>
  <c r="O239" i="11"/>
  <c r="O240" i="11"/>
  <c r="O241" i="11"/>
  <c r="O242" i="11"/>
  <c r="O243" i="11"/>
  <c r="O244" i="11"/>
  <c r="O245" i="11"/>
  <c r="O246" i="11"/>
  <c r="O247" i="11"/>
  <c r="O248" i="11"/>
  <c r="O249" i="11"/>
  <c r="O250" i="11"/>
  <c r="O251" i="11"/>
  <c r="O252" i="11"/>
  <c r="O253" i="11"/>
  <c r="O254" i="11"/>
  <c r="O255" i="11"/>
  <c r="O256" i="11"/>
  <c r="O257" i="11"/>
  <c r="O258" i="11"/>
  <c r="O259" i="11"/>
  <c r="O260" i="11"/>
  <c r="O261" i="11"/>
  <c r="O262" i="11"/>
  <c r="O263" i="11"/>
  <c r="O264" i="11"/>
  <c r="O265" i="11"/>
  <c r="O266" i="11"/>
  <c r="O267" i="11"/>
  <c r="O268" i="11"/>
  <c r="O269" i="11"/>
  <c r="O270" i="11"/>
  <c r="O271" i="11"/>
  <c r="O272" i="11"/>
  <c r="O273" i="11"/>
  <c r="O274" i="11"/>
  <c r="O275" i="11"/>
  <c r="O276" i="11"/>
  <c r="O277" i="11"/>
  <c r="O278" i="11"/>
  <c r="O279" i="11"/>
  <c r="O280" i="11"/>
  <c r="O281" i="11"/>
  <c r="O282" i="11"/>
  <c r="O283" i="11"/>
  <c r="O284" i="11"/>
  <c r="O285" i="11"/>
  <c r="O286" i="11"/>
  <c r="O287" i="11"/>
  <c r="O288" i="11"/>
  <c r="O289" i="11"/>
  <c r="O290" i="11"/>
  <c r="O291" i="11"/>
  <c r="O292" i="11"/>
  <c r="O293" i="11"/>
  <c r="O294" i="11"/>
  <c r="O295" i="11"/>
  <c r="O296" i="11"/>
  <c r="O297" i="11"/>
  <c r="O298" i="11"/>
  <c r="O299" i="11"/>
  <c r="O300" i="11"/>
  <c r="O301" i="11"/>
  <c r="O302" i="11"/>
  <c r="O303" i="11"/>
  <c r="O304" i="11"/>
  <c r="O305" i="11"/>
  <c r="O306" i="11"/>
  <c r="O307" i="11"/>
  <c r="O308" i="11"/>
  <c r="O309" i="11"/>
  <c r="O310" i="11"/>
  <c r="O311" i="11"/>
  <c r="O312" i="11"/>
  <c r="O313" i="11"/>
  <c r="O314" i="11"/>
  <c r="O315" i="11"/>
  <c r="O316" i="11"/>
  <c r="O317" i="11"/>
  <c r="O318" i="11"/>
  <c r="O319" i="11"/>
  <c r="O320" i="11"/>
  <c r="O321" i="11"/>
  <c r="O322" i="11"/>
  <c r="O323" i="11"/>
  <c r="O324" i="11"/>
  <c r="O325" i="11"/>
  <c r="O326" i="11"/>
  <c r="O327" i="11"/>
  <c r="O328" i="11"/>
  <c r="O329" i="11"/>
  <c r="O330" i="11"/>
  <c r="O331" i="11"/>
  <c r="O332" i="11"/>
  <c r="O333" i="11"/>
  <c r="O334" i="11"/>
  <c r="O335" i="11"/>
  <c r="O336" i="11"/>
  <c r="O337" i="11"/>
  <c r="O338" i="11"/>
  <c r="O339" i="11"/>
  <c r="O340" i="11"/>
  <c r="O341" i="11"/>
  <c r="O342" i="11"/>
  <c r="O343" i="11"/>
  <c r="O344" i="11"/>
  <c r="O345" i="11"/>
  <c r="O346" i="11"/>
  <c r="O347" i="11"/>
  <c r="O348" i="11"/>
  <c r="O349" i="11"/>
  <c r="O350" i="11"/>
  <c r="O351" i="11"/>
  <c r="O352" i="11"/>
  <c r="O353" i="11"/>
  <c r="O354" i="11"/>
  <c r="O355" i="11"/>
  <c r="O356" i="11"/>
  <c r="O357" i="11"/>
  <c r="O358" i="11"/>
  <c r="O359" i="11"/>
  <c r="O360" i="11"/>
  <c r="O361" i="11"/>
  <c r="O362" i="11"/>
  <c r="O363" i="11"/>
  <c r="O364" i="11"/>
  <c r="O365" i="11"/>
  <c r="O366" i="11"/>
  <c r="O367" i="11"/>
  <c r="O368" i="11"/>
  <c r="O369" i="11"/>
  <c r="O370" i="11"/>
  <c r="O371" i="11"/>
  <c r="O372" i="11"/>
  <c r="O373" i="11"/>
  <c r="O374" i="11"/>
  <c r="O375" i="11"/>
  <c r="O376" i="11"/>
  <c r="O377" i="11"/>
  <c r="O378" i="11"/>
  <c r="O379" i="11"/>
  <c r="O380" i="11"/>
  <c r="O381" i="11"/>
  <c r="O382" i="11"/>
  <c r="O383" i="11"/>
  <c r="O384" i="11"/>
  <c r="O385" i="11"/>
  <c r="O386" i="11"/>
  <c r="O387" i="11"/>
  <c r="O388" i="11"/>
  <c r="O389" i="11"/>
  <c r="O390" i="11"/>
  <c r="O391" i="11"/>
  <c r="O392" i="11"/>
  <c r="O393" i="11"/>
  <c r="O394" i="11"/>
  <c r="O395" i="11"/>
  <c r="O396" i="11"/>
  <c r="O397" i="11"/>
  <c r="O398" i="11"/>
  <c r="O399" i="11"/>
  <c r="O400" i="11"/>
  <c r="O401" i="11"/>
  <c r="O402" i="11"/>
  <c r="O403" i="11"/>
  <c r="O404" i="11"/>
  <c r="O405" i="11"/>
  <c r="O406" i="11"/>
  <c r="O407" i="11"/>
  <c r="O408" i="11"/>
  <c r="O409" i="11"/>
  <c r="O410" i="11"/>
  <c r="O411" i="11"/>
  <c r="O412" i="11"/>
  <c r="O413" i="11"/>
  <c r="O414" i="11"/>
  <c r="O415" i="11"/>
  <c r="O416" i="11"/>
  <c r="O417" i="11"/>
  <c r="O418" i="11"/>
  <c r="O419" i="11"/>
  <c r="O420" i="11"/>
  <c r="O421" i="11"/>
  <c r="O422" i="11"/>
  <c r="O423" i="11"/>
  <c r="O424" i="11"/>
  <c r="O425" i="11"/>
  <c r="O426" i="11"/>
  <c r="O427" i="11"/>
  <c r="O428" i="11"/>
  <c r="O429" i="11"/>
  <c r="O430" i="11"/>
  <c r="O431" i="11"/>
  <c r="O432" i="11"/>
  <c r="O433" i="11"/>
  <c r="O434" i="11"/>
  <c r="O435" i="11"/>
  <c r="O436" i="11"/>
  <c r="O437" i="11"/>
  <c r="O438" i="11"/>
  <c r="O439" i="11"/>
  <c r="O440" i="11"/>
  <c r="O441" i="11"/>
  <c r="O442" i="11"/>
  <c r="O443" i="11"/>
  <c r="O444" i="11"/>
  <c r="O445" i="11"/>
  <c r="O446" i="11"/>
  <c r="O447" i="11"/>
  <c r="O448" i="11"/>
  <c r="O449" i="11"/>
  <c r="O450" i="11"/>
  <c r="O451" i="11"/>
  <c r="O452" i="11"/>
  <c r="O453" i="11"/>
  <c r="O454" i="11"/>
  <c r="O455" i="11"/>
  <c r="O456" i="11"/>
  <c r="O457" i="11"/>
  <c r="O458" i="11"/>
  <c r="O459" i="11"/>
  <c r="O460" i="11"/>
  <c r="O461" i="11"/>
  <c r="O462" i="11"/>
  <c r="O463" i="11"/>
  <c r="O464" i="11"/>
  <c r="O465" i="11"/>
  <c r="O466" i="11"/>
  <c r="O467" i="11"/>
  <c r="O468" i="11"/>
  <c r="O469" i="11"/>
  <c r="O470" i="11"/>
  <c r="O471" i="11"/>
  <c r="O472" i="11"/>
  <c r="O473" i="11"/>
  <c r="O474" i="11"/>
  <c r="O475" i="11"/>
  <c r="O476" i="11"/>
  <c r="O477" i="11"/>
  <c r="O478" i="11"/>
  <c r="O479" i="11"/>
  <c r="O480" i="11"/>
  <c r="O481" i="11"/>
  <c r="O482" i="11"/>
  <c r="O483" i="11"/>
  <c r="O484" i="11"/>
  <c r="O485" i="11"/>
  <c r="O486" i="11"/>
  <c r="O487" i="11"/>
  <c r="O488" i="11"/>
  <c r="O489" i="11"/>
  <c r="O490" i="11"/>
  <c r="O491" i="11"/>
  <c r="O492" i="11"/>
  <c r="O493" i="11"/>
  <c r="O494" i="11"/>
  <c r="O495" i="11"/>
  <c r="O496" i="11"/>
  <c r="O497" i="11"/>
  <c r="O498" i="11"/>
  <c r="O499" i="11"/>
  <c r="O500" i="11"/>
  <c r="O501" i="11"/>
  <c r="O502" i="11"/>
  <c r="O503" i="11"/>
  <c r="O504" i="11"/>
  <c r="O505" i="11"/>
  <c r="O506" i="11"/>
  <c r="O507" i="11"/>
  <c r="O508" i="11"/>
  <c r="O509" i="11"/>
  <c r="O510" i="11"/>
  <c r="O511" i="11"/>
  <c r="O512" i="11"/>
  <c r="O513" i="11"/>
  <c r="O514" i="11"/>
  <c r="O515" i="11"/>
  <c r="O516" i="11"/>
  <c r="O517" i="11"/>
  <c r="O518" i="11"/>
  <c r="O519" i="11"/>
  <c r="O520" i="11"/>
  <c r="O521" i="11"/>
  <c r="O522" i="11"/>
  <c r="O523" i="11"/>
  <c r="O524" i="11"/>
  <c r="O525" i="11"/>
  <c r="O526" i="11"/>
  <c r="O527" i="11"/>
  <c r="O528" i="11"/>
  <c r="O529" i="11"/>
  <c r="O530" i="11"/>
  <c r="O531" i="11"/>
  <c r="O532" i="11"/>
  <c r="O533" i="11"/>
  <c r="O534" i="11"/>
  <c r="O535" i="11"/>
  <c r="O536" i="11"/>
  <c r="O537" i="11"/>
  <c r="O538" i="11"/>
  <c r="O539" i="11"/>
  <c r="O540" i="11"/>
  <c r="O541" i="11"/>
  <c r="O542" i="11"/>
  <c r="O543" i="11"/>
  <c r="O544" i="11"/>
  <c r="O545" i="11"/>
  <c r="O546" i="11"/>
  <c r="O547" i="11"/>
  <c r="O548" i="11"/>
  <c r="O549" i="11"/>
  <c r="O550" i="11"/>
  <c r="O551" i="11"/>
  <c r="O552" i="11"/>
  <c r="O553" i="11"/>
  <c r="O554" i="11"/>
  <c r="O555" i="11"/>
  <c r="O556" i="11"/>
  <c r="O557" i="11"/>
  <c r="O558" i="11"/>
  <c r="O559" i="11"/>
  <c r="O560" i="11"/>
  <c r="O561" i="11"/>
  <c r="O562" i="11"/>
  <c r="O563" i="11"/>
  <c r="O564" i="11"/>
  <c r="O565" i="11"/>
  <c r="O566" i="11"/>
  <c r="O567" i="11"/>
  <c r="O568" i="11"/>
  <c r="O569" i="11"/>
  <c r="O570" i="11"/>
  <c r="O571" i="11"/>
  <c r="O572" i="11"/>
  <c r="O573" i="11"/>
  <c r="O574" i="11"/>
  <c r="O575" i="11"/>
  <c r="O576" i="11"/>
  <c r="O577" i="11"/>
  <c r="O578" i="11"/>
  <c r="O579" i="11"/>
  <c r="O580" i="11"/>
  <c r="O581" i="11"/>
  <c r="O582" i="11"/>
  <c r="O583" i="11"/>
  <c r="O584" i="11"/>
  <c r="O585" i="11"/>
  <c r="O586" i="11"/>
  <c r="O587" i="11"/>
  <c r="O588" i="11"/>
  <c r="O589" i="11"/>
  <c r="O590" i="11"/>
  <c r="O591" i="11"/>
  <c r="O592" i="11"/>
  <c r="O593" i="11"/>
  <c r="O594" i="11"/>
  <c r="O595" i="11"/>
  <c r="O596" i="11"/>
  <c r="O597" i="11"/>
  <c r="O598" i="11"/>
  <c r="O599" i="11"/>
  <c r="O600" i="11"/>
  <c r="O601" i="11"/>
  <c r="O602" i="11"/>
  <c r="O603" i="11"/>
  <c r="O604" i="11"/>
  <c r="O605" i="11"/>
  <c r="O606" i="11"/>
  <c r="O607" i="11"/>
  <c r="O608" i="11"/>
  <c r="O609" i="11"/>
  <c r="O610" i="11"/>
  <c r="O611" i="11"/>
  <c r="O612" i="11"/>
  <c r="O613" i="11"/>
  <c r="O614" i="11"/>
  <c r="O615" i="11"/>
  <c r="O616" i="11"/>
  <c r="O617" i="11"/>
  <c r="O618" i="11"/>
  <c r="O619" i="11"/>
  <c r="O620" i="11"/>
  <c r="O621" i="11"/>
  <c r="O622" i="11"/>
  <c r="O623" i="11"/>
  <c r="O624" i="11"/>
  <c r="O625" i="11"/>
  <c r="O626" i="11"/>
  <c r="O627" i="11"/>
  <c r="O628" i="11"/>
  <c r="O629" i="11"/>
  <c r="O630" i="11"/>
  <c r="O631" i="11"/>
  <c r="O632" i="11"/>
  <c r="O633" i="11"/>
  <c r="O634" i="11"/>
  <c r="O635" i="11"/>
  <c r="O636" i="11"/>
  <c r="O637" i="11"/>
  <c r="O638" i="11"/>
  <c r="O639" i="11"/>
  <c r="O640" i="11"/>
  <c r="O641" i="11"/>
  <c r="O642" i="11"/>
  <c r="O643" i="11"/>
  <c r="O644" i="11"/>
  <c r="O645" i="11"/>
  <c r="O646" i="11"/>
  <c r="O647" i="11"/>
  <c r="O648" i="11"/>
  <c r="O649" i="11"/>
  <c r="O650" i="11"/>
  <c r="O651" i="11"/>
  <c r="O652" i="11"/>
  <c r="O653" i="11"/>
  <c r="O654" i="11"/>
  <c r="O655" i="11"/>
  <c r="O656" i="11"/>
  <c r="O657" i="11"/>
  <c r="O658" i="11"/>
  <c r="O659" i="11"/>
  <c r="O660" i="11"/>
  <c r="O661" i="11"/>
  <c r="O662" i="11"/>
  <c r="O663" i="11"/>
  <c r="O664" i="11"/>
  <c r="O665" i="11"/>
  <c r="O666" i="11"/>
  <c r="O667" i="11"/>
  <c r="O668" i="11"/>
  <c r="O669" i="11"/>
  <c r="O670" i="11"/>
  <c r="O671" i="11"/>
  <c r="O672" i="11"/>
  <c r="O673" i="11"/>
  <c r="O674" i="11"/>
  <c r="O675" i="11"/>
  <c r="O676" i="11"/>
  <c r="O677" i="11"/>
  <c r="O678" i="11"/>
  <c r="O679" i="11"/>
  <c r="O680" i="11"/>
  <c r="O681" i="11"/>
  <c r="O682" i="11"/>
  <c r="O683" i="11"/>
  <c r="O684" i="11"/>
  <c r="O685" i="11"/>
  <c r="O686" i="11"/>
  <c r="O687" i="11"/>
  <c r="O688" i="11"/>
  <c r="O689" i="11"/>
  <c r="O690" i="11"/>
  <c r="O691" i="11"/>
  <c r="O692" i="11"/>
  <c r="O693" i="11"/>
  <c r="O694" i="11"/>
  <c r="O695" i="11"/>
  <c r="O696" i="11"/>
  <c r="O697" i="11"/>
  <c r="O698" i="11"/>
  <c r="O699" i="11"/>
  <c r="O700" i="11"/>
  <c r="O701" i="11"/>
  <c r="O702" i="11"/>
  <c r="O703" i="11"/>
  <c r="O704" i="11"/>
  <c r="O705" i="11"/>
  <c r="O706" i="11"/>
  <c r="O707" i="11"/>
  <c r="O708" i="11"/>
  <c r="O709" i="11"/>
  <c r="O710" i="11"/>
  <c r="O711" i="11"/>
  <c r="O712" i="11"/>
  <c r="O713" i="11"/>
  <c r="O714" i="11"/>
  <c r="O715" i="11"/>
  <c r="O716" i="11"/>
  <c r="O717" i="11"/>
  <c r="O718" i="11"/>
  <c r="O719" i="11"/>
  <c r="O720" i="11"/>
  <c r="O721" i="11"/>
  <c r="O722" i="11"/>
  <c r="O723" i="11"/>
  <c r="O724" i="11"/>
  <c r="O725" i="11"/>
  <c r="O726" i="11"/>
  <c r="O727" i="11"/>
  <c r="O728" i="11"/>
  <c r="O729" i="11"/>
  <c r="O730" i="11"/>
  <c r="O731" i="11"/>
  <c r="O732" i="11"/>
  <c r="O733" i="11"/>
  <c r="O734" i="11"/>
  <c r="O735" i="11"/>
  <c r="O736" i="11"/>
  <c r="O737" i="11"/>
  <c r="O738" i="11"/>
  <c r="O739" i="11"/>
  <c r="O740" i="11"/>
  <c r="O741" i="11"/>
  <c r="O742" i="11"/>
  <c r="O743" i="11"/>
  <c r="O744" i="11"/>
  <c r="O745" i="11"/>
  <c r="O746" i="11"/>
  <c r="O747" i="11"/>
  <c r="O748" i="11"/>
  <c r="O749" i="11"/>
  <c r="O750" i="11"/>
  <c r="O751" i="11"/>
  <c r="O752" i="11"/>
  <c r="O753" i="11"/>
  <c r="O754" i="11"/>
  <c r="O755" i="11"/>
  <c r="O756" i="11"/>
  <c r="O757" i="11"/>
  <c r="O758" i="11"/>
  <c r="O759" i="11"/>
  <c r="O760" i="11"/>
  <c r="O761" i="11"/>
  <c r="O762" i="11"/>
  <c r="O763" i="11"/>
  <c r="O764" i="11"/>
  <c r="O765" i="11"/>
  <c r="O766" i="11"/>
  <c r="O767" i="11"/>
  <c r="O768" i="11"/>
  <c r="O769" i="11"/>
  <c r="O770" i="11"/>
  <c r="O771" i="11"/>
  <c r="O772" i="11"/>
  <c r="O773" i="11"/>
  <c r="O774" i="11"/>
  <c r="O775" i="11"/>
  <c r="O776" i="11"/>
  <c r="O777" i="11"/>
  <c r="O778" i="11"/>
  <c r="O779" i="11"/>
  <c r="O780" i="11"/>
  <c r="O781" i="11"/>
  <c r="O782" i="11"/>
  <c r="O783" i="11"/>
  <c r="O784" i="11"/>
  <c r="O785" i="11"/>
  <c r="O786" i="11"/>
  <c r="O787" i="11"/>
  <c r="O788" i="11"/>
  <c r="O789" i="11"/>
  <c r="O790" i="11"/>
  <c r="O791" i="11"/>
  <c r="O792" i="11"/>
  <c r="O793" i="11"/>
  <c r="O794" i="11"/>
  <c r="O795" i="11"/>
  <c r="O796" i="11"/>
  <c r="O797" i="11"/>
  <c r="O798" i="11"/>
  <c r="O799" i="11"/>
  <c r="O800" i="11"/>
  <c r="O801" i="11"/>
  <c r="O802" i="11"/>
  <c r="O803" i="11"/>
  <c r="O804" i="11"/>
  <c r="O805" i="11"/>
  <c r="O806" i="11"/>
  <c r="O807" i="11"/>
  <c r="O808" i="11"/>
  <c r="O809" i="11"/>
  <c r="O810" i="11"/>
  <c r="O811" i="11"/>
  <c r="O12" i="11"/>
  <c r="L22" i="11"/>
  <c r="L32" i="11"/>
  <c r="L62" i="11"/>
  <c r="L72" i="11"/>
  <c r="L82" i="11"/>
  <c r="L92" i="11"/>
  <c r="L102" i="11"/>
  <c r="L112" i="11"/>
  <c r="L142" i="11"/>
  <c r="L152" i="11"/>
  <c r="L162" i="11"/>
  <c r="L172" i="11"/>
  <c r="L182" i="11"/>
  <c r="L192" i="11"/>
  <c r="L202" i="11"/>
  <c r="L212" i="11"/>
  <c r="L222" i="11"/>
  <c r="L232" i="11"/>
  <c r="L242" i="11"/>
  <c r="L252" i="11"/>
  <c r="L262" i="11"/>
  <c r="L272" i="11"/>
  <c r="L292" i="11"/>
  <c r="L302" i="11"/>
  <c r="L312" i="11"/>
  <c r="L332" i="11"/>
  <c r="L342" i="11"/>
  <c r="L352" i="11"/>
  <c r="L382" i="11"/>
  <c r="L392" i="11"/>
  <c r="L402" i="11"/>
  <c r="L412" i="11"/>
  <c r="L422" i="11"/>
  <c r="L432" i="11"/>
  <c r="L462" i="11"/>
  <c r="L472" i="11"/>
  <c r="L482" i="11"/>
  <c r="L492" i="11"/>
  <c r="L502" i="11"/>
  <c r="L512" i="11"/>
  <c r="L522" i="11"/>
  <c r="L532" i="11"/>
  <c r="L542" i="11"/>
  <c r="L552" i="11"/>
  <c r="L562" i="11"/>
  <c r="L572" i="11"/>
  <c r="L582" i="11"/>
  <c r="L592" i="11"/>
  <c r="L612" i="11"/>
  <c r="L622" i="11"/>
  <c r="L632" i="11"/>
  <c r="L652" i="11"/>
  <c r="L662" i="11"/>
  <c r="L672" i="11"/>
  <c r="L702" i="11"/>
  <c r="L712" i="11"/>
  <c r="L722" i="11"/>
  <c r="L732" i="11"/>
  <c r="L742" i="11"/>
  <c r="L752" i="11"/>
  <c r="L782" i="11"/>
  <c r="L792" i="11"/>
  <c r="L802" i="11"/>
  <c r="L42" i="11"/>
  <c r="L52" i="11"/>
  <c r="L122" i="11"/>
  <c r="L132" i="11"/>
  <c r="L282" i="11"/>
  <c r="L322" i="11"/>
  <c r="L362" i="11"/>
  <c r="L372" i="11"/>
  <c r="L442" i="11"/>
  <c r="L452" i="11"/>
  <c r="L602" i="11"/>
  <c r="L642" i="11"/>
  <c r="L682" i="11"/>
  <c r="L692" i="11"/>
  <c r="L762" i="11"/>
  <c r="L772" i="11"/>
  <c r="H532" i="14" l="1"/>
  <c r="H672" i="14"/>
  <c r="X372" i="9"/>
  <c r="H372" i="15"/>
  <c r="X452" i="9"/>
  <c r="H452" i="14"/>
  <c r="H192" i="14"/>
  <c r="H72" i="15"/>
  <c r="H242" i="15"/>
  <c r="X152" i="9"/>
  <c r="H212" i="15"/>
  <c r="H202" i="15"/>
  <c r="H532" i="15"/>
  <c r="H202" i="14"/>
  <c r="H152" i="14"/>
  <c r="H182" i="14"/>
  <c r="X192" i="9"/>
  <c r="H152" i="15"/>
  <c r="X362" i="9"/>
  <c r="H122" i="15"/>
  <c r="H512" i="14"/>
  <c r="H712" i="14"/>
  <c r="X522" i="9"/>
  <c r="X292" i="9"/>
  <c r="H512" i="15"/>
  <c r="X762" i="9"/>
  <c r="H352" i="15"/>
  <c r="H342" i="14"/>
  <c r="H72" i="14"/>
  <c r="X712" i="9"/>
  <c r="X672" i="9"/>
  <c r="H762" i="15"/>
  <c r="X532" i="9"/>
  <c r="X422" i="9"/>
  <c r="X352" i="9"/>
  <c r="H312" i="15"/>
  <c r="H332" i="14"/>
  <c r="H522" i="15"/>
  <c r="H572" i="15"/>
  <c r="H172" i="14"/>
  <c r="H252" i="14"/>
  <c r="X632" i="9"/>
  <c r="X172" i="9"/>
  <c r="H172" i="15"/>
  <c r="H522" i="14"/>
  <c r="H632" i="14"/>
  <c r="H102" i="14"/>
  <c r="X252" i="9"/>
  <c r="H252" i="15"/>
  <c r="H292" i="15"/>
  <c r="H692" i="15"/>
  <c r="X122" i="9"/>
  <c r="H482" i="14"/>
  <c r="H402" i="14"/>
  <c r="H602" i="14"/>
  <c r="H752" i="15"/>
  <c r="H672" i="15"/>
  <c r="X52" i="9"/>
  <c r="H572" i="14"/>
  <c r="H212" i="14"/>
  <c r="H52" i="15"/>
  <c r="X602" i="9"/>
  <c r="H682" i="14"/>
  <c r="H502" i="14"/>
  <c r="X332" i="9"/>
  <c r="X752" i="9"/>
  <c r="X312" i="9"/>
  <c r="H332" i="15"/>
  <c r="H632" i="15"/>
  <c r="H602" i="15"/>
  <c r="X652" i="9"/>
  <c r="X92" i="9"/>
  <c r="H652" i="14"/>
  <c r="H652" i="15"/>
  <c r="H282" i="14"/>
  <c r="X162" i="9"/>
  <c r="H82" i="14"/>
  <c r="I82" i="18"/>
  <c r="X392" i="9"/>
  <c r="H322" i="14"/>
  <c r="H162" i="15"/>
  <c r="H92" i="15"/>
  <c r="I92" i="18"/>
  <c r="H392" i="15"/>
  <c r="H412" i="14"/>
  <c r="X342" i="9"/>
  <c r="H162" i="14"/>
  <c r="H552" i="14"/>
  <c r="H342" i="15"/>
  <c r="H562" i="14"/>
  <c r="H392" i="14"/>
  <c r="H472" i="14"/>
  <c r="W22" i="9"/>
  <c r="AC22" i="12"/>
  <c r="AD22" i="12" s="1"/>
  <c r="I22" i="18" s="1"/>
  <c r="W32" i="9"/>
  <c r="AC32" i="12"/>
  <c r="AD32" i="12" s="1"/>
  <c r="H622" i="15"/>
  <c r="X622" i="9"/>
  <c r="W722" i="9"/>
  <c r="AC722" i="12"/>
  <c r="AD722" i="12" s="1"/>
  <c r="I722" i="18" s="1"/>
  <c r="H552" i="15"/>
  <c r="X552" i="9"/>
  <c r="H472" i="15"/>
  <c r="X472" i="9"/>
  <c r="H562" i="15"/>
  <c r="X562" i="9"/>
  <c r="H322" i="15"/>
  <c r="X322" i="9"/>
  <c r="H302" i="15"/>
  <c r="X302" i="9"/>
  <c r="H592" i="15"/>
  <c r="X592" i="9"/>
  <c r="W492" i="9"/>
  <c r="AC492" i="12"/>
  <c r="AD492" i="12" s="1"/>
  <c r="I492" i="18" s="1"/>
  <c r="H412" i="15"/>
  <c r="X412" i="9"/>
  <c r="H782" i="15"/>
  <c r="X782" i="9"/>
  <c r="H542" i="15"/>
  <c r="X542" i="9"/>
  <c r="H82" i="15"/>
  <c r="X82" i="9"/>
  <c r="H642" i="15"/>
  <c r="X642" i="9"/>
  <c r="H462" i="15"/>
  <c r="X462" i="9"/>
  <c r="H222" i="15"/>
  <c r="X222" i="9"/>
  <c r="H742" i="15"/>
  <c r="X742" i="9"/>
  <c r="H402" i="15"/>
  <c r="X402" i="9"/>
  <c r="H642" i="14"/>
  <c r="H742" i="14"/>
  <c r="H142" i="15"/>
  <c r="X142" i="9"/>
  <c r="H102" i="15"/>
  <c r="X102" i="9"/>
  <c r="H482" i="15"/>
  <c r="X482" i="9"/>
  <c r="H502" i="15"/>
  <c r="X502" i="9"/>
  <c r="H682" i="15"/>
  <c r="X682" i="9"/>
  <c r="AC702" i="12"/>
  <c r="AD702" i="12" s="1"/>
  <c r="I702" i="18" s="1"/>
  <c r="W272" i="9"/>
  <c r="AC272" i="12"/>
  <c r="AD272" i="12" s="1"/>
  <c r="I272" i="18" s="1"/>
  <c r="H382" i="15"/>
  <c r="X382" i="9"/>
  <c r="W612" i="9"/>
  <c r="AC612" i="12"/>
  <c r="AD612" i="12" s="1"/>
  <c r="I612" i="18" s="1"/>
  <c r="H62" i="15"/>
  <c r="X62" i="9"/>
  <c r="W792" i="9"/>
  <c r="AC792" i="12"/>
  <c r="AD792" i="12" s="1"/>
  <c r="I792" i="18" s="1"/>
  <c r="H282" i="15"/>
  <c r="X282" i="9"/>
  <c r="W732" i="9"/>
  <c r="AC732" i="12"/>
  <c r="AD732" i="12" s="1"/>
  <c r="I732" i="18" s="1"/>
  <c r="H232" i="15"/>
  <c r="X232" i="9"/>
  <c r="H142" i="14"/>
  <c r="H382" i="14"/>
  <c r="H62" i="14"/>
  <c r="H622" i="14"/>
  <c r="H302" i="14"/>
  <c r="H782" i="14"/>
  <c r="H542" i="14"/>
  <c r="H462" i="14"/>
  <c r="H222" i="14"/>
  <c r="AB22" i="11"/>
  <c r="M22" i="9" s="1"/>
  <c r="M817" i="9" s="1"/>
  <c r="AC12" i="12"/>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1" i="11"/>
  <c r="G62" i="11"/>
  <c r="G63" i="11"/>
  <c r="G64" i="11"/>
  <c r="G65" i="11"/>
  <c r="G66" i="11"/>
  <c r="G67" i="11"/>
  <c r="G68" i="11"/>
  <c r="G69" i="11"/>
  <c r="G70" i="11"/>
  <c r="G71" i="11"/>
  <c r="G72" i="11"/>
  <c r="G73" i="11"/>
  <c r="G74" i="11"/>
  <c r="G75" i="11"/>
  <c r="G76" i="11"/>
  <c r="G77" i="11"/>
  <c r="G78" i="11"/>
  <c r="G79" i="11"/>
  <c r="G80" i="11"/>
  <c r="G81" i="11"/>
  <c r="G82" i="11"/>
  <c r="G83" i="11"/>
  <c r="G84" i="11"/>
  <c r="G85" i="11"/>
  <c r="G86" i="11"/>
  <c r="G87" i="11"/>
  <c r="G88" i="11"/>
  <c r="G89" i="11"/>
  <c r="G90" i="11"/>
  <c r="G91" i="11"/>
  <c r="G92" i="11"/>
  <c r="G93" i="11"/>
  <c r="G94" i="11"/>
  <c r="G95" i="11"/>
  <c r="G96" i="11"/>
  <c r="G97" i="11"/>
  <c r="G98" i="11"/>
  <c r="G99" i="11"/>
  <c r="G100" i="11"/>
  <c r="G101" i="11"/>
  <c r="G102" i="11"/>
  <c r="G103" i="11"/>
  <c r="G104" i="11"/>
  <c r="G105" i="11"/>
  <c r="G106" i="11"/>
  <c r="G107" i="11"/>
  <c r="G108" i="11"/>
  <c r="G109" i="11"/>
  <c r="G110" i="11"/>
  <c r="G111" i="11"/>
  <c r="G112" i="11"/>
  <c r="G113" i="11"/>
  <c r="G114" i="11"/>
  <c r="G115" i="11"/>
  <c r="G116" i="11"/>
  <c r="G117" i="11"/>
  <c r="G118" i="11"/>
  <c r="G119" i="11"/>
  <c r="G120" i="11"/>
  <c r="G121" i="11"/>
  <c r="G122" i="11"/>
  <c r="G123" i="11"/>
  <c r="G124" i="11"/>
  <c r="G125" i="11"/>
  <c r="G126" i="11"/>
  <c r="G127" i="11"/>
  <c r="G128" i="11"/>
  <c r="G129" i="11"/>
  <c r="G130" i="11"/>
  <c r="G131" i="11"/>
  <c r="G132" i="11"/>
  <c r="G133" i="11"/>
  <c r="G134" i="11"/>
  <c r="G135" i="11"/>
  <c r="G136" i="11"/>
  <c r="G137" i="11"/>
  <c r="G138" i="11"/>
  <c r="G139" i="11"/>
  <c r="G140" i="11"/>
  <c r="G141" i="11"/>
  <c r="G142" i="11"/>
  <c r="G143" i="11"/>
  <c r="G144" i="11"/>
  <c r="G145" i="11"/>
  <c r="G146" i="11"/>
  <c r="G147" i="11"/>
  <c r="G148" i="11"/>
  <c r="G149" i="11"/>
  <c r="G150" i="11"/>
  <c r="G151" i="11"/>
  <c r="G152" i="11"/>
  <c r="G153" i="11"/>
  <c r="G154" i="11"/>
  <c r="G155" i="11"/>
  <c r="G156" i="11"/>
  <c r="G157" i="11"/>
  <c r="G158" i="11"/>
  <c r="G159" i="11"/>
  <c r="G160" i="11"/>
  <c r="G161" i="11"/>
  <c r="G162" i="11"/>
  <c r="G163" i="11"/>
  <c r="G164" i="11"/>
  <c r="G165" i="11"/>
  <c r="G166" i="11"/>
  <c r="G167" i="11"/>
  <c r="G168" i="11"/>
  <c r="G169" i="11"/>
  <c r="G170" i="11"/>
  <c r="G171" i="11"/>
  <c r="G172" i="11"/>
  <c r="G173" i="11"/>
  <c r="G174" i="11"/>
  <c r="G175" i="11"/>
  <c r="G176" i="11"/>
  <c r="G177" i="11"/>
  <c r="G178" i="11"/>
  <c r="G179" i="11"/>
  <c r="G180" i="11"/>
  <c r="G181" i="11"/>
  <c r="G182" i="11"/>
  <c r="G183" i="11"/>
  <c r="G184" i="11"/>
  <c r="G185" i="11"/>
  <c r="G186" i="11"/>
  <c r="G187" i="11"/>
  <c r="G188" i="11"/>
  <c r="G189" i="11"/>
  <c r="G190" i="11"/>
  <c r="G191" i="11"/>
  <c r="G192" i="11"/>
  <c r="G193" i="11"/>
  <c r="G194" i="11"/>
  <c r="G195" i="11"/>
  <c r="G196" i="11"/>
  <c r="G197" i="11"/>
  <c r="G198" i="11"/>
  <c r="G199" i="11"/>
  <c r="G200" i="11"/>
  <c r="G201" i="11"/>
  <c r="G202" i="11"/>
  <c r="G203" i="11"/>
  <c r="G204" i="11"/>
  <c r="G205" i="11"/>
  <c r="G206" i="11"/>
  <c r="G207" i="11"/>
  <c r="G208" i="11"/>
  <c r="G209" i="11"/>
  <c r="G210" i="11"/>
  <c r="G211" i="11"/>
  <c r="G212" i="11"/>
  <c r="G213" i="11"/>
  <c r="G214" i="11"/>
  <c r="G215" i="11"/>
  <c r="G216" i="11"/>
  <c r="G217" i="11"/>
  <c r="G218" i="11"/>
  <c r="G219" i="11"/>
  <c r="G220" i="11"/>
  <c r="G221" i="11"/>
  <c r="G222" i="11"/>
  <c r="G223" i="11"/>
  <c r="G224" i="11"/>
  <c r="G225" i="11"/>
  <c r="G226" i="11"/>
  <c r="G227" i="11"/>
  <c r="G228" i="11"/>
  <c r="G229" i="11"/>
  <c r="G230" i="11"/>
  <c r="G231" i="11"/>
  <c r="G232" i="11"/>
  <c r="G233" i="11"/>
  <c r="G234" i="11"/>
  <c r="G235" i="11"/>
  <c r="G236" i="11"/>
  <c r="G237" i="11"/>
  <c r="G238" i="11"/>
  <c r="G239" i="11"/>
  <c r="G240" i="11"/>
  <c r="G241" i="11"/>
  <c r="G242" i="11"/>
  <c r="G243" i="11"/>
  <c r="G244" i="11"/>
  <c r="G245" i="11"/>
  <c r="G246" i="11"/>
  <c r="G247" i="11"/>
  <c r="G248" i="11"/>
  <c r="G249" i="11"/>
  <c r="G250" i="11"/>
  <c r="G251" i="11"/>
  <c r="G252" i="11"/>
  <c r="G253" i="11"/>
  <c r="G254" i="11"/>
  <c r="G255" i="11"/>
  <c r="G256" i="11"/>
  <c r="G257" i="11"/>
  <c r="G258" i="11"/>
  <c r="G259" i="11"/>
  <c r="G260" i="11"/>
  <c r="G261" i="11"/>
  <c r="G262" i="11"/>
  <c r="G263" i="11"/>
  <c r="G264" i="11"/>
  <c r="G265" i="11"/>
  <c r="G266" i="11"/>
  <c r="G267" i="11"/>
  <c r="G268" i="11"/>
  <c r="G269" i="11"/>
  <c r="G270" i="11"/>
  <c r="G271" i="11"/>
  <c r="G272" i="11"/>
  <c r="G273" i="11"/>
  <c r="G274" i="11"/>
  <c r="G275" i="11"/>
  <c r="G276" i="11"/>
  <c r="G277" i="11"/>
  <c r="G278" i="11"/>
  <c r="G279" i="11"/>
  <c r="G280" i="11"/>
  <c r="G281" i="11"/>
  <c r="G282" i="11"/>
  <c r="G283" i="11"/>
  <c r="G284" i="11"/>
  <c r="G285" i="11"/>
  <c r="G286" i="11"/>
  <c r="G287" i="11"/>
  <c r="G288" i="11"/>
  <c r="G289" i="11"/>
  <c r="G290" i="11"/>
  <c r="G291" i="11"/>
  <c r="G292" i="11"/>
  <c r="G293" i="11"/>
  <c r="G294" i="11"/>
  <c r="G295" i="11"/>
  <c r="G296" i="11"/>
  <c r="G297" i="11"/>
  <c r="G298" i="11"/>
  <c r="G299" i="11"/>
  <c r="G300" i="11"/>
  <c r="G301" i="11"/>
  <c r="G302" i="11"/>
  <c r="G303" i="11"/>
  <c r="G304" i="11"/>
  <c r="G305" i="11"/>
  <c r="G306" i="11"/>
  <c r="G307" i="11"/>
  <c r="G308" i="11"/>
  <c r="G309" i="11"/>
  <c r="G310" i="11"/>
  <c r="G311" i="11"/>
  <c r="G312" i="11"/>
  <c r="G313" i="11"/>
  <c r="G314" i="11"/>
  <c r="G315" i="11"/>
  <c r="G316" i="11"/>
  <c r="G317" i="11"/>
  <c r="G318" i="11"/>
  <c r="G319" i="11"/>
  <c r="G320" i="11"/>
  <c r="G321" i="11"/>
  <c r="G322" i="11"/>
  <c r="G323" i="11"/>
  <c r="G324" i="11"/>
  <c r="G325" i="11"/>
  <c r="G326" i="11"/>
  <c r="G327" i="11"/>
  <c r="G328" i="11"/>
  <c r="G329" i="11"/>
  <c r="G330" i="11"/>
  <c r="G331" i="11"/>
  <c r="G332" i="11"/>
  <c r="G333" i="11"/>
  <c r="G334" i="11"/>
  <c r="G335" i="11"/>
  <c r="G336" i="11"/>
  <c r="G337" i="11"/>
  <c r="G338" i="11"/>
  <c r="G339" i="11"/>
  <c r="G340" i="11"/>
  <c r="G341" i="11"/>
  <c r="G342" i="11"/>
  <c r="G343" i="11"/>
  <c r="G344" i="11"/>
  <c r="G345" i="11"/>
  <c r="G346" i="11"/>
  <c r="G347" i="11"/>
  <c r="G348" i="11"/>
  <c r="G349" i="11"/>
  <c r="G350" i="11"/>
  <c r="G351" i="11"/>
  <c r="G352" i="11"/>
  <c r="G353" i="11"/>
  <c r="G354" i="11"/>
  <c r="G355" i="11"/>
  <c r="G356" i="11"/>
  <c r="G357" i="11"/>
  <c r="G358" i="11"/>
  <c r="G359" i="11"/>
  <c r="G360" i="11"/>
  <c r="G361" i="11"/>
  <c r="G362" i="11"/>
  <c r="G363" i="11"/>
  <c r="G364" i="11"/>
  <c r="G365" i="11"/>
  <c r="G366" i="11"/>
  <c r="G367" i="11"/>
  <c r="G368" i="11"/>
  <c r="G369" i="11"/>
  <c r="G370" i="11"/>
  <c r="G371" i="11"/>
  <c r="G372" i="11"/>
  <c r="G373" i="11"/>
  <c r="G374" i="11"/>
  <c r="G375" i="11"/>
  <c r="G376" i="11"/>
  <c r="G377" i="11"/>
  <c r="G378" i="11"/>
  <c r="G379" i="11"/>
  <c r="G380" i="11"/>
  <c r="G381" i="11"/>
  <c r="G382" i="11"/>
  <c r="G383" i="11"/>
  <c r="G384" i="11"/>
  <c r="G385" i="11"/>
  <c r="G386" i="11"/>
  <c r="G387" i="11"/>
  <c r="G388" i="11"/>
  <c r="G389" i="11"/>
  <c r="G390" i="11"/>
  <c r="G391" i="11"/>
  <c r="G392" i="11"/>
  <c r="G393" i="11"/>
  <c r="G394" i="11"/>
  <c r="G395" i="11"/>
  <c r="G396" i="11"/>
  <c r="G397" i="11"/>
  <c r="G398" i="11"/>
  <c r="G399" i="11"/>
  <c r="G400" i="11"/>
  <c r="G401" i="11"/>
  <c r="G402" i="11"/>
  <c r="G403" i="11"/>
  <c r="G404" i="11"/>
  <c r="G405" i="11"/>
  <c r="G406" i="11"/>
  <c r="G407" i="11"/>
  <c r="G408" i="11"/>
  <c r="G409" i="11"/>
  <c r="G410" i="11"/>
  <c r="G411" i="11"/>
  <c r="G412" i="11"/>
  <c r="G413" i="11"/>
  <c r="G414" i="11"/>
  <c r="G415" i="11"/>
  <c r="G416" i="11"/>
  <c r="G417" i="11"/>
  <c r="G418" i="11"/>
  <c r="G419" i="11"/>
  <c r="G420" i="11"/>
  <c r="G421" i="11"/>
  <c r="G422" i="11"/>
  <c r="G423" i="11"/>
  <c r="G424" i="11"/>
  <c r="G425" i="11"/>
  <c r="G426" i="11"/>
  <c r="G427" i="11"/>
  <c r="G428" i="11"/>
  <c r="G429" i="11"/>
  <c r="G430" i="11"/>
  <c r="G431" i="11"/>
  <c r="G432" i="11"/>
  <c r="G433" i="11"/>
  <c r="G434" i="11"/>
  <c r="G435" i="11"/>
  <c r="G436" i="11"/>
  <c r="G437" i="11"/>
  <c r="G438" i="11"/>
  <c r="G439" i="11"/>
  <c r="G440" i="11"/>
  <c r="G441" i="11"/>
  <c r="G442" i="11"/>
  <c r="G443" i="11"/>
  <c r="G444" i="11"/>
  <c r="G445" i="11"/>
  <c r="G446" i="11"/>
  <c r="G447" i="11"/>
  <c r="G448" i="11"/>
  <c r="G449" i="11"/>
  <c r="G450" i="11"/>
  <c r="G451" i="11"/>
  <c r="G452" i="11"/>
  <c r="G453" i="11"/>
  <c r="G454" i="11"/>
  <c r="G455" i="11"/>
  <c r="G456" i="11"/>
  <c r="G457" i="11"/>
  <c r="G458" i="11"/>
  <c r="G459" i="11"/>
  <c r="G460" i="11"/>
  <c r="G461" i="11"/>
  <c r="G462" i="11"/>
  <c r="G463" i="11"/>
  <c r="G464" i="11"/>
  <c r="G465" i="11"/>
  <c r="G466" i="11"/>
  <c r="G467" i="11"/>
  <c r="G468" i="11"/>
  <c r="G469" i="11"/>
  <c r="G470" i="11"/>
  <c r="G471" i="11"/>
  <c r="G472" i="11"/>
  <c r="G473" i="11"/>
  <c r="G474" i="11"/>
  <c r="G475" i="11"/>
  <c r="G476" i="11"/>
  <c r="G477" i="11"/>
  <c r="G478" i="11"/>
  <c r="G479" i="11"/>
  <c r="G480" i="11"/>
  <c r="G481" i="11"/>
  <c r="G482" i="11"/>
  <c r="G483" i="11"/>
  <c r="G484" i="11"/>
  <c r="G485" i="11"/>
  <c r="G486" i="11"/>
  <c r="G487" i="11"/>
  <c r="G488" i="11"/>
  <c r="G489" i="11"/>
  <c r="G490" i="11"/>
  <c r="G491" i="11"/>
  <c r="G492" i="11"/>
  <c r="G493" i="11"/>
  <c r="G494" i="11"/>
  <c r="G495" i="11"/>
  <c r="G496" i="11"/>
  <c r="G497" i="11"/>
  <c r="G498" i="11"/>
  <c r="G499" i="11"/>
  <c r="G500" i="11"/>
  <c r="G501" i="11"/>
  <c r="G502" i="11"/>
  <c r="G503" i="11"/>
  <c r="G504" i="11"/>
  <c r="G505" i="11"/>
  <c r="G506" i="11"/>
  <c r="G507" i="11"/>
  <c r="G508" i="11"/>
  <c r="G509" i="11"/>
  <c r="G510" i="11"/>
  <c r="G511" i="11"/>
  <c r="G512" i="11"/>
  <c r="G513" i="11"/>
  <c r="G514" i="11"/>
  <c r="G515" i="11"/>
  <c r="G516" i="11"/>
  <c r="G517" i="11"/>
  <c r="G518" i="11"/>
  <c r="G519" i="11"/>
  <c r="G520" i="11"/>
  <c r="G521" i="11"/>
  <c r="G522" i="11"/>
  <c r="G523" i="11"/>
  <c r="G524" i="11"/>
  <c r="G525" i="11"/>
  <c r="G526" i="11"/>
  <c r="G527" i="11"/>
  <c r="G528" i="11"/>
  <c r="G529" i="11"/>
  <c r="G530" i="11"/>
  <c r="G531" i="11"/>
  <c r="G532" i="11"/>
  <c r="G533" i="11"/>
  <c r="G534" i="11"/>
  <c r="G535" i="11"/>
  <c r="G536" i="11"/>
  <c r="G537" i="11"/>
  <c r="G538" i="11"/>
  <c r="G539" i="11"/>
  <c r="G540" i="11"/>
  <c r="G541" i="11"/>
  <c r="G542" i="11"/>
  <c r="G543" i="11"/>
  <c r="G544" i="11"/>
  <c r="G545" i="11"/>
  <c r="G546" i="11"/>
  <c r="G547" i="11"/>
  <c r="G548" i="11"/>
  <c r="G549" i="11"/>
  <c r="G550" i="11"/>
  <c r="G551" i="11"/>
  <c r="G552" i="11"/>
  <c r="G553" i="11"/>
  <c r="G554" i="11"/>
  <c r="G555" i="11"/>
  <c r="G556" i="11"/>
  <c r="G557" i="11"/>
  <c r="G558" i="11"/>
  <c r="G559" i="11"/>
  <c r="G560" i="11"/>
  <c r="G561" i="11"/>
  <c r="G562" i="11"/>
  <c r="G563" i="11"/>
  <c r="G564" i="11"/>
  <c r="G565" i="11"/>
  <c r="G566" i="11"/>
  <c r="G567" i="11"/>
  <c r="G568" i="11"/>
  <c r="G569" i="11"/>
  <c r="G570" i="11"/>
  <c r="G571" i="11"/>
  <c r="G572" i="11"/>
  <c r="G573" i="11"/>
  <c r="G574" i="11"/>
  <c r="G575" i="11"/>
  <c r="G576" i="11"/>
  <c r="G577" i="11"/>
  <c r="G578" i="11"/>
  <c r="G579" i="11"/>
  <c r="G580" i="11"/>
  <c r="G581" i="11"/>
  <c r="G582" i="11"/>
  <c r="G583" i="11"/>
  <c r="G584" i="11"/>
  <c r="G585" i="11"/>
  <c r="G586" i="11"/>
  <c r="G587" i="11"/>
  <c r="G588" i="11"/>
  <c r="G589" i="11"/>
  <c r="G590" i="11"/>
  <c r="G591" i="11"/>
  <c r="G592" i="11"/>
  <c r="G593" i="11"/>
  <c r="G594" i="11"/>
  <c r="G595" i="11"/>
  <c r="G596" i="11"/>
  <c r="G597" i="11"/>
  <c r="G598" i="11"/>
  <c r="G599" i="11"/>
  <c r="G600" i="11"/>
  <c r="G601" i="11"/>
  <c r="G602" i="11"/>
  <c r="G603" i="11"/>
  <c r="G604" i="11"/>
  <c r="G605" i="11"/>
  <c r="G606" i="11"/>
  <c r="G607" i="11"/>
  <c r="G608" i="11"/>
  <c r="G609" i="11"/>
  <c r="G610" i="11"/>
  <c r="G611" i="11"/>
  <c r="G612" i="11"/>
  <c r="G613" i="11"/>
  <c r="G614" i="11"/>
  <c r="G615" i="11"/>
  <c r="G616" i="11"/>
  <c r="G617" i="11"/>
  <c r="G618" i="11"/>
  <c r="G619" i="11"/>
  <c r="G620" i="11"/>
  <c r="G621" i="11"/>
  <c r="G622" i="11"/>
  <c r="G623" i="11"/>
  <c r="G624" i="11"/>
  <c r="G625" i="11"/>
  <c r="G626" i="11"/>
  <c r="G627" i="11"/>
  <c r="G628" i="11"/>
  <c r="G629" i="11"/>
  <c r="G630" i="11"/>
  <c r="G631" i="11"/>
  <c r="G632" i="11"/>
  <c r="G633" i="11"/>
  <c r="G634" i="11"/>
  <c r="G635" i="11"/>
  <c r="G636" i="11"/>
  <c r="G637" i="11"/>
  <c r="G638" i="11"/>
  <c r="G639" i="11"/>
  <c r="G640" i="11"/>
  <c r="G641" i="11"/>
  <c r="G642" i="11"/>
  <c r="G643" i="11"/>
  <c r="G644" i="11"/>
  <c r="G645" i="11"/>
  <c r="G646" i="11"/>
  <c r="G647" i="11"/>
  <c r="G648" i="11"/>
  <c r="G649" i="11"/>
  <c r="G650" i="11"/>
  <c r="G651" i="11"/>
  <c r="G652" i="11"/>
  <c r="G653" i="11"/>
  <c r="G654" i="11"/>
  <c r="G655" i="11"/>
  <c r="G656" i="11"/>
  <c r="G657" i="11"/>
  <c r="G658" i="11"/>
  <c r="G659" i="11"/>
  <c r="G660" i="11"/>
  <c r="G661" i="11"/>
  <c r="G662" i="11"/>
  <c r="G663" i="11"/>
  <c r="G664" i="11"/>
  <c r="G665" i="11"/>
  <c r="G666" i="11"/>
  <c r="G667" i="11"/>
  <c r="G668" i="11"/>
  <c r="G669" i="11"/>
  <c r="G670" i="11"/>
  <c r="G671" i="11"/>
  <c r="G672" i="11"/>
  <c r="G673" i="11"/>
  <c r="G674" i="11"/>
  <c r="G675" i="11"/>
  <c r="G676" i="11"/>
  <c r="G677" i="11"/>
  <c r="G678" i="11"/>
  <c r="G679" i="11"/>
  <c r="G680" i="11"/>
  <c r="G681" i="11"/>
  <c r="G682" i="11"/>
  <c r="G683" i="11"/>
  <c r="G684" i="11"/>
  <c r="G685" i="11"/>
  <c r="G686" i="11"/>
  <c r="G687" i="11"/>
  <c r="G688" i="11"/>
  <c r="G689" i="11"/>
  <c r="G690" i="11"/>
  <c r="G691" i="11"/>
  <c r="G692" i="11"/>
  <c r="G693" i="11"/>
  <c r="G694" i="11"/>
  <c r="G695" i="11"/>
  <c r="G696" i="11"/>
  <c r="G697" i="11"/>
  <c r="G698" i="11"/>
  <c r="G699" i="11"/>
  <c r="G700" i="11"/>
  <c r="G701" i="11"/>
  <c r="G702" i="11"/>
  <c r="G703" i="11"/>
  <c r="G704" i="11"/>
  <c r="G705" i="11"/>
  <c r="G706" i="11"/>
  <c r="G707" i="11"/>
  <c r="G708" i="11"/>
  <c r="G709" i="11"/>
  <c r="G710" i="11"/>
  <c r="G711" i="11"/>
  <c r="G712" i="11"/>
  <c r="G713" i="11"/>
  <c r="G714" i="11"/>
  <c r="G715" i="11"/>
  <c r="G716" i="11"/>
  <c r="G717" i="11"/>
  <c r="G718" i="11"/>
  <c r="G719" i="11"/>
  <c r="G720" i="11"/>
  <c r="G721" i="11"/>
  <c r="G722" i="11"/>
  <c r="G723" i="11"/>
  <c r="G724" i="11"/>
  <c r="G725" i="11"/>
  <c r="G726" i="11"/>
  <c r="G727" i="11"/>
  <c r="G728" i="11"/>
  <c r="G729" i="11"/>
  <c r="G730" i="11"/>
  <c r="G731" i="11"/>
  <c r="G732" i="11"/>
  <c r="G733" i="11"/>
  <c r="G734" i="11"/>
  <c r="G735" i="11"/>
  <c r="G736" i="11"/>
  <c r="G737" i="11"/>
  <c r="G738" i="11"/>
  <c r="G739" i="11"/>
  <c r="G740" i="11"/>
  <c r="G741" i="11"/>
  <c r="G742" i="11"/>
  <c r="G743" i="11"/>
  <c r="G744" i="11"/>
  <c r="G745" i="11"/>
  <c r="G746" i="11"/>
  <c r="G747" i="11"/>
  <c r="G748" i="11"/>
  <c r="G749" i="11"/>
  <c r="G750" i="11"/>
  <c r="G751" i="11"/>
  <c r="G752" i="11"/>
  <c r="G753" i="11"/>
  <c r="G754" i="11"/>
  <c r="G755" i="11"/>
  <c r="G756" i="11"/>
  <c r="G757" i="11"/>
  <c r="G758" i="11"/>
  <c r="G759" i="11"/>
  <c r="G760" i="11"/>
  <c r="G761" i="11"/>
  <c r="G762" i="11"/>
  <c r="G763" i="11"/>
  <c r="G764" i="11"/>
  <c r="G765" i="11"/>
  <c r="G766" i="11"/>
  <c r="G767" i="11"/>
  <c r="G768" i="11"/>
  <c r="G769" i="11"/>
  <c r="G770" i="11"/>
  <c r="G771" i="11"/>
  <c r="G772" i="11"/>
  <c r="G773" i="11"/>
  <c r="G774" i="11"/>
  <c r="G775" i="11"/>
  <c r="G776" i="11"/>
  <c r="G777" i="11"/>
  <c r="G778" i="11"/>
  <c r="G779" i="11"/>
  <c r="G780" i="11"/>
  <c r="G781" i="11"/>
  <c r="G782" i="11"/>
  <c r="G783" i="11"/>
  <c r="G784" i="11"/>
  <c r="G785" i="11"/>
  <c r="G786" i="11"/>
  <c r="G787" i="11"/>
  <c r="G788" i="11"/>
  <c r="G789" i="11"/>
  <c r="G790" i="11"/>
  <c r="G791" i="11"/>
  <c r="G792" i="11"/>
  <c r="G793" i="11"/>
  <c r="G794" i="11"/>
  <c r="G795" i="11"/>
  <c r="G796" i="11"/>
  <c r="G797" i="11"/>
  <c r="G798" i="11"/>
  <c r="G799" i="11"/>
  <c r="G800" i="11"/>
  <c r="G801" i="11"/>
  <c r="G802" i="11"/>
  <c r="G803" i="11"/>
  <c r="G804" i="11"/>
  <c r="G805" i="11"/>
  <c r="G806" i="11"/>
  <c r="G807" i="11"/>
  <c r="G808" i="11"/>
  <c r="G809" i="11"/>
  <c r="G810" i="11"/>
  <c r="G811" i="11"/>
  <c r="G12" i="11"/>
  <c r="F522" i="11"/>
  <c r="F532" i="11"/>
  <c r="F542" i="11"/>
  <c r="F552" i="11"/>
  <c r="F562" i="11"/>
  <c r="F572" i="11"/>
  <c r="F582" i="11"/>
  <c r="F592" i="11"/>
  <c r="F602" i="11"/>
  <c r="F612" i="11"/>
  <c r="F622" i="11"/>
  <c r="F632" i="11"/>
  <c r="F642" i="11"/>
  <c r="F652" i="11"/>
  <c r="F662" i="11"/>
  <c r="F672" i="11"/>
  <c r="F682" i="11"/>
  <c r="F692" i="11"/>
  <c r="F702" i="11"/>
  <c r="F712" i="11"/>
  <c r="F722" i="11"/>
  <c r="F732" i="11"/>
  <c r="F742" i="11"/>
  <c r="F752" i="11"/>
  <c r="F762" i="11"/>
  <c r="F772" i="11"/>
  <c r="F782" i="11"/>
  <c r="F792" i="11"/>
  <c r="F802" i="11"/>
  <c r="F312" i="11"/>
  <c r="F322" i="11"/>
  <c r="F332" i="11"/>
  <c r="F342" i="11"/>
  <c r="F352" i="11"/>
  <c r="F362" i="11"/>
  <c r="F372" i="11"/>
  <c r="F382" i="11"/>
  <c r="F392" i="11"/>
  <c r="F402" i="11"/>
  <c r="F412" i="11"/>
  <c r="F422" i="11"/>
  <c r="F432" i="11"/>
  <c r="F442" i="11"/>
  <c r="F452" i="11"/>
  <c r="F462" i="11"/>
  <c r="F472" i="11"/>
  <c r="F482" i="11"/>
  <c r="F492" i="11"/>
  <c r="F502" i="11"/>
  <c r="F512" i="11"/>
  <c r="F282" i="11"/>
  <c r="F292" i="11"/>
  <c r="F302" i="11"/>
  <c r="F122" i="11"/>
  <c r="F132" i="11"/>
  <c r="F142" i="11"/>
  <c r="F152" i="11"/>
  <c r="F162" i="11"/>
  <c r="F172" i="11"/>
  <c r="F182" i="11"/>
  <c r="F192" i="11"/>
  <c r="F202" i="11"/>
  <c r="F212" i="11"/>
  <c r="F222" i="11"/>
  <c r="F232" i="11"/>
  <c r="F242" i="11"/>
  <c r="F252" i="11"/>
  <c r="F262" i="11"/>
  <c r="F272" i="11"/>
  <c r="F92" i="11"/>
  <c r="F102" i="11"/>
  <c r="F112" i="11"/>
  <c r="F42" i="11"/>
  <c r="F52" i="11"/>
  <c r="F62" i="11"/>
  <c r="F72" i="11"/>
  <c r="F82" i="11"/>
  <c r="F32" i="11"/>
  <c r="F22" i="11"/>
  <c r="M816" i="9" l="1"/>
  <c r="M813" i="9"/>
  <c r="M814" i="9"/>
  <c r="M815" i="9"/>
  <c r="H702" i="14"/>
  <c r="H32" i="14"/>
  <c r="I32" i="18"/>
  <c r="H22" i="15"/>
  <c r="X22" i="9"/>
  <c r="H22" i="14"/>
  <c r="H722" i="15"/>
  <c r="X722" i="9"/>
  <c r="H722" i="14"/>
  <c r="H792" i="15"/>
  <c r="X792" i="9"/>
  <c r="H792" i="14"/>
  <c r="H272" i="15"/>
  <c r="X272" i="9"/>
  <c r="H272" i="14"/>
  <c r="H492" i="15"/>
  <c r="X492" i="9"/>
  <c r="H492" i="14"/>
  <c r="H702" i="15"/>
  <c r="X702" i="9"/>
  <c r="H32" i="15"/>
  <c r="X32" i="9"/>
  <c r="H732" i="15"/>
  <c r="X732" i="9"/>
  <c r="H732" i="14"/>
  <c r="H612" i="15"/>
  <c r="X612" i="9"/>
  <c r="H612" i="14"/>
  <c r="AD12" i="12"/>
  <c r="I12" i="18" s="1"/>
  <c r="M818" i="9" l="1"/>
  <c r="H12" i="14"/>
  <c r="H12" i="15"/>
  <c r="X12" i="9"/>
  <c r="X815" i="9" l="1"/>
  <c r="X813" i="9"/>
  <c r="X814" i="9"/>
  <c r="X816" i="9"/>
  <c r="X817" i="9"/>
  <c r="X818"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Z1" authorId="0" shapeId="0" xr:uid="{49198723-2BFB-456B-BE7B-93188A6D6743}">
      <text>
        <r>
          <rPr>
            <sz val="10"/>
            <rFont val="Arial"/>
            <family val="2"/>
            <charset val="1"/>
          </rPr>
          <t xml:space="preserve">Illana Pinheiro Bezerra:
</t>
        </r>
        <r>
          <rPr>
            <sz val="9"/>
            <color rgb="FF000000"/>
            <rFont val="Segoe UI"/>
            <family val="2"/>
            <charset val="1"/>
          </rPr>
          <t xml:space="preserve">Se atividade em dia: situação = verde.
Se atividade atrasada:
1. Concluida = verde
2. Em andamento(atrasada, porém em andamento) = amarela
3. Atrasada(não iniciada ou paralisada) = vermelha
</t>
        </r>
      </text>
    </comment>
  </commentList>
</comments>
</file>

<file path=xl/sharedStrings.xml><?xml version="1.0" encoding="utf-8"?>
<sst xmlns="http://schemas.openxmlformats.org/spreadsheetml/2006/main" count="12823" uniqueCount="447">
  <si>
    <t>I</t>
  </si>
  <si>
    <t>P</t>
  </si>
  <si>
    <t>PROBABILIDADE</t>
  </si>
  <si>
    <t>IMPACTO</t>
  </si>
  <si>
    <t>Descrição</t>
  </si>
  <si>
    <t>Nível de Confiança</t>
  </si>
  <si>
    <t>Inexistente</t>
  </si>
  <si>
    <t>Fraco</t>
  </si>
  <si>
    <t>Forte</t>
  </si>
  <si>
    <t>Satisfatório</t>
  </si>
  <si>
    <t>Mediano</t>
  </si>
  <si>
    <t>Não</t>
  </si>
  <si>
    <t>Processo</t>
  </si>
  <si>
    <t>Responsável</t>
  </si>
  <si>
    <t>Unidade:</t>
  </si>
  <si>
    <t>Subunidade 2</t>
  </si>
  <si>
    <t>Subunidade 1:</t>
  </si>
  <si>
    <t>Subunidade 3</t>
  </si>
  <si>
    <t>Subunidade 4</t>
  </si>
  <si>
    <t>Subunidade 5</t>
  </si>
  <si>
    <t>Subunidade 6</t>
  </si>
  <si>
    <t>E-mail do Responsável</t>
  </si>
  <si>
    <t>Nome</t>
  </si>
  <si>
    <t>Sigla</t>
  </si>
  <si>
    <t>Ex.: Seplan</t>
  </si>
  <si>
    <t>Descrição da Unidade</t>
  </si>
  <si>
    <t>Descreva de forma sucinta a Unidade.</t>
  </si>
  <si>
    <t>Descreva de forma sucinta a Subunidade.</t>
  </si>
  <si>
    <t>1.
2.
3.
n.</t>
  </si>
  <si>
    <t>Unidades Relacionadas</t>
  </si>
  <si>
    <t>Informar preferencialmente o e-mail institucional.</t>
  </si>
  <si>
    <t>Informe o nome completo do Responsável pela Subunidade</t>
  </si>
  <si>
    <t>Informe o nome completo do Responsável DIRETO pelo processo na estrutura de subunidade ou desdobramento desta.</t>
  </si>
  <si>
    <t>Responsável pelo Processo/Objetivo Estratégico</t>
  </si>
  <si>
    <t>P.01</t>
  </si>
  <si>
    <t>P.02</t>
  </si>
  <si>
    <t>P.03</t>
  </si>
  <si>
    <t>Informe Unidades externas ou Subunidades internas e externas que também atuam no processo/Objetivo Estratégico.</t>
  </si>
  <si>
    <t>P.04</t>
  </si>
  <si>
    <t>P.05</t>
  </si>
  <si>
    <t>Ex. Dinfi</t>
  </si>
  <si>
    <t>Informar apenas as Subunidades Diretamente Ligadas à Unidade Principal.                                                  Ex.: Divisão de Informações Institucionais.</t>
  </si>
  <si>
    <t>Qual o Objetivo do Processo/Objetivo Estratégico (no caso deste último, somente repetí-lo)</t>
  </si>
  <si>
    <t>Informar o objetivo final do processo.</t>
  </si>
  <si>
    <t>O processo já está mapeado ? (SIM ou NÃO)</t>
  </si>
  <si>
    <t>Se SIM, insira o link para acesso, o contrário, coloque NÃO.</t>
  </si>
  <si>
    <t>Formulário de Levantamento de Informações sobre o Ambiente e Objetivos</t>
  </si>
  <si>
    <t>Subunidade 7</t>
  </si>
  <si>
    <t>Informe o nome completo do Responsável DIRETO pelo processo/objetivo estratégico</t>
  </si>
  <si>
    <t>O Processo ou Objetivo Estratégico é considerado como um dos PRINCIPAIS da Unidade?                  (SIM ou NÃO)</t>
  </si>
  <si>
    <r>
      <t>Informar o assunto dos Processos (</t>
    </r>
    <r>
      <rPr>
        <b/>
        <sz val="11"/>
        <color rgb="FFFF0000"/>
        <rFont val="Arial"/>
        <family val="2"/>
      </rPr>
      <t>a nível de subunidades e desdobramentos desta</t>
    </r>
    <r>
      <rPr>
        <sz val="11"/>
        <color rgb="FFFF0000"/>
        <rFont val="Arial"/>
        <family val="2"/>
      </rPr>
      <t>). Caso não seja um processo, mas um objetivo estratégico, por favor descreva-o.</t>
    </r>
  </si>
  <si>
    <t>Análise SWOT</t>
  </si>
  <si>
    <t>Fatores Críticos de Sucesso por Subprocesso</t>
  </si>
  <si>
    <t>Subp.01</t>
  </si>
  <si>
    <t>Subp.02</t>
  </si>
  <si>
    <t>Subp.03</t>
  </si>
  <si>
    <t>Subp.04</t>
  </si>
  <si>
    <t>Subp.05</t>
  </si>
  <si>
    <t>Subp.06</t>
  </si>
  <si>
    <t>Fatores Críticos de Sucesso</t>
  </si>
  <si>
    <t>FCS.01</t>
  </si>
  <si>
    <t>FCS.02</t>
  </si>
  <si>
    <t>FCS.03</t>
  </si>
  <si>
    <t>FCS.04</t>
  </si>
  <si>
    <t>FCS.05</t>
  </si>
  <si>
    <t>FCS.06</t>
  </si>
  <si>
    <t>Recursos Humanos</t>
  </si>
  <si>
    <t>Orçamento</t>
  </si>
  <si>
    <t>Pesquisa de Preços</t>
  </si>
  <si>
    <t>Termo de referência</t>
  </si>
  <si>
    <t>Equipe dimensionada e capacitada para elaboração de estudo preliminar</t>
  </si>
  <si>
    <t>Subp.07</t>
  </si>
  <si>
    <t>Subp.08</t>
  </si>
  <si>
    <t>Subp.09</t>
  </si>
  <si>
    <t>Subp.10</t>
  </si>
  <si>
    <t>2.</t>
  </si>
  <si>
    <t>3.</t>
  </si>
  <si>
    <t>4.</t>
  </si>
  <si>
    <t>5.</t>
  </si>
  <si>
    <t>6.</t>
  </si>
  <si>
    <t>7.</t>
  </si>
  <si>
    <t>8.</t>
  </si>
  <si>
    <t>9.</t>
  </si>
  <si>
    <t>10.</t>
  </si>
  <si>
    <t>n.</t>
  </si>
  <si>
    <t>FCS.07</t>
  </si>
  <si>
    <t>FCS.08</t>
  </si>
  <si>
    <t>Código</t>
  </si>
  <si>
    <t>Subprocesso</t>
  </si>
  <si>
    <t>Identificação de Evento de Riscos</t>
  </si>
  <si>
    <t>Causas</t>
  </si>
  <si>
    <t>Eventos de Riscos</t>
  </si>
  <si>
    <t>Efeitos / Consequências</t>
  </si>
  <si>
    <t>Evento 2</t>
  </si>
  <si>
    <t>Evento 3</t>
  </si>
  <si>
    <t>Evento 4</t>
  </si>
  <si>
    <t>Evento 5</t>
  </si>
  <si>
    <t>Evento 6</t>
  </si>
  <si>
    <t>Evento 7</t>
  </si>
  <si>
    <t>Evento 8</t>
  </si>
  <si>
    <t>Evento 9</t>
  </si>
  <si>
    <t>Evento 10</t>
  </si>
  <si>
    <t>Evento 11</t>
  </si>
  <si>
    <t>Evento 12</t>
  </si>
  <si>
    <t>Evento 13</t>
  </si>
  <si>
    <t>Evento 14</t>
  </si>
  <si>
    <t>Evento 15</t>
  </si>
  <si>
    <t>Evento 16</t>
  </si>
  <si>
    <t>Evento 17</t>
  </si>
  <si>
    <t>Evento 18</t>
  </si>
  <si>
    <t>Evento 19</t>
  </si>
  <si>
    <t>Evento 20</t>
  </si>
  <si>
    <t>Evento 21</t>
  </si>
  <si>
    <t>Evento 22</t>
  </si>
  <si>
    <t>Evento 23</t>
  </si>
  <si>
    <t>Evento 24</t>
  </si>
  <si>
    <t>Evento 25</t>
  </si>
  <si>
    <t>Evento 26</t>
  </si>
  <si>
    <t>Evento 27</t>
  </si>
  <si>
    <t>Evento 28</t>
  </si>
  <si>
    <t>Evento 29</t>
  </si>
  <si>
    <t>Evento 30</t>
  </si>
  <si>
    <t>Evento 31</t>
  </si>
  <si>
    <t>Evento 32</t>
  </si>
  <si>
    <t>Evento 33</t>
  </si>
  <si>
    <t>Evento 34</t>
  </si>
  <si>
    <t>Evento 35</t>
  </si>
  <si>
    <t>Evento 36</t>
  </si>
  <si>
    <t>Evento 37</t>
  </si>
  <si>
    <t>Evento 38</t>
  </si>
  <si>
    <t>Evento 39</t>
  </si>
  <si>
    <t>Evento 40</t>
  </si>
  <si>
    <t>Evento 41</t>
  </si>
  <si>
    <t>Evento 42</t>
  </si>
  <si>
    <t>Evento 43</t>
  </si>
  <si>
    <t>Evento 44</t>
  </si>
  <si>
    <t>Evento 45</t>
  </si>
  <si>
    <t>Evento 46</t>
  </si>
  <si>
    <t>Evento 47</t>
  </si>
  <si>
    <t>Evento 48</t>
  </si>
  <si>
    <t>Evento 49</t>
  </si>
  <si>
    <t>Evento 50</t>
  </si>
  <si>
    <t>Evento 51</t>
  </si>
  <si>
    <t>Evento 52</t>
  </si>
  <si>
    <t>Evento 53</t>
  </si>
  <si>
    <t>Evento 54</t>
  </si>
  <si>
    <t>Evento 55</t>
  </si>
  <si>
    <t>Evento 56</t>
  </si>
  <si>
    <t>Evento 57</t>
  </si>
  <si>
    <t>Evento 58</t>
  </si>
  <si>
    <t>Evento 59</t>
  </si>
  <si>
    <t>Evento 60</t>
  </si>
  <si>
    <t>Evento 61</t>
  </si>
  <si>
    <t>Evento 62</t>
  </si>
  <si>
    <t>Evento 63</t>
  </si>
  <si>
    <t>Evento 64</t>
  </si>
  <si>
    <t>Evento 65</t>
  </si>
  <si>
    <t>Evento 66</t>
  </si>
  <si>
    <t>Evento 67</t>
  </si>
  <si>
    <t>Evento 68</t>
  </si>
  <si>
    <t>Evento 69</t>
  </si>
  <si>
    <t>Evento 70</t>
  </si>
  <si>
    <t>Evento 71</t>
  </si>
  <si>
    <t>Evento 72</t>
  </si>
  <si>
    <t>Evento 73</t>
  </si>
  <si>
    <t>Evento 74</t>
  </si>
  <si>
    <t>Evento 75</t>
  </si>
  <si>
    <t>Evento 76</t>
  </si>
  <si>
    <t>Evento 77</t>
  </si>
  <si>
    <t>Evento 78</t>
  </si>
  <si>
    <t>Evento 79</t>
  </si>
  <si>
    <t>Evento 80</t>
  </si>
  <si>
    <t>Tipologia do Risco</t>
  </si>
  <si>
    <t>Análise da Probabilidade</t>
  </si>
  <si>
    <t>Evento pode ocorrer apenas em circunstâncias excepcionais</t>
  </si>
  <si>
    <t>Evento deve ocorrer em algum momento</t>
  </si>
  <si>
    <t xml:space="preserve"> Evento provavelmente ocorra na maioria das circunstâncias</t>
  </si>
  <si>
    <t>Evento esperado que ocorra na maioria das circunstâncias</t>
  </si>
  <si>
    <t>&lt; 10%</t>
  </si>
  <si>
    <t>&gt;=10% &lt;= 30%</t>
  </si>
  <si>
    <t>&gt;=30% &lt;= 50%</t>
  </si>
  <si>
    <t>&gt;=50% &lt;= 90%</t>
  </si>
  <si>
    <t>&gt;90%</t>
  </si>
  <si>
    <t>Muito baixa</t>
  </si>
  <si>
    <t>Baixa</t>
  </si>
  <si>
    <t>Média</t>
  </si>
  <si>
    <t>Alta</t>
  </si>
  <si>
    <t>Muito Alta</t>
  </si>
  <si>
    <t>Aspectos Avaliativos</t>
  </si>
  <si>
    <t>Peso</t>
  </si>
  <si>
    <t>Frequência prevista para ocorrência das causas</t>
  </si>
  <si>
    <t>Avaliação dos Riscos</t>
  </si>
  <si>
    <t>Risco Inerente</t>
  </si>
  <si>
    <t>Análise do Impacto</t>
  </si>
  <si>
    <t>Aspectos Avaliativos (Estratégico-Operacional)</t>
  </si>
  <si>
    <t>Econômico-Financeiro</t>
  </si>
  <si>
    <t>Esforço de Gestão</t>
  </si>
  <si>
    <t>Regulação</t>
  </si>
  <si>
    <t>Reputação</t>
  </si>
  <si>
    <t>Intervenção Hierárquica</t>
  </si>
  <si>
    <t>Negócios/Serviços à Sociedade</t>
  </si>
  <si>
    <t>Valor Orçamentário (a Nível de Unidade)</t>
  </si>
  <si>
    <t>Análise e Avaliação do Risco</t>
  </si>
  <si>
    <t>Nível do Risco</t>
  </si>
  <si>
    <t>Probabilidade</t>
  </si>
  <si>
    <t>Impacto</t>
  </si>
  <si>
    <t>Descrição do Risco</t>
  </si>
  <si>
    <t>PROBABILIDADE                                      (Média simples da probabilidade de ocorrência das causas)</t>
  </si>
  <si>
    <t>Descrição da Probabilidade</t>
  </si>
  <si>
    <t>Avaliação dos Controles Existentes</t>
  </si>
  <si>
    <t>Controles inexistentes, mal desenhados ou mal implementados, isto é, não funcionais.</t>
  </si>
  <si>
    <t>Controles têm abordagens específicas, tendem a ser aplicados caso a caso, a responsabilidade é individual, havendo elevado grau de confiança no conhecimento das pessoas.</t>
  </si>
  <si>
    <t>Controles implementados mitigam alguns aspectos do risco, mas não contemplam todos os aspectos relevantes do risco devido a deficiências no desenho ou nas ferramentas utilizadas.</t>
  </si>
  <si>
    <t>Controles implementados e sustentados por ferramentas adequadas e, embora passíveis de aperfeiçoamento, mitigam o risco satisfatoriamente.</t>
  </si>
  <si>
    <t>Controles implementados podem ser considerados a “melhor prática”, mitigando todos os aspectos relevantes do risco.</t>
  </si>
  <si>
    <t>NC = 80%</t>
  </si>
  <si>
    <t>NC = 60%</t>
  </si>
  <si>
    <t>NC = 40%</t>
  </si>
  <si>
    <t>NC = 20%</t>
  </si>
  <si>
    <t>NC = 0%</t>
  </si>
  <si>
    <t>Controles Existentes</t>
  </si>
  <si>
    <t>Peso Previsto</t>
  </si>
  <si>
    <t>Avaliação dos Controles que Atuam nas Causas</t>
  </si>
  <si>
    <t>Avaliação dos Controles que Atuam na Redução dos Impactos das Consequências</t>
  </si>
  <si>
    <t>Risco de Contrele                                                    (RC=1-NC)</t>
  </si>
  <si>
    <t>Risco de Contrele                                         (RC=1-NC)</t>
  </si>
  <si>
    <r>
      <rPr>
        <b/>
        <sz val="16"/>
        <color rgb="FF17375E"/>
        <rFont val="Arial"/>
        <family val="2"/>
      </rPr>
      <t>Risco Residual</t>
    </r>
    <r>
      <rPr>
        <b/>
        <sz val="11"/>
        <color rgb="FF17375E"/>
        <rFont val="Arial"/>
        <family val="2"/>
      </rPr>
      <t xml:space="preserve">                                                    (Probabilidade x Impacto)</t>
    </r>
  </si>
  <si>
    <t>Média Simples dos Nível de Confiança dos Controles  que atuam nos Impactos</t>
  </si>
  <si>
    <t>Controles que atuam nas Causas</t>
  </si>
  <si>
    <t>Previsão do Nível de Confiança dos Controles sobre o Risco</t>
  </si>
  <si>
    <r>
      <t xml:space="preserve">Nova Probabilidade                      </t>
    </r>
    <r>
      <rPr>
        <b/>
        <sz val="11"/>
        <color rgb="FF17375E"/>
        <rFont val="Arial"/>
        <family val="2"/>
      </rPr>
      <t>(Probabilidade X RC)</t>
    </r>
  </si>
  <si>
    <r>
      <t xml:space="preserve">Novo Impacto                             </t>
    </r>
    <r>
      <rPr>
        <b/>
        <sz val="11"/>
        <color rgb="FF17375E"/>
        <rFont val="Arial"/>
        <family val="2"/>
      </rPr>
      <t xml:space="preserve"> (Impacto X RC)</t>
    </r>
  </si>
  <si>
    <t>Controles que atuam nas Consequências</t>
  </si>
  <si>
    <t>Identificação e Avaliação dos Controles Existentes</t>
  </si>
  <si>
    <t>Risco Residual</t>
  </si>
  <si>
    <t>Nova P</t>
  </si>
  <si>
    <t>Novo I</t>
  </si>
  <si>
    <t>NRI</t>
  </si>
  <si>
    <t>NRR</t>
  </si>
  <si>
    <t>Plano de Ação</t>
  </si>
  <si>
    <t>(Responsável pela execução da ação)</t>
  </si>
  <si>
    <t>QUANDO</t>
  </si>
  <si>
    <t>(Em que unidade se dará a ação)</t>
  </si>
  <si>
    <t>O QUE ?</t>
  </si>
  <si>
    <t>ONDE ?</t>
  </si>
  <si>
    <t>QUEM ?</t>
  </si>
  <si>
    <t>COMO ?</t>
  </si>
  <si>
    <t>STATUS</t>
  </si>
  <si>
    <t>(Como será Implementado)</t>
  </si>
  <si>
    <t>(ação a ser tomada para mitigação da probabilidade de ocorrência das causas geradoras do evento de risco)</t>
  </si>
  <si>
    <t>Nível do Risco Residual</t>
  </si>
  <si>
    <t>Resposta ao Risco</t>
  </si>
  <si>
    <t>OBJETIVO</t>
  </si>
  <si>
    <t>Adotar Controle Novo ou Melhorar Controle Existente ?</t>
  </si>
  <si>
    <t>DESCRIÇÃO</t>
  </si>
  <si>
    <t>INTERVENIENTE</t>
  </si>
  <si>
    <t>DATA DE INÍCIO</t>
  </si>
  <si>
    <t>DATA DE CONCLUSÃO</t>
  </si>
  <si>
    <t>CONTROLE PROPOSTO/ AÇÃO PROPOSTA</t>
  </si>
  <si>
    <t>(Informa o nome de outros servidores que contribuam para a implementação)</t>
  </si>
  <si>
    <t>Em andamento</t>
  </si>
  <si>
    <t>Resposta a Risco</t>
  </si>
  <si>
    <t>Possíveis Respostas</t>
  </si>
  <si>
    <t>Status</t>
  </si>
  <si>
    <t>Plano de Contingência</t>
  </si>
  <si>
    <t>1:
2:
3:
n:</t>
  </si>
  <si>
    <t>Informe o nome completo do Gestor da Unidade</t>
  </si>
  <si>
    <t>A nível de Unidade, Informar o assunto dos Processos, caso, em vez de processo, seja um objetivo estratégico, por favor descreva-o.</t>
  </si>
  <si>
    <t>Informar o objetivo final do processo (o que almeja alcançar com o processo).</t>
  </si>
  <si>
    <r>
      <t xml:space="preserve">É o detalhamento do processo em etapas (caso não haja, repetir o processo neste campo)..
</t>
    </r>
    <r>
      <rPr>
        <sz val="11"/>
        <rFont val="Arial"/>
        <family val="2"/>
      </rPr>
      <t xml:space="preserve">
</t>
    </r>
  </si>
  <si>
    <t>(Nome da Pró-Reitoria ou Instituto ou Faculdade) Ex.:Secretaria de Panejamento e Desenvolvimento Institucional</t>
  </si>
  <si>
    <t>P.06</t>
  </si>
  <si>
    <t>P.07</t>
  </si>
  <si>
    <t>P.08</t>
  </si>
  <si>
    <t>P.09</t>
  </si>
  <si>
    <t>P.10</t>
  </si>
  <si>
    <t>P.11</t>
  </si>
  <si>
    <t>P.12</t>
  </si>
  <si>
    <t>P.13</t>
  </si>
  <si>
    <t>Sigla da Unidade:</t>
  </si>
  <si>
    <t>Sigla da Subunidade:</t>
  </si>
  <si>
    <t>Processo:</t>
  </si>
  <si>
    <t>Responsável pelo Processo:</t>
  </si>
  <si>
    <t>Objetivo do Processo:</t>
  </si>
  <si>
    <t>Normativos que regem o Processo:</t>
  </si>
  <si>
    <t>Mapa de Risco</t>
  </si>
  <si>
    <t>Ex.: Instrução Normativa, decreto, lei ...</t>
  </si>
  <si>
    <r>
      <t xml:space="preserve">(Situações positivas do ambiente externo que permitem o cumprimento da Missão da Unidade)
</t>
    </r>
    <r>
      <rPr>
        <sz val="11"/>
        <rFont val="Arial"/>
        <family val="2"/>
      </rPr>
      <t xml:space="preserve">1.
</t>
    </r>
  </si>
  <si>
    <r>
      <t xml:space="preserve">(Situações externas, sobre as quais se tem pouco controle, que representam dificuldades para o cumprimento da Missão da Unidade)
</t>
    </r>
    <r>
      <rPr>
        <sz val="11"/>
        <rFont val="Arial"/>
        <family val="2"/>
      </rPr>
      <t>1.</t>
    </r>
  </si>
  <si>
    <r>
      <t xml:space="preserve">Ambiente Externo                                                                                                 </t>
    </r>
    <r>
      <rPr>
        <sz val="11"/>
        <color rgb="FFFF0000"/>
        <rFont val="Arial"/>
        <family val="2"/>
      </rPr>
      <t>(Considerar o contexto fora da Unidade e da Universidade)</t>
    </r>
  </si>
  <si>
    <t>Oportunidades                                    (Pontos fortes)</t>
  </si>
  <si>
    <t>Ameaças                                                       (Pontos fracos)</t>
  </si>
  <si>
    <t>Fraquezas                                          (Pontos fracos)</t>
  </si>
  <si>
    <t xml:space="preserve">  Ex.:                                                                                  
Planejamento</t>
  </si>
  <si>
    <t xml:space="preserve">Subprocessos /Atividade </t>
  </si>
  <si>
    <t>Sistemas</t>
  </si>
  <si>
    <t>Ex.: SIPAC/SIMEC/SIAPE/SIAFI</t>
  </si>
  <si>
    <t>fontes geradoras do risco</t>
  </si>
  <si>
    <t>Efeito do risco</t>
  </si>
  <si>
    <r>
      <t>Evento 1</t>
    </r>
    <r>
      <rPr>
        <b/>
        <sz val="11"/>
        <color rgb="FFFF0000"/>
        <rFont val="Arial"/>
        <family val="2"/>
      </rPr>
      <t xml:space="preserve">                                      É a negação do fator crítico de sucesso</t>
    </r>
  </si>
  <si>
    <r>
      <t>Evento</t>
    </r>
    <r>
      <rPr>
        <b/>
        <u/>
        <sz val="10"/>
        <color rgb="FF17375E"/>
        <rFont val="Arial"/>
        <family val="2"/>
      </rPr>
      <t xml:space="preserve"> pode</t>
    </r>
    <r>
      <rPr>
        <b/>
        <sz val="10"/>
        <color rgb="FF17375E"/>
        <rFont val="Arial"/>
        <family val="2"/>
      </rPr>
      <t xml:space="preserve"> ocorrer em algum momento</t>
    </r>
  </si>
  <si>
    <t>Impacto - Fatores para Análise</t>
  </si>
  <si>
    <t>Estratégico-Operacional</t>
  </si>
  <si>
    <t>Dimensões</t>
  </si>
  <si>
    <t>Negócios/</t>
  </si>
  <si>
    <t>Serviços à Sociedade</t>
  </si>
  <si>
    <t>Orientações para atribuição de pesos</t>
  </si>
  <si>
    <t>Determina interrupção das atividades.</t>
  </si>
  <si>
    <t>Com destaque na mídia nacional e internacional, podendo atingir os objetivos estratégicos e a missão.</t>
  </si>
  <si>
    <t>Prejudica o alcance da missão da Unifesspa</t>
  </si>
  <si>
    <t xml:space="preserve">Exigiria a intervenção do Reitor </t>
  </si>
  <si>
    <t>&gt; = 25% da Unidade.</t>
  </si>
  <si>
    <t>Catastrófico</t>
  </si>
  <si>
    <t>Determina ações de caráter pecuniários (multas).</t>
  </si>
  <si>
    <t>Com algum destaque na mídia nacional, provocando exposição significativa.</t>
  </si>
  <si>
    <t>Prejudica o alcance da missão da Unidade</t>
  </si>
  <si>
    <t xml:space="preserve">Exigiria a intervenção do Pró-Reitor/Secretário/Diretor </t>
  </si>
  <si>
    <t>&gt; = 10% &lt; 25%</t>
  </si>
  <si>
    <t>Grande</t>
  </si>
  <si>
    <t>Determina ações de caráter corretivo.</t>
  </si>
  <si>
    <t>Pode chegar à mídia provocando a exposição por um curto período de tempo.</t>
  </si>
  <si>
    <t>Prejudica o alcance dos objetivos estratégicos</t>
  </si>
  <si>
    <t xml:space="preserve">Exigiria a intervenção do Diretor </t>
  </si>
  <si>
    <t>&gt; = 3% &lt; 10%</t>
  </si>
  <si>
    <t>Moderado</t>
  </si>
  <si>
    <t>Determina ações de caráter orientativo.</t>
  </si>
  <si>
    <t>Tende a limitar-se às partes envolvidas.</t>
  </si>
  <si>
    <t>Prejudica o alcance das metas do processo</t>
  </si>
  <si>
    <t xml:space="preserve">Exigiria a intervenção do Chefe de Divisão/Coordenador. </t>
  </si>
  <si>
    <t>&gt; = 1% &lt; 3%</t>
  </si>
  <si>
    <t>Pequeno</t>
  </si>
  <si>
    <t>Pouco ou nenhum impacto.</t>
  </si>
  <si>
    <t>Impacto apenas interno / sem impacto.</t>
  </si>
  <si>
    <t>Seria alcançada no funcionamento normal da atividade.</t>
  </si>
  <si>
    <t xml:space="preserve">&lt; 1% </t>
  </si>
  <si>
    <t>Insignificante</t>
  </si>
  <si>
    <t xml:space="preserve">Pouco ou nenhum impacto nas metas </t>
  </si>
  <si>
    <t>Informar Subunidade Unidade ligada diretamente a Unidade</t>
  </si>
  <si>
    <r>
      <rPr>
        <b/>
        <sz val="16"/>
        <color rgb="FF17375E"/>
        <rFont val="Arial"/>
        <family val="2"/>
      </rPr>
      <t>Risco Inerente</t>
    </r>
    <r>
      <rPr>
        <b/>
        <sz val="11"/>
        <color rgb="FF17375E"/>
        <rFont val="Arial"/>
        <family val="2"/>
      </rPr>
      <t xml:space="preserve">                                                     (Probabilidade x Impacto)</t>
    </r>
  </si>
  <si>
    <t>Descrição do Risco Residual</t>
  </si>
  <si>
    <t>A nível de Unidade ou Subunidade, Informar o assunto dos Processos, caso não seja um processo, mas um objetivo estratégico, por favor descreva-o.</t>
  </si>
  <si>
    <t>Informe o nome completo do Responsável DIRETO pelo processo/objetivo estratégico Unidade/Subunidade</t>
  </si>
  <si>
    <t>Informar preferencialmente o e-mail institucional do RESPONSÁVEL e da UNIDADE.</t>
  </si>
  <si>
    <t>(Em que unidade se dará a ação?)</t>
  </si>
  <si>
    <t>QUANDO ?</t>
  </si>
  <si>
    <t>Consequências</t>
  </si>
  <si>
    <t>Monitoramento</t>
  </si>
  <si>
    <t>Pesos Atribuídos ao Impacto                                                         (Análise Hierárquica de Processo - AHP)</t>
  </si>
  <si>
    <t>5 - Evento com potencial para levar o negócio ou subprocesso ao colapso.</t>
  </si>
  <si>
    <t>4 - Evento crítico, mas que com a devida gestão pode ser suportado.</t>
  </si>
  <si>
    <t>3 - Evento significativo que pode ser gerenciado em circunstâncias normais.</t>
  </si>
  <si>
    <t>2 - Evento cujas consequências podem ser absorvidas, mas carecem de esforço da gestão para minimizar o impacto.</t>
  </si>
  <si>
    <t>1 - Evento cujo impacto pode ser absorvido por meio de atividades normais.</t>
  </si>
  <si>
    <t>Período para Monitoramento</t>
  </si>
  <si>
    <t>Período</t>
  </si>
  <si>
    <r>
      <t xml:space="preserve">Evento </t>
    </r>
    <r>
      <rPr>
        <b/>
        <u/>
        <sz val="10"/>
        <color rgb="FFFFFFFF"/>
        <rFont val="Arial"/>
        <family val="2"/>
      </rPr>
      <t>pode</t>
    </r>
    <r>
      <rPr>
        <sz val="10"/>
        <color rgb="FFFFFFFF"/>
        <rFont val="Arial"/>
        <family val="2"/>
      </rPr>
      <t xml:space="preserve"> ocorrer em algum momento</t>
    </r>
  </si>
  <si>
    <r>
      <t xml:space="preserve">Evento </t>
    </r>
    <r>
      <rPr>
        <b/>
        <u/>
        <sz val="10"/>
        <color rgb="FFFFFFFF"/>
        <rFont val="Arial"/>
        <family val="2"/>
      </rPr>
      <t>deve</t>
    </r>
    <r>
      <rPr>
        <sz val="10"/>
        <color rgb="FFFFFFFF"/>
        <rFont val="Arial"/>
        <family val="2"/>
      </rPr>
      <t xml:space="preserve"> ocorrer em algum momento</t>
    </r>
  </si>
  <si>
    <t xml:space="preserve"> Frequência Observada/Esperada</t>
  </si>
  <si>
    <t>(&lt; 10%)</t>
  </si>
  <si>
    <t xml:space="preserve">Baixa </t>
  </si>
  <si>
    <t>(&gt;=10% &lt;= 30%)</t>
  </si>
  <si>
    <t xml:space="preserve">Média </t>
  </si>
  <si>
    <t>(&gt;=30% &lt;= 50%)</t>
  </si>
  <si>
    <t xml:space="preserve">Alta </t>
  </si>
  <si>
    <t>(&gt;=50% &lt;= 90%)</t>
  </si>
  <si>
    <t>Muito alta                                 (&gt;90%)</t>
  </si>
  <si>
    <t>Nível de Confiança (NC)</t>
  </si>
  <si>
    <t>Avaliação do Desenho e Implementação dos Controles (Atributos do Controle)</t>
  </si>
  <si>
    <t>Risco de Controle (RC)</t>
  </si>
  <si>
    <r>
      <t xml:space="preserve">Forte                    </t>
    </r>
    <r>
      <rPr>
        <sz val="11"/>
        <color rgb="FFFFFFFF"/>
        <rFont val="Arial"/>
        <family val="2"/>
      </rPr>
      <t>NC=80%</t>
    </r>
  </si>
  <si>
    <t>Muito Baixo</t>
  </si>
  <si>
    <r>
      <t xml:space="preserve">Satisfatório                    </t>
    </r>
    <r>
      <rPr>
        <sz val="11"/>
        <color rgb="FFFFFFFF"/>
        <rFont val="Arial"/>
        <family val="2"/>
      </rPr>
      <t>NC=60%</t>
    </r>
  </si>
  <si>
    <t>Baixo</t>
  </si>
  <si>
    <r>
      <t xml:space="preserve">Mediano               </t>
    </r>
    <r>
      <rPr>
        <sz val="12"/>
        <color rgb="FF000000"/>
        <rFont val="Arial"/>
        <family val="2"/>
      </rPr>
      <t>NC=40% (0,4)</t>
    </r>
  </si>
  <si>
    <t>Médio</t>
  </si>
  <si>
    <r>
      <t xml:space="preserve">Fraco              </t>
    </r>
    <r>
      <rPr>
        <sz val="12"/>
        <color rgb="FF000000"/>
        <rFont val="Arial"/>
        <family val="2"/>
      </rPr>
      <t>NC=20% (0,2)</t>
    </r>
  </si>
  <si>
    <t xml:space="preserve">Alto </t>
  </si>
  <si>
    <t xml:space="preserve">NC = 0% (0,0)              </t>
  </si>
  <si>
    <t>Muito Alto        1,0</t>
  </si>
  <si>
    <t>(0,8)</t>
  </si>
  <si>
    <t>(0,6)</t>
  </si>
  <si>
    <t xml:space="preserve"> Matriz de Riscos </t>
  </si>
  <si>
    <t>Rara</t>
  </si>
  <si>
    <t>Improvável</t>
  </si>
  <si>
    <t>Possível</t>
  </si>
  <si>
    <t>Provável</t>
  </si>
  <si>
    <t>Quase certo</t>
  </si>
  <si>
    <t>Escala de Nível de Risco</t>
  </si>
  <si>
    <t>Níveis</t>
  </si>
  <si>
    <t>Pontuação</t>
  </si>
  <si>
    <t>Descrição do Nível do Risco</t>
  </si>
  <si>
    <t>RC - Risco Crítico</t>
  </si>
  <si>
    <t>20 a 25</t>
  </si>
  <si>
    <r>
      <t>Risco Intolerável:</t>
    </r>
    <r>
      <rPr>
        <sz val="10"/>
        <color rgb="FFFFFFFF"/>
        <rFont val="Arial"/>
        <family val="2"/>
      </rPr>
      <t xml:space="preserve"> Indica que nenhuma opção de resposta foi identificada ou são ineficazes para reduzir a probabilidade e o impacto a nível aceitável. Situação de grande preocupação.</t>
    </r>
  </si>
  <si>
    <t xml:space="preserve">As ações devem ser tomadas rapidamente e os resultados precisam ser monitorados frequentemente para avaliar se a situação mudou com a implementação das ações.  </t>
  </si>
  <si>
    <t xml:space="preserve">Independente de restrições (como custo e esforço de tratamento), o risco deve ser monitorado frequentemente e mitigado até chegar ao nível pequeno. </t>
  </si>
  <si>
    <t>RA - Risco Alto</t>
  </si>
  <si>
    <t>12 a 16</t>
  </si>
  <si>
    <r>
      <t>Risco Intolerável:</t>
    </r>
    <r>
      <rPr>
        <sz val="10"/>
        <color rgb="FFFFFFFF"/>
        <rFont val="Arial"/>
        <family val="2"/>
      </rPr>
      <t xml:space="preserve"> Indica que o risco residual deve ser reduzido a um nível compatível com a tolerância a riscos. Sugere-se mitigá-los até o nível pequeno e monitorá-los frequentemente.</t>
    </r>
  </si>
  <si>
    <t>Os riscos devem ser tratados independentemente de restrições (como custo e esforço de tratamento).</t>
  </si>
  <si>
    <t>RM - Risco Moderado</t>
  </si>
  <si>
    <t>6 a 10</t>
  </si>
  <si>
    <r>
      <t>Situação de Atenção:</t>
    </r>
    <r>
      <rPr>
        <sz val="10"/>
        <color rgb="FF000000"/>
        <rFont val="Arial"/>
        <family val="2"/>
      </rPr>
      <t xml:space="preserve"> Indica que o risco residual deve ser reduzido a um nível compatível com a tolerância a riscos, sugere-se mitigá-los até o nível pequeno e monitorá-los frequentemente. </t>
    </r>
  </si>
  <si>
    <t>Restrições (como custo e esforço de tratamento) podem ser consideradas para priorizar o tratamento dos riscos nessa classe.</t>
  </si>
  <si>
    <t>RP - Risco Pequeno</t>
  </si>
  <si>
    <t>3 a 5</t>
  </si>
  <si>
    <r>
      <t>Risco tolerável:</t>
    </r>
    <r>
      <rPr>
        <sz val="10"/>
        <color rgb="FF000000"/>
        <rFont val="Arial"/>
        <family val="2"/>
      </rPr>
      <t xml:space="preserve"> Indica que o risco residual já está dentro da tolerância a risco, mas deve ser monitorado e, caso seja possível e não haja custos ou estes sejam insignificantes, podem ser estabelecidas atividades de controle mitigadoras. Se o impacto for grande (4) ou catastrófico (5), planos de contingência são extremamente recomendáveis.</t>
    </r>
  </si>
  <si>
    <t>RI – Risco Insignificante</t>
  </si>
  <si>
    <t>1 a 2</t>
  </si>
  <si>
    <r>
      <t>Risco tolerável:</t>
    </r>
    <r>
      <rPr>
        <sz val="10"/>
        <color rgb="FF000000"/>
        <rFont val="Arial"/>
        <family val="2"/>
      </rPr>
      <t xml:space="preserve"> Indica que o risco residual ou inerente já está dentro da tolerância a risco. Caso seja possível podem ser estabelecidas atividades de controle mitigadoras. </t>
    </r>
  </si>
  <si>
    <t>O gestor pode escolher aceitar o risco muito baixo, pois a sua probabilidade e impacto são tão baixos que não justificam a criação de controles para mitigação, ou os controles existentes já resguardam boa parte de suas consequências</t>
  </si>
  <si>
    <t>Ordem</t>
  </si>
  <si>
    <t>1 - Ser excelente no ensino, pesquisa e extensão na perspectiva da promoção da cidadania, do desenvolvimento regional, da inclusão social, da diversidade e do respeito ao meio ambiente</t>
  </si>
  <si>
    <t>Objetivos estratégicos da Universidade</t>
  </si>
  <si>
    <t>Objetivos Estratégicos da Unidade</t>
  </si>
  <si>
    <t>1.(Descreva os objetivos estratégicos da Unidade)
2.
3.
n.</t>
  </si>
  <si>
    <t>Risco Vinculado a qual Objetivo Estratégico Institucional ?</t>
  </si>
  <si>
    <t>2 - Consolidar e expandir a oferta do ensino de graduação e pós-graduação, com qualidade, e o relacionamento com egressos.</t>
  </si>
  <si>
    <t>3 - Promover e desenvolver, com excelência, a extensão e a pesquisa integradas ao ensino, voltada para o desenvolvimento local e regional sustentável e equânime.</t>
  </si>
  <si>
    <t>4 - Articular local, regional, nacional e internacionalmente em ensino, pesquisa e extensão.</t>
  </si>
  <si>
    <t>5 - Promover a inovação de forma integrada ao ensino, à pesquisa, à extensão e à atividade administrativa, fortalecendo a sustentabilidade.</t>
  </si>
  <si>
    <t>6 - Fortalecer e diversificar as iniciativas de assistência e integração estudantil, acessibilidade, promoção e respeito à diversidade, com vistas à permanência dos discentes, mobilizando todas as áreas da Unifesspa.</t>
  </si>
  <si>
    <t>8 - Fortalecer as atividades de controle interno e a transparência ativa.</t>
  </si>
  <si>
    <t>7 - Fortalecer o planejamento com ênfase na integração e avaliação das ações, orçamento e indicadores.</t>
  </si>
  <si>
    <t>9 - Fomentar a qualificação e a capacitação dos servidores, bem como consolidar um ambiente de trabalho democrático, acolhedor, com respeito à diversidade e à liberdade de cátedra.</t>
  </si>
  <si>
    <t>10 - Ampliar e adequar a estrutura e a infraestrutura física e tecnológica, com critérios de acessibilidade e sustentabilidade, para garantir o pleno funcionamento da Unifesspa.</t>
  </si>
  <si>
    <t>11 - Dinamizar a comunicação interna e externa das atividades e conquistas acadêmicas e administrativas.</t>
  </si>
  <si>
    <r>
      <t xml:space="preserve">Ambiente Interno                                                                                                                </t>
    </r>
    <r>
      <rPr>
        <sz val="11"/>
        <color rgb="FFFF0000"/>
        <rFont val="Arial"/>
        <family val="2"/>
      </rPr>
      <t>(Considerar a nível de Unidade)</t>
    </r>
  </si>
  <si>
    <t>Forças                                                     (Pontos fortes)</t>
  </si>
  <si>
    <t>1.Capacitação dos servidores
2.Checklist
3.
n.</t>
  </si>
  <si>
    <t>Orçamentário (Nível de Unidade)</t>
  </si>
  <si>
    <t>(ação a ser tomada para mitigação dos impactos das consequências dos eventos de risco)</t>
  </si>
  <si>
    <t>(Momento após a materialização do evento)</t>
  </si>
  <si>
    <t>TOTAL DE RISCOS CRÍTICOS</t>
  </si>
  <si>
    <t>TOTAL DE RISCOS ALTO</t>
  </si>
  <si>
    <t>TOTAL DE RISCOS PEQUENO</t>
  </si>
  <si>
    <t>TOTAL DE RISCOS INSIGNIFICANTES</t>
  </si>
  <si>
    <t>TOTAL DE RISCOS</t>
  </si>
  <si>
    <t>TOTAL DE RISCOS MEDIANO</t>
  </si>
  <si>
    <r>
      <t xml:space="preserve">(Características internas que representam uma facilidade para o alcance dos objetivos estratégicos da Unidade)
</t>
    </r>
    <r>
      <rPr>
        <sz val="11"/>
        <rFont val="Arial"/>
        <family val="2"/>
      </rPr>
      <t xml:space="preserve">1.
</t>
    </r>
  </si>
  <si>
    <r>
      <t xml:space="preserve">(Fatores internos que oferecem risco à execução do processo, podendo prejudicar o alcance dos objetivos estratégicos da Unidade)
</t>
    </r>
    <r>
      <rPr>
        <sz val="11"/>
        <rFont val="Arial"/>
        <family val="2"/>
      </rPr>
      <t xml:space="preserve">1.
</t>
    </r>
  </si>
  <si>
    <t>Anual</t>
  </si>
  <si>
    <t>Legais</t>
  </si>
  <si>
    <t>Evitar</t>
  </si>
  <si>
    <t>Adotar Controle Novo</t>
  </si>
  <si>
    <r>
      <rPr>
        <b/>
        <sz val="11"/>
        <color rgb="FF0000FF"/>
        <rFont val="Arial"/>
        <family val="2"/>
      </rPr>
      <t>Objetivos estratégicos Institucionais:</t>
    </r>
    <r>
      <rPr>
        <sz val="11"/>
        <color rgb="FF0000FF"/>
        <rFont val="Arial"/>
        <family val="2"/>
      </rPr>
      <t xml:space="preserve">
1 - Ser excelente no ensino, pesquisa e extensão na perspectiva da promoção da cidadania, do desenvolvimento regional, da inclusão social, da diversidade e do respeito ao meio ambiente;
2 - Consolidar e expandir a oferta do ensino de graduação e pós-graduação, com qualidade, e o relacionamento com egressos;
3 - Promover e desenvolver, com excelência, a extensão e a pesquisa integradas ao ensino, voltada para o desenvolvimento local e regional sustentável e equânime;
4 - Articular local, regional, nacional e internacionalmente em ensino, pesquisa e extensão;
5 - Promover a inovação de forma integrada ao ensino, à pesquisa, à extensão e à atividade administrativa, fortalecendo a sustentabilidade;
6 - Fortalecer e diversificar as iniciativas de assistência e integração estudantil, acessibilidade, promoção e respeito à diversidade, com vistas à permanência dos discentes, mobilizando todas as áreas da Unifesspa;
7 - Fortalecer o planejamento com ênfase na integração e avaliação das ações, orçamento e indicadores;
8 - Fortalecer as atividades de controle interno e a transparência ativa;
9 - Fomentar a qualificação e a capacitação dos servidores, bem como consolidar um ambiente de trabalho democrático, acolhedor, com respeito à diversidade e à liberdade de cátedra;
10 - Ampliar e adequar a estrutura e a infraestrutura física e tecnológica, com critérios de acessibilidade e sustentabilidade, para garantir o pleno funcionamento da Unifesspa;
11 - Dinamizar a comunicação interna e externa das atividades e conquistas acadêmicas e administrativas.</t>
    </r>
  </si>
  <si>
    <r>
      <t xml:space="preserve">Fatores Críticos de Sucesso                                                                                                                                                          </t>
    </r>
    <r>
      <rPr>
        <sz val="11"/>
        <color rgb="FFFF0000"/>
        <rFont val="Arial"/>
        <family val="2"/>
      </rPr>
      <t>O que é preciso para conclusão do subprocesso e sua ausência ou má execução pode prejudicar a execução da atividade e o atingimento do objetivo do processo?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</si>
</sst>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R$ &quot;* #,##0.00_);_(&quot;R$ &quot;* \(#,##0.00\);_(&quot;R$ &quot;* \-??_);_(@_)"/>
  </numFmts>
  <fonts count="80" x14ac:knownFonts="1">
    <font>
      <sz val="11"/>
      <color theme="1"/>
      <name val="Calibri"/>
      <family val="2"/>
      <scheme val="minor"/>
    </font>
    <font>
      <b/>
      <sz val="12"/>
      <color rgb="FFFFFFFF"/>
      <name val="Arial"/>
      <family val="2"/>
      <charset val="1"/>
    </font>
    <font>
      <b/>
      <sz val="10"/>
      <color theme="0"/>
      <name val="Arial"/>
      <family val="2"/>
      <charset val="1"/>
    </font>
    <font>
      <sz val="10"/>
      <name val="Arial"/>
      <family val="2"/>
      <charset val="1"/>
    </font>
    <font>
      <b/>
      <sz val="11"/>
      <color rgb="FFFF0000"/>
      <name val="Arial"/>
      <family val="2"/>
    </font>
    <font>
      <sz val="11"/>
      <color rgb="FFFF0000"/>
      <name val="Arial"/>
      <family val="2"/>
    </font>
    <font>
      <sz val="8"/>
      <name val="Calibri"/>
      <family val="2"/>
      <scheme val="minor"/>
    </font>
    <font>
      <b/>
      <sz val="11"/>
      <color theme="0"/>
      <name val="Arial"/>
      <family val="2"/>
    </font>
    <font>
      <sz val="11"/>
      <color theme="1"/>
      <name val="Arial"/>
      <family val="2"/>
    </font>
    <font>
      <b/>
      <sz val="11"/>
      <color rgb="FFFFFFFF"/>
      <name val="Arial"/>
      <family val="2"/>
    </font>
    <font>
      <b/>
      <sz val="11"/>
      <color theme="1"/>
      <name val="Arial"/>
      <family val="2"/>
    </font>
    <font>
      <b/>
      <sz val="14"/>
      <color rgb="FFFFFFFF"/>
      <name val="Arial"/>
      <family val="2"/>
    </font>
    <font>
      <sz val="11"/>
      <name val="Arial"/>
      <family val="2"/>
    </font>
    <font>
      <b/>
      <sz val="16"/>
      <color theme="1"/>
      <name val="Arial"/>
      <family val="2"/>
    </font>
    <font>
      <b/>
      <sz val="11"/>
      <name val="Arial"/>
      <family val="2"/>
    </font>
    <font>
      <b/>
      <sz val="14"/>
      <name val="Arial"/>
      <family val="2"/>
    </font>
    <font>
      <sz val="11"/>
      <name val="Arial"/>
      <family val="2"/>
      <charset val="1"/>
    </font>
    <font>
      <b/>
      <sz val="9"/>
      <color rgb="FF17375E"/>
      <name val="Arial"/>
      <family val="2"/>
      <charset val="1"/>
    </font>
    <font>
      <b/>
      <sz val="10"/>
      <color rgb="FF17375E"/>
      <name val="Arial"/>
      <family val="2"/>
      <charset val="1"/>
    </font>
    <font>
      <b/>
      <sz val="10"/>
      <color theme="1"/>
      <name val="Arial"/>
      <family val="2"/>
    </font>
    <font>
      <b/>
      <sz val="10"/>
      <name val="Arial"/>
      <family val="2"/>
      <charset val="1"/>
    </font>
    <font>
      <sz val="11"/>
      <color theme="1"/>
      <name val="Calibri"/>
      <family val="2"/>
      <scheme val="minor"/>
    </font>
    <font>
      <b/>
      <sz val="12"/>
      <color rgb="FF17375E"/>
      <name val="Arial"/>
      <family val="2"/>
    </font>
    <font>
      <b/>
      <sz val="14"/>
      <color rgb="FF17375E"/>
      <name val="Arial"/>
      <family val="2"/>
    </font>
    <font>
      <b/>
      <sz val="11"/>
      <color rgb="FF17375E"/>
      <name val="Arial"/>
      <family val="2"/>
    </font>
    <font>
      <b/>
      <sz val="12"/>
      <name val="Arial"/>
      <family val="2"/>
    </font>
    <font>
      <b/>
      <sz val="9"/>
      <name val="Arial"/>
      <family val="2"/>
    </font>
    <font>
      <b/>
      <sz val="16"/>
      <color rgb="FF17375E"/>
      <name val="Arial"/>
      <family val="2"/>
    </font>
    <font>
      <b/>
      <sz val="10"/>
      <color theme="0"/>
      <name val="Arial"/>
      <family val="2"/>
    </font>
    <font>
      <b/>
      <sz val="10"/>
      <color rgb="FF10243E"/>
      <name val="Arial"/>
      <family val="2"/>
      <charset val="1"/>
    </font>
    <font>
      <sz val="11"/>
      <color rgb="FF17375E"/>
      <name val="Arial"/>
      <family val="2"/>
    </font>
    <font>
      <b/>
      <sz val="9"/>
      <color rgb="FF17375E"/>
      <name val="Arial"/>
      <family val="2"/>
    </font>
    <font>
      <b/>
      <sz val="10"/>
      <color rgb="FF17375E"/>
      <name val="Arial"/>
      <family val="2"/>
    </font>
    <font>
      <sz val="24"/>
      <name val="Arial"/>
      <family val="2"/>
      <charset val="1"/>
    </font>
    <font>
      <b/>
      <sz val="12"/>
      <name val="Arial"/>
      <family val="2"/>
      <charset val="1"/>
    </font>
    <font>
      <b/>
      <sz val="12"/>
      <color rgb="FFFFFFFF"/>
      <name val="Calibri"/>
      <family val="2"/>
      <charset val="1"/>
    </font>
    <font>
      <b/>
      <sz val="12"/>
      <name val="Calibri"/>
      <family val="2"/>
      <charset val="1"/>
    </font>
    <font>
      <sz val="9"/>
      <color rgb="FF000000"/>
      <name val="Segoe UI"/>
      <family val="2"/>
      <charset val="1"/>
    </font>
    <font>
      <sz val="18"/>
      <color theme="1"/>
      <name val="Arial"/>
      <family val="2"/>
    </font>
    <font>
      <sz val="11"/>
      <color theme="0"/>
      <name val="Arial"/>
      <family val="2"/>
    </font>
    <font>
      <b/>
      <sz val="16"/>
      <color rgb="FFFFFFFF"/>
      <name val="Arial"/>
      <family val="2"/>
      <charset val="1"/>
    </font>
    <font>
      <b/>
      <sz val="12"/>
      <color theme="0"/>
      <name val="Arial"/>
      <family val="2"/>
      <charset val="1"/>
    </font>
    <font>
      <b/>
      <u/>
      <sz val="10"/>
      <color rgb="FF17375E"/>
      <name val="Arial"/>
      <family val="2"/>
    </font>
    <font>
      <sz val="11"/>
      <color rgb="FFFF0000"/>
      <name val="Arial"/>
      <family val="2"/>
      <charset val="1"/>
    </font>
    <font>
      <b/>
      <sz val="10"/>
      <color rgb="FFFFFFFF"/>
      <name val="Arial"/>
      <family val="2"/>
    </font>
    <font>
      <b/>
      <sz val="10"/>
      <color rgb="FFFF0000"/>
      <name val="Arial"/>
      <family val="2"/>
      <charset val="1"/>
    </font>
    <font>
      <b/>
      <sz val="9"/>
      <color rgb="FFFF0000"/>
      <name val="Arial"/>
      <family val="2"/>
      <charset val="1"/>
    </font>
    <font>
      <b/>
      <sz val="9"/>
      <color rgb="FFFF0000"/>
      <name val="Arial"/>
      <family val="2"/>
    </font>
    <font>
      <b/>
      <sz val="10"/>
      <color rgb="FFFF0000"/>
      <name val="Arial"/>
      <family val="2"/>
    </font>
    <font>
      <sz val="10"/>
      <color rgb="FFFFFFFF"/>
      <name val="Arial"/>
      <family val="2"/>
    </font>
    <font>
      <b/>
      <u/>
      <sz val="10"/>
      <color rgb="FFFFFFFF"/>
      <name val="Arial"/>
      <family val="2"/>
    </font>
    <font>
      <sz val="10"/>
      <color rgb="FF10243E"/>
      <name val="Arial"/>
      <family val="2"/>
    </font>
    <font>
      <sz val="11"/>
      <color rgb="FFFFFFFF"/>
      <name val="Arial"/>
      <family val="2"/>
    </font>
    <font>
      <b/>
      <sz val="12"/>
      <color rgb="FF000000"/>
      <name val="Arial"/>
      <family val="2"/>
    </font>
    <font>
      <sz val="12"/>
      <color rgb="FF000000"/>
      <name val="Arial"/>
      <family val="2"/>
    </font>
    <font>
      <sz val="12"/>
      <color rgb="FF17375E"/>
      <name val="Arial"/>
      <family val="2"/>
    </font>
    <font>
      <b/>
      <sz val="11"/>
      <color rgb="FF17375E"/>
      <name val="Calibri"/>
      <family val="2"/>
      <scheme val="minor"/>
    </font>
    <font>
      <b/>
      <sz val="16"/>
      <color rgb="FF000000"/>
      <name val="Arial"/>
      <family val="2"/>
    </font>
    <font>
      <b/>
      <sz val="10"/>
      <color rgb="FF137D05"/>
      <name val="Arial"/>
      <family val="2"/>
    </font>
    <font>
      <b/>
      <sz val="10"/>
      <color rgb="FFFFFF00"/>
      <name val="Arial"/>
      <family val="2"/>
    </font>
    <font>
      <b/>
      <sz val="10"/>
      <color rgb="FFFF6600"/>
      <name val="Arial"/>
      <family val="2"/>
    </font>
    <font>
      <b/>
      <sz val="10"/>
      <color rgb="FFFFFF66"/>
      <name val="Arial"/>
      <family val="2"/>
    </font>
    <font>
      <b/>
      <sz val="10"/>
      <color rgb="FF0000FF"/>
      <name val="Arial"/>
      <family val="2"/>
    </font>
    <font>
      <sz val="11"/>
      <color rgb="FF17375E"/>
      <name val="Calibri"/>
      <family val="2"/>
      <scheme val="minor"/>
    </font>
    <font>
      <b/>
      <sz val="10"/>
      <color rgb="FF000000"/>
      <name val="Arial"/>
      <family val="2"/>
    </font>
    <font>
      <sz val="10"/>
      <color rgb="FF17375E"/>
      <name val="Arial"/>
      <family val="2"/>
    </font>
    <font>
      <b/>
      <sz val="14"/>
      <color rgb="FF000000"/>
      <name val="Arial"/>
      <family val="2"/>
    </font>
    <font>
      <b/>
      <sz val="11"/>
      <color rgb="FF000000"/>
      <name val="Arial"/>
      <family val="2"/>
    </font>
    <font>
      <sz val="10"/>
      <color rgb="FF000000"/>
      <name val="Arial"/>
      <family val="2"/>
    </font>
    <font>
      <sz val="10"/>
      <color theme="1"/>
      <name val="Arial"/>
      <family val="2"/>
    </font>
    <font>
      <sz val="22"/>
      <color rgb="FFFFFFFF"/>
      <name val="Arial"/>
      <family val="2"/>
    </font>
    <font>
      <b/>
      <sz val="10.5"/>
      <color rgb="FFFFFFFF"/>
      <name val="Arial"/>
      <family val="2"/>
    </font>
    <font>
      <sz val="10.5"/>
      <color rgb="FF000000"/>
      <name val="Arial"/>
      <family val="2"/>
    </font>
    <font>
      <sz val="10.5"/>
      <color rgb="FFFFFFFF"/>
      <name val="Arial"/>
      <family val="2"/>
    </font>
    <font>
      <b/>
      <sz val="10.5"/>
      <color rgb="FF10243E"/>
      <name val="Arial"/>
      <family val="2"/>
    </font>
    <font>
      <sz val="10.5"/>
      <color rgb="FF10243E"/>
      <name val="Arial"/>
      <family val="2"/>
    </font>
    <font>
      <b/>
      <sz val="9"/>
      <color rgb="FF0000FF"/>
      <name val="Arial"/>
      <family val="2"/>
    </font>
    <font>
      <b/>
      <sz val="9"/>
      <color rgb="FF0000FF"/>
      <name val="Arial"/>
      <family val="2"/>
      <charset val="1"/>
    </font>
    <font>
      <sz val="11"/>
      <color rgb="FF0000FF"/>
      <name val="Arial"/>
      <family val="2"/>
    </font>
    <font>
      <b/>
      <sz val="11"/>
      <color rgb="FF0000FF"/>
      <name val="Arial"/>
      <family val="2"/>
    </font>
  </fonts>
  <fills count="41">
    <fill>
      <patternFill patternType="none"/>
    </fill>
    <fill>
      <patternFill patternType="gray125"/>
    </fill>
    <fill>
      <patternFill patternType="solid">
        <fgColor theme="6" tint="0.79998168889431442"/>
        <bgColor indexed="64"/>
      </patternFill>
    </fill>
    <fill>
      <patternFill patternType="solid">
        <fgColor rgb="FFFFFFFF"/>
        <bgColor rgb="FFF2F2F2"/>
      </patternFill>
    </fill>
    <fill>
      <patternFill patternType="solid">
        <fgColor rgb="FFD9D9D9"/>
        <bgColor rgb="FFDDD9C3"/>
      </patternFill>
    </fill>
    <fill>
      <patternFill patternType="solid">
        <fgColor rgb="FFD9D9D9"/>
        <bgColor indexed="64"/>
      </patternFill>
    </fill>
    <fill>
      <patternFill patternType="solid">
        <fgColor theme="0"/>
        <bgColor indexed="64"/>
      </patternFill>
    </fill>
    <fill>
      <patternFill patternType="solid">
        <fgColor theme="0"/>
        <bgColor rgb="FF215968"/>
      </patternFill>
    </fill>
    <fill>
      <patternFill patternType="solid">
        <fgColor rgb="FFEBF1DE"/>
        <bgColor indexed="64"/>
      </patternFill>
    </fill>
    <fill>
      <patternFill patternType="solid">
        <fgColor rgb="FFEBF1DE"/>
        <bgColor rgb="FF215968"/>
      </patternFill>
    </fill>
    <fill>
      <patternFill patternType="solid">
        <fgColor rgb="FFCAE1FF"/>
        <bgColor indexed="64"/>
      </patternFill>
    </fill>
    <fill>
      <patternFill patternType="solid">
        <fgColor rgb="FFCAE1FF"/>
        <bgColor rgb="FFD7E4BD"/>
      </patternFill>
    </fill>
    <fill>
      <patternFill patternType="solid">
        <fgColor rgb="FFCAE1FF"/>
        <bgColor rgb="FF215968"/>
      </patternFill>
    </fill>
    <fill>
      <patternFill patternType="solid">
        <fgColor rgb="FFCAE1FF"/>
        <bgColor rgb="FFF2F2F2"/>
      </patternFill>
    </fill>
    <fill>
      <patternFill patternType="solid">
        <fgColor rgb="FFD9D9D9"/>
        <bgColor rgb="FFF2F2F2"/>
      </patternFill>
    </fill>
    <fill>
      <patternFill patternType="solid">
        <fgColor rgb="FF215968"/>
        <bgColor rgb="FF215968"/>
      </patternFill>
    </fill>
    <fill>
      <patternFill patternType="solid">
        <fgColor theme="0" tint="-4.9989318521683403E-2"/>
        <bgColor indexed="64"/>
      </patternFill>
    </fill>
    <fill>
      <patternFill patternType="solid">
        <fgColor rgb="FF215968"/>
        <bgColor rgb="FF579D1C"/>
      </patternFill>
    </fill>
    <fill>
      <patternFill patternType="solid">
        <fgColor rgb="FF215968"/>
        <bgColor indexed="64"/>
      </patternFill>
    </fill>
    <fill>
      <patternFill patternType="solid">
        <fgColor theme="0" tint="-0.14999847407452621"/>
        <bgColor indexed="64"/>
      </patternFill>
    </fill>
    <fill>
      <patternFill patternType="solid">
        <fgColor theme="0" tint="-0.14999847407452621"/>
        <bgColor rgb="FFF2F2F2"/>
      </patternFill>
    </fill>
    <fill>
      <patternFill patternType="solid">
        <fgColor theme="0" tint="-0.249977111117893"/>
        <bgColor rgb="FFF2F2F2"/>
      </patternFill>
    </fill>
    <fill>
      <patternFill patternType="solid">
        <fgColor rgb="FFD9D9D9"/>
        <bgColor rgb="FF215968"/>
      </patternFill>
    </fill>
    <fill>
      <patternFill patternType="solid">
        <fgColor theme="0" tint="-4.9989318521683403E-2"/>
        <bgColor rgb="FFF2F2F2"/>
      </patternFill>
    </fill>
    <fill>
      <patternFill patternType="solid">
        <fgColor rgb="FFBFBFBF"/>
        <bgColor rgb="FFF2F2F2"/>
      </patternFill>
    </fill>
    <fill>
      <patternFill patternType="solid">
        <fgColor rgb="FFCAE1FF"/>
        <bgColor rgb="FFDDD9C3"/>
      </patternFill>
    </fill>
    <fill>
      <patternFill patternType="solid">
        <fgColor rgb="FFBFBFBF"/>
        <bgColor indexed="64"/>
      </patternFill>
    </fill>
    <fill>
      <patternFill patternType="solid">
        <fgColor rgb="FF31859C"/>
        <bgColor indexed="64"/>
      </patternFill>
    </fill>
    <fill>
      <patternFill patternType="solid">
        <fgColor rgb="FFDBEEF4"/>
        <bgColor indexed="64"/>
      </patternFill>
    </fill>
    <fill>
      <patternFill patternType="solid">
        <fgColor rgb="FF215968"/>
        <bgColor rgb="FFDDD9C3"/>
      </patternFill>
    </fill>
    <fill>
      <patternFill patternType="solid">
        <fgColor rgb="FF13343D"/>
        <bgColor indexed="64"/>
      </patternFill>
    </fill>
    <fill>
      <patternFill patternType="solid">
        <fgColor rgb="FF93CDDD"/>
        <bgColor indexed="64"/>
      </patternFill>
    </fill>
    <fill>
      <patternFill patternType="solid">
        <fgColor rgb="FFB7DEE8"/>
        <bgColor indexed="64"/>
      </patternFill>
    </fill>
    <fill>
      <patternFill patternType="solid">
        <fgColor rgb="FFFFFFFF"/>
        <bgColor indexed="64"/>
      </patternFill>
    </fill>
    <fill>
      <patternFill patternType="solid">
        <fgColor rgb="FFF2F2F2"/>
        <bgColor indexed="64"/>
      </patternFill>
    </fill>
    <fill>
      <patternFill patternType="solid">
        <fgColor rgb="FFACCDEB"/>
        <bgColor indexed="64"/>
      </patternFill>
    </fill>
    <fill>
      <patternFill patternType="solid">
        <fgColor rgb="FFFFFF00"/>
        <bgColor indexed="64"/>
      </patternFill>
    </fill>
    <fill>
      <patternFill patternType="solid">
        <fgColor rgb="FF0000FF"/>
        <bgColor indexed="64"/>
      </patternFill>
    </fill>
    <fill>
      <patternFill patternType="solid">
        <fgColor rgb="FFC00000"/>
        <bgColor indexed="64"/>
      </patternFill>
    </fill>
    <fill>
      <patternFill patternType="solid">
        <fgColor rgb="FFFF4500"/>
        <bgColor indexed="64"/>
      </patternFill>
    </fill>
    <fill>
      <patternFill patternType="solid">
        <fgColor rgb="FF339933"/>
        <bgColor indexed="64"/>
      </patternFill>
    </fill>
  </fills>
  <borders count="245">
    <border>
      <left/>
      <right/>
      <top/>
      <bottom/>
      <diagonal/>
    </border>
    <border>
      <left style="thin">
        <color auto="1"/>
      </left>
      <right/>
      <top style="thin">
        <color auto="1"/>
      </top>
      <bottom/>
      <diagonal/>
    </border>
    <border>
      <left style="thin">
        <color auto="1"/>
      </left>
      <right/>
      <top/>
      <bottom/>
      <diagonal/>
    </border>
    <border>
      <left/>
      <right/>
      <top style="thin">
        <color auto="1"/>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diagonal/>
    </border>
    <border>
      <left style="thin">
        <color theme="0"/>
      </left>
      <right/>
      <top/>
      <bottom/>
      <diagonal/>
    </border>
    <border>
      <left style="thin">
        <color theme="0"/>
      </left>
      <right/>
      <top/>
      <bottom style="thin">
        <color theme="0"/>
      </bottom>
      <diagonal/>
    </border>
    <border>
      <left style="thin">
        <color rgb="FF006666"/>
      </left>
      <right style="thin">
        <color rgb="FF006666"/>
      </right>
      <top style="thin">
        <color rgb="FF006666"/>
      </top>
      <bottom style="thin">
        <color rgb="FF006666"/>
      </bottom>
      <diagonal/>
    </border>
    <border>
      <left style="thin">
        <color rgb="FF006666"/>
      </left>
      <right/>
      <top style="thin">
        <color rgb="FF006666"/>
      </top>
      <bottom style="thin">
        <color rgb="FF006666"/>
      </bottom>
      <diagonal/>
    </border>
    <border>
      <left/>
      <right style="thin">
        <color rgb="FF006666"/>
      </right>
      <top style="thin">
        <color rgb="FF006666"/>
      </top>
      <bottom style="thin">
        <color rgb="FF006666"/>
      </bottom>
      <diagonal/>
    </border>
    <border>
      <left style="thin">
        <color theme="0"/>
      </left>
      <right/>
      <top style="thin">
        <color rgb="FFD9D9D9"/>
      </top>
      <bottom/>
      <diagonal/>
    </border>
    <border>
      <left/>
      <right/>
      <top style="thin">
        <color rgb="FFD9D9D9"/>
      </top>
      <bottom/>
      <diagonal/>
    </border>
    <border>
      <left style="double">
        <color theme="0" tint="-0.14996795556505021"/>
      </left>
      <right style="double">
        <color theme="0" tint="-0.14996795556505021"/>
      </right>
      <top style="double">
        <color theme="0" tint="-0.14996795556505021"/>
      </top>
      <bottom style="double">
        <color theme="0" tint="-0.14996795556505021"/>
      </bottom>
      <diagonal/>
    </border>
    <border>
      <left style="double">
        <color theme="0" tint="-0.14996795556505021"/>
      </left>
      <right/>
      <top/>
      <bottom/>
      <diagonal/>
    </border>
    <border>
      <left style="thin">
        <color rgb="FF006666"/>
      </left>
      <right style="thin">
        <color rgb="FF006666"/>
      </right>
      <top style="thin">
        <color rgb="FF006666"/>
      </top>
      <bottom/>
      <diagonal/>
    </border>
    <border>
      <left/>
      <right style="double">
        <color theme="0"/>
      </right>
      <top style="double">
        <color theme="0"/>
      </top>
      <bottom/>
      <diagonal/>
    </border>
    <border>
      <left style="double">
        <color theme="0"/>
      </left>
      <right style="double">
        <color theme="0"/>
      </right>
      <top style="double">
        <color theme="0"/>
      </top>
      <bottom style="thin">
        <color rgb="FFD9D9D9"/>
      </bottom>
      <diagonal/>
    </border>
    <border>
      <left style="double">
        <color theme="0"/>
      </left>
      <right style="double">
        <color theme="0"/>
      </right>
      <top style="double">
        <color theme="0"/>
      </top>
      <bottom/>
      <diagonal/>
    </border>
    <border>
      <left/>
      <right style="thin">
        <color theme="0"/>
      </right>
      <top/>
      <bottom style="double">
        <color theme="0" tint="-0.14996795556505021"/>
      </bottom>
      <diagonal/>
    </border>
    <border>
      <left style="thin">
        <color theme="0"/>
      </left>
      <right/>
      <top/>
      <bottom style="double">
        <color theme="0" tint="-0.14996795556505021"/>
      </bottom>
      <diagonal/>
    </border>
    <border>
      <left style="double">
        <color theme="0"/>
      </left>
      <right/>
      <top style="double">
        <color theme="0"/>
      </top>
      <bottom/>
      <diagonal/>
    </border>
    <border>
      <left style="double">
        <color theme="0" tint="-0.14996795556505021"/>
      </left>
      <right/>
      <top style="double">
        <color theme="0" tint="-0.14996795556505021"/>
      </top>
      <bottom style="double">
        <color theme="0" tint="-0.14996795556505021"/>
      </bottom>
      <diagonal/>
    </border>
    <border>
      <left/>
      <right style="double">
        <color theme="0" tint="-0.14996795556505021"/>
      </right>
      <top/>
      <bottom style="double">
        <color theme="0" tint="-0.14996795556505021"/>
      </bottom>
      <diagonal/>
    </border>
    <border>
      <left style="thick">
        <color theme="0" tint="-0.14993743705557422"/>
      </left>
      <right style="thick">
        <color theme="0" tint="-0.14993743705557422"/>
      </right>
      <top/>
      <bottom style="double">
        <color theme="0" tint="-0.14996795556505021"/>
      </bottom>
      <diagonal/>
    </border>
    <border>
      <left style="thick">
        <color theme="0" tint="-0.14993743705557422"/>
      </left>
      <right style="thick">
        <color theme="0" tint="-0.14993743705557422"/>
      </right>
      <top style="double">
        <color theme="0" tint="-0.14996795556505021"/>
      </top>
      <bottom style="double">
        <color theme="0" tint="-0.14996795556505021"/>
      </bottom>
      <diagonal/>
    </border>
    <border>
      <left style="thick">
        <color theme="0" tint="-0.14993743705557422"/>
      </left>
      <right style="thick">
        <color theme="0" tint="-0.14993743705557422"/>
      </right>
      <top style="double">
        <color theme="0" tint="-0.14996795556505021"/>
      </top>
      <bottom style="thick">
        <color theme="0" tint="-0.14993743705557422"/>
      </bottom>
      <diagonal/>
    </border>
    <border>
      <left/>
      <right/>
      <top/>
      <bottom style="double">
        <color theme="0" tint="-0.14996795556505021"/>
      </bottom>
      <diagonal/>
    </border>
    <border>
      <left style="thick">
        <color theme="0" tint="-0.14993743705557422"/>
      </left>
      <right/>
      <top/>
      <bottom/>
      <diagonal/>
    </border>
    <border>
      <left style="double">
        <color theme="0" tint="-0.14996795556505021"/>
      </left>
      <right/>
      <top/>
      <bottom style="double">
        <color theme="0" tint="-0.14996795556505021"/>
      </bottom>
      <diagonal/>
    </border>
    <border>
      <left/>
      <right style="double">
        <color theme="0" tint="-0.14996795556505021"/>
      </right>
      <top/>
      <bottom/>
      <diagonal/>
    </border>
    <border>
      <left style="thick">
        <color theme="0" tint="-0.14993743705557422"/>
      </left>
      <right/>
      <top/>
      <bottom style="double">
        <color theme="0" tint="-0.14996795556505021"/>
      </bottom>
      <diagonal/>
    </border>
    <border>
      <left style="double">
        <color theme="0" tint="-0.1498764000366222"/>
      </left>
      <right style="double">
        <color theme="0" tint="-0.1498764000366222"/>
      </right>
      <top style="double">
        <color theme="0" tint="-0.1498764000366222"/>
      </top>
      <bottom style="double">
        <color theme="0" tint="-0.1498764000366222"/>
      </bottom>
      <diagonal/>
    </border>
    <border>
      <left style="double">
        <color theme="0" tint="-0.14993743705557422"/>
      </left>
      <right style="double">
        <color theme="0" tint="-0.14993743705557422"/>
      </right>
      <top style="double">
        <color theme="0" tint="-0.14993743705557422"/>
      </top>
      <bottom style="double">
        <color theme="0" tint="-0.14993743705557422"/>
      </bottom>
      <diagonal/>
    </border>
    <border>
      <left style="double">
        <color theme="0" tint="-0.14993743705557422"/>
      </left>
      <right style="double">
        <color theme="0" tint="-0.14993743705557422"/>
      </right>
      <top style="double">
        <color theme="0" tint="-0.14993743705557422"/>
      </top>
      <bottom/>
      <diagonal/>
    </border>
    <border>
      <left style="double">
        <color theme="0" tint="-0.14993743705557422"/>
      </left>
      <right style="double">
        <color theme="0" tint="-0.14993743705557422"/>
      </right>
      <top/>
      <bottom/>
      <diagonal/>
    </border>
    <border>
      <left style="double">
        <color theme="0" tint="-0.14993743705557422"/>
      </left>
      <right style="double">
        <color theme="0" tint="-0.14993743705557422"/>
      </right>
      <top/>
      <bottom style="double">
        <color theme="0" tint="-0.14993743705557422"/>
      </bottom>
      <diagonal/>
    </border>
    <border>
      <left/>
      <right style="thick">
        <color theme="0" tint="-0.14990691854609822"/>
      </right>
      <top/>
      <bottom/>
      <diagonal/>
    </border>
    <border>
      <left style="double">
        <color theme="0" tint="-0.1498764000366222"/>
      </left>
      <right style="double">
        <color theme="0" tint="-0.1498458815271462"/>
      </right>
      <top style="double">
        <color theme="0" tint="-0.1498764000366222"/>
      </top>
      <bottom style="double">
        <color theme="0" tint="-0.1498764000366222"/>
      </bottom>
      <diagonal/>
    </border>
    <border>
      <left/>
      <right/>
      <top style="double">
        <color theme="0" tint="-0.14993743705557422"/>
      </top>
      <bottom/>
      <diagonal/>
    </border>
    <border>
      <left style="double">
        <color theme="0" tint="-0.14993743705557422"/>
      </left>
      <right/>
      <top style="double">
        <color theme="0" tint="-0.14993743705557422"/>
      </top>
      <bottom style="double">
        <color theme="0" tint="-0.14993743705557422"/>
      </bottom>
      <diagonal/>
    </border>
    <border>
      <left/>
      <right style="double">
        <color theme="0" tint="-0.14993743705557422"/>
      </right>
      <top style="double">
        <color theme="0" tint="-0.14993743705557422"/>
      </top>
      <bottom style="double">
        <color theme="0" tint="-0.14993743705557422"/>
      </bottom>
      <diagonal/>
    </border>
    <border>
      <left/>
      <right/>
      <top/>
      <bottom style="double">
        <color theme="0" tint="-0.14993743705557422"/>
      </bottom>
      <diagonal/>
    </border>
    <border>
      <left style="double">
        <color theme="0" tint="-0.14996795556505021"/>
      </left>
      <right style="double">
        <color theme="0" tint="-0.14996795556505021"/>
      </right>
      <top style="double">
        <color theme="0" tint="-0.14996795556505021"/>
      </top>
      <bottom style="double">
        <color theme="0" tint="-0.14993743705557422"/>
      </bottom>
      <diagonal/>
    </border>
    <border>
      <left/>
      <right/>
      <top style="double">
        <color theme="0" tint="-0.14990691854609822"/>
      </top>
      <bottom/>
      <diagonal/>
    </border>
    <border>
      <left style="double">
        <color theme="0" tint="-0.14990691854609822"/>
      </left>
      <right style="double">
        <color theme="0" tint="-0.14990691854609822"/>
      </right>
      <top style="double">
        <color theme="0" tint="-0.14990691854609822"/>
      </top>
      <bottom/>
      <diagonal/>
    </border>
    <border>
      <left style="double">
        <color theme="0" tint="-0.14990691854609822"/>
      </left>
      <right style="double">
        <color theme="0" tint="-0.14990691854609822"/>
      </right>
      <top/>
      <bottom/>
      <diagonal/>
    </border>
    <border>
      <left style="double">
        <color theme="0" tint="-0.14990691854609822"/>
      </left>
      <right style="double">
        <color theme="0" tint="-0.14990691854609822"/>
      </right>
      <top/>
      <bottom style="double">
        <color theme="0" tint="-0.14990691854609822"/>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thick">
        <color theme="0" tint="-0.14990691854609822"/>
      </left>
      <right style="thick">
        <color theme="0" tint="-0.14990691854609822"/>
      </right>
      <top style="thick">
        <color theme="0" tint="-0.14990691854609822"/>
      </top>
      <bottom style="thick">
        <color theme="0" tint="-0.14990691854609822"/>
      </bottom>
      <diagonal/>
    </border>
    <border>
      <left/>
      <right style="thick">
        <color theme="0" tint="-0.14993743705557422"/>
      </right>
      <top/>
      <bottom/>
      <diagonal/>
    </border>
    <border>
      <left/>
      <right style="thick">
        <color theme="0" tint="-0.14993743705557422"/>
      </right>
      <top/>
      <bottom style="double">
        <color theme="0" tint="-0.14996795556505021"/>
      </bottom>
      <diagonal/>
    </border>
    <border>
      <left/>
      <right/>
      <top style="double">
        <color theme="0" tint="-0.14996795556505021"/>
      </top>
      <bottom/>
      <diagonal/>
    </border>
    <border>
      <left/>
      <right/>
      <top style="double">
        <color theme="0" tint="-0.1498764000366222"/>
      </top>
      <bottom/>
      <diagonal/>
    </border>
    <border>
      <left style="thick">
        <color theme="0" tint="-0.14990691854609822"/>
      </left>
      <right style="thick">
        <color theme="0" tint="-0.14990691854609822"/>
      </right>
      <top style="thick">
        <color theme="0" tint="-0.14990691854609822"/>
      </top>
      <bottom/>
      <diagonal/>
    </border>
    <border>
      <left/>
      <right/>
      <top style="double">
        <color theme="0" tint="-0.1498458815271462"/>
      </top>
      <bottom/>
      <diagonal/>
    </border>
    <border>
      <left style="thick">
        <color theme="0" tint="-0.14990691854609822"/>
      </left>
      <right/>
      <top style="thick">
        <color theme="0" tint="-0.14990691854609822"/>
      </top>
      <bottom style="thick">
        <color theme="0" tint="-0.14990691854609822"/>
      </bottom>
      <diagonal/>
    </border>
    <border>
      <left/>
      <right/>
      <top style="thick">
        <color theme="0" tint="-0.14990691854609822"/>
      </top>
      <bottom style="thick">
        <color theme="0" tint="-0.14990691854609822"/>
      </bottom>
      <diagonal/>
    </border>
    <border>
      <left/>
      <right style="thick">
        <color theme="0" tint="-0.14990691854609822"/>
      </right>
      <top style="thick">
        <color theme="0" tint="-0.14990691854609822"/>
      </top>
      <bottom style="thick">
        <color theme="0" tint="-0.14990691854609822"/>
      </bottom>
      <diagonal/>
    </border>
    <border>
      <left/>
      <right/>
      <top/>
      <bottom style="thick">
        <color theme="0" tint="-0.14990691854609822"/>
      </bottom>
      <diagonal/>
    </border>
    <border>
      <left style="thick">
        <color theme="0" tint="-0.14993743705557422"/>
      </left>
      <right style="thick">
        <color theme="0" tint="-0.14993743705557422"/>
      </right>
      <top/>
      <bottom/>
      <diagonal/>
    </border>
    <border>
      <left style="double">
        <color theme="0" tint="-0.14996795556505021"/>
      </left>
      <right style="double">
        <color theme="0" tint="-0.14993743705557422"/>
      </right>
      <top/>
      <bottom/>
      <diagonal/>
    </border>
    <border>
      <left style="double">
        <color theme="0" tint="-0.14996795556505021"/>
      </left>
      <right style="double">
        <color theme="0" tint="-0.14993743705557422"/>
      </right>
      <top/>
      <bottom style="double">
        <color theme="0" tint="-0.14996795556505021"/>
      </bottom>
      <diagonal/>
    </border>
    <border>
      <left style="double">
        <color theme="0" tint="-0.14990691854609822"/>
      </left>
      <right/>
      <top style="double">
        <color theme="0" tint="-0.14990691854609822"/>
      </top>
      <bottom style="double">
        <color theme="0" tint="-0.14990691854609822"/>
      </bottom>
      <diagonal/>
    </border>
    <border>
      <left style="thin">
        <color rgb="FFD9D9D9"/>
      </left>
      <right style="thin">
        <color rgb="FFD9D9D9"/>
      </right>
      <top/>
      <bottom/>
      <diagonal/>
    </border>
    <border>
      <left style="double">
        <color rgb="FFD9D9D9"/>
      </left>
      <right style="double">
        <color rgb="FFD9D9D9"/>
      </right>
      <top style="double">
        <color rgb="FFD9D9D9"/>
      </top>
      <bottom style="double">
        <color rgb="FFD9D9D9"/>
      </bottom>
      <diagonal/>
    </border>
    <border>
      <left/>
      <right style="double">
        <color theme="0" tint="-0.14996795556505021"/>
      </right>
      <top style="double">
        <color theme="0" tint="-0.14996795556505021"/>
      </top>
      <bottom style="double">
        <color theme="0" tint="-0.14996795556505021"/>
      </bottom>
      <diagonal/>
    </border>
    <border>
      <left style="double">
        <color theme="0" tint="-0.1498764000366222"/>
      </left>
      <right style="double">
        <color theme="0" tint="-0.1498764000366222"/>
      </right>
      <top style="double">
        <color theme="0" tint="-0.1498764000366222"/>
      </top>
      <bottom/>
      <diagonal/>
    </border>
    <border>
      <left style="double">
        <color theme="0" tint="-0.1498764000366222"/>
      </left>
      <right style="double">
        <color theme="0" tint="-0.1498764000366222"/>
      </right>
      <top/>
      <bottom/>
      <diagonal/>
    </border>
    <border>
      <left style="double">
        <color theme="0" tint="-0.1498764000366222"/>
      </left>
      <right style="double">
        <color theme="0" tint="-0.1498764000366222"/>
      </right>
      <top/>
      <bottom style="double">
        <color theme="0" tint="-0.1498764000366222"/>
      </bottom>
      <diagonal/>
    </border>
    <border>
      <left style="double">
        <color theme="0" tint="-0.14993743705557422"/>
      </left>
      <right style="double">
        <color theme="0" tint="-0.14990691854609822"/>
      </right>
      <top/>
      <bottom style="double">
        <color theme="0" tint="-0.14996795556505021"/>
      </bottom>
      <diagonal/>
    </border>
    <border>
      <left/>
      <right style="double">
        <color theme="0" tint="-0.14990691854609822"/>
      </right>
      <top/>
      <bottom style="double">
        <color theme="0" tint="-0.14996795556505021"/>
      </bottom>
      <diagonal/>
    </border>
    <border>
      <left style="double">
        <color theme="0" tint="-0.14996795556505021"/>
      </left>
      <right style="double">
        <color theme="0" tint="-0.14996795556505021"/>
      </right>
      <top/>
      <bottom style="double">
        <color theme="0" tint="-0.14996795556505021"/>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diagonal/>
    </border>
    <border>
      <left/>
      <right/>
      <top style="thin">
        <color theme="0"/>
      </top>
      <bottom style="thin">
        <color theme="0"/>
      </bottom>
      <diagonal/>
    </border>
    <border>
      <left style="thick">
        <color theme="0" tint="-0.14990691854609822"/>
      </left>
      <right style="thick">
        <color theme="0" tint="-0.14990691854609822"/>
      </right>
      <top/>
      <bottom style="thick">
        <color theme="0" tint="-0.14990691854609822"/>
      </bottom>
      <diagonal/>
    </border>
    <border>
      <left style="double">
        <color rgb="FFD9D9D9"/>
      </left>
      <right style="double">
        <color rgb="FFD9D9D9"/>
      </right>
      <top/>
      <bottom style="double">
        <color rgb="FFD9D9D9"/>
      </bottom>
      <diagonal/>
    </border>
    <border>
      <left style="double">
        <color theme="0" tint="-0.1498458815271462"/>
      </left>
      <right/>
      <top style="double">
        <color theme="0" tint="-0.1498458815271462"/>
      </top>
      <bottom style="double">
        <color theme="0" tint="-0.1498458815271462"/>
      </bottom>
      <diagonal/>
    </border>
    <border>
      <left/>
      <right/>
      <top style="thick">
        <color theme="0" tint="-0.1498764000366222"/>
      </top>
      <bottom/>
      <diagonal/>
    </border>
    <border>
      <left/>
      <right/>
      <top style="double">
        <color rgb="FFD9D9D9"/>
      </top>
      <bottom/>
      <diagonal/>
    </border>
    <border>
      <left style="thin">
        <color theme="0"/>
      </left>
      <right style="thin">
        <color theme="0"/>
      </right>
      <top/>
      <bottom style="double">
        <color theme="0" tint="-0.1498458815271462"/>
      </bottom>
      <diagonal/>
    </border>
    <border>
      <left style="thin">
        <color theme="0" tint="-4.9989318521683403E-2"/>
      </left>
      <right/>
      <top style="thin">
        <color theme="0" tint="-4.9989318521683403E-2"/>
      </top>
      <bottom style="thin">
        <color theme="0" tint="-4.9989318521683403E-2"/>
      </bottom>
      <diagonal/>
    </border>
    <border>
      <left style="thin">
        <color theme="0"/>
      </left>
      <right style="double">
        <color theme="0" tint="-0.14996795556505021"/>
      </right>
      <top style="thin">
        <color theme="0"/>
      </top>
      <bottom style="thin">
        <color theme="0"/>
      </bottom>
      <diagonal/>
    </border>
    <border>
      <left/>
      <right style="double">
        <color theme="0" tint="-0.14996795556505021"/>
      </right>
      <top style="double">
        <color theme="0" tint="-0.14996795556505021"/>
      </top>
      <bottom/>
      <diagonal/>
    </border>
    <border>
      <left style="double">
        <color theme="0" tint="-0.14996795556505021"/>
      </left>
      <right/>
      <top style="double">
        <color theme="0" tint="-0.14996795556505021"/>
      </top>
      <bottom/>
      <diagonal/>
    </border>
    <border>
      <left style="thin">
        <color theme="0"/>
      </left>
      <right style="thin">
        <color theme="0"/>
      </right>
      <top/>
      <bottom style="double">
        <color theme="0" tint="-0.14996795556505021"/>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bottom/>
      <diagonal/>
    </border>
    <border>
      <left/>
      <right style="thin">
        <color theme="0" tint="-4.9989318521683403E-2"/>
      </right>
      <top/>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top style="thin">
        <color theme="0" tint="-4.9989318521683403E-2"/>
      </top>
      <bottom style="thin">
        <color theme="0" tint="-4.9989318521683403E-2"/>
      </bottom>
      <diagonal/>
    </border>
    <border>
      <left style="double">
        <color theme="0" tint="-0.14996795556505021"/>
      </left>
      <right style="double">
        <color theme="0" tint="-0.14996795556505021"/>
      </right>
      <top style="thin">
        <color theme="0" tint="-4.9989318521683403E-2"/>
      </top>
      <bottom/>
      <diagonal/>
    </border>
    <border>
      <left style="double">
        <color theme="0" tint="-0.14996795556505021"/>
      </left>
      <right style="double">
        <color theme="0" tint="-0.14996795556505021"/>
      </right>
      <top/>
      <bottom/>
      <diagonal/>
    </border>
    <border>
      <left style="double">
        <color theme="0" tint="-0.14996795556505021"/>
      </left>
      <right style="double">
        <color theme="0" tint="-0.14996795556505021"/>
      </right>
      <top style="double">
        <color theme="0" tint="-0.14996795556505021"/>
      </top>
      <bottom/>
      <diagonal/>
    </border>
    <border>
      <left/>
      <right/>
      <top style="thin">
        <color rgb="FF006666"/>
      </top>
      <bottom style="thin">
        <color rgb="FF006666"/>
      </bottom>
      <diagonal/>
    </border>
    <border>
      <left style="double">
        <color theme="0" tint="-0.14996795556505021"/>
      </left>
      <right style="double">
        <color theme="0" tint="-0.14993743705557422"/>
      </right>
      <top style="thin">
        <color theme="0" tint="-4.9989318521683403E-2"/>
      </top>
      <bottom/>
      <diagonal/>
    </border>
    <border>
      <left style="double">
        <color theme="0" tint="-0.14996795556505021"/>
      </left>
      <right style="double">
        <color theme="0" tint="-0.14993743705557422"/>
      </right>
      <top style="double">
        <color theme="0" tint="-0.14996795556505021"/>
      </top>
      <bottom/>
      <diagonal/>
    </border>
    <border>
      <left/>
      <right style="thin">
        <color theme="0"/>
      </right>
      <top style="thin">
        <color theme="0" tint="-4.9989318521683403E-2"/>
      </top>
      <bottom style="thin">
        <color theme="0" tint="-4.9989318521683403E-2"/>
      </bottom>
      <diagonal/>
    </border>
    <border>
      <left style="double">
        <color theme="0" tint="-0.14990691854609822"/>
      </left>
      <right/>
      <top style="double">
        <color theme="0" tint="-0.14996795556505021"/>
      </top>
      <bottom style="double">
        <color theme="0" tint="-0.14990691854609822"/>
      </bottom>
      <diagonal/>
    </border>
    <border>
      <left/>
      <right/>
      <top style="double">
        <color theme="0" tint="-0.14996795556505021"/>
      </top>
      <bottom style="double">
        <color theme="0" tint="-0.14990691854609822"/>
      </bottom>
      <diagonal/>
    </border>
    <border>
      <left/>
      <right style="double">
        <color theme="0" tint="-0.14990691854609822"/>
      </right>
      <top style="double">
        <color theme="0" tint="-0.14996795556505021"/>
      </top>
      <bottom style="double">
        <color theme="0" tint="-0.14990691854609822"/>
      </bottom>
      <diagonal/>
    </border>
    <border>
      <left style="double">
        <color theme="0" tint="-0.14990691854609822"/>
      </left>
      <right/>
      <top style="thin">
        <color theme="0" tint="-4.9989318521683403E-2"/>
      </top>
      <bottom style="double">
        <color theme="0" tint="-0.14996795556505021"/>
      </bottom>
      <diagonal/>
    </border>
    <border>
      <left/>
      <right/>
      <top style="thin">
        <color theme="0" tint="-4.9989318521683403E-2"/>
      </top>
      <bottom style="double">
        <color theme="0" tint="-0.14996795556505021"/>
      </bottom>
      <diagonal/>
    </border>
    <border>
      <left/>
      <right style="double">
        <color theme="0" tint="-0.1498764000366222"/>
      </right>
      <top style="thin">
        <color theme="0" tint="-4.9989318521683403E-2"/>
      </top>
      <bottom style="double">
        <color theme="0" tint="-0.14996795556505021"/>
      </bottom>
      <diagonal/>
    </border>
    <border>
      <left style="double">
        <color theme="0" tint="-0.14996795556505021"/>
      </left>
      <right/>
      <top style="thin">
        <color theme="0" tint="-4.9989318521683403E-2"/>
      </top>
      <bottom style="double">
        <color theme="0" tint="-0.14996795556505021"/>
      </bottom>
      <diagonal/>
    </border>
    <border>
      <left/>
      <right style="double">
        <color theme="0" tint="-0.14993743705557422"/>
      </right>
      <top style="thin">
        <color theme="0" tint="-4.9989318521683403E-2"/>
      </top>
      <bottom style="double">
        <color theme="0" tint="-0.14996795556505021"/>
      </bottom>
      <diagonal/>
    </border>
    <border>
      <left/>
      <right/>
      <top style="double">
        <color theme="0" tint="-0.14990691854609822"/>
      </top>
      <bottom style="double">
        <color theme="0" tint="-0.14990691854609822"/>
      </bottom>
      <diagonal/>
    </border>
    <border>
      <left/>
      <right style="double">
        <color theme="0" tint="-0.14990691854609822"/>
      </right>
      <top style="double">
        <color theme="0" tint="-0.14990691854609822"/>
      </top>
      <bottom style="double">
        <color theme="0" tint="-0.14990691854609822"/>
      </bottom>
      <diagonal/>
    </border>
    <border>
      <left style="double">
        <color theme="0" tint="-0.14990691854609822"/>
      </left>
      <right style="double">
        <color theme="0" tint="-0.14990691854609822"/>
      </right>
      <top style="double">
        <color theme="0" tint="-0.14996795556505021"/>
      </top>
      <bottom/>
      <diagonal/>
    </border>
    <border>
      <left style="double">
        <color theme="0" tint="-0.14993743705557422"/>
      </left>
      <right style="double">
        <color theme="0" tint="-0.14990691854609822"/>
      </right>
      <top style="double">
        <color theme="0" tint="-0.14996795556505021"/>
      </top>
      <bottom/>
      <diagonal/>
    </border>
    <border>
      <left style="double">
        <color theme="0" tint="-0.14993743705557422"/>
      </left>
      <right style="double">
        <color theme="0" tint="-0.14990691854609822"/>
      </right>
      <top/>
      <bottom/>
      <diagonal/>
    </border>
    <border>
      <left style="double">
        <color theme="0" tint="-0.14993743705557422"/>
      </left>
      <right style="double">
        <color theme="0" tint="-0.14990691854609822"/>
      </right>
      <top/>
      <bottom style="double">
        <color theme="0" tint="-0.14993743705557422"/>
      </bottom>
      <diagonal/>
    </border>
    <border>
      <left style="double">
        <color theme="0" tint="-0.14993743705557422"/>
      </left>
      <right style="double">
        <color theme="0" tint="-0.14990691854609822"/>
      </right>
      <top style="double">
        <color theme="0" tint="-0.14993743705557422"/>
      </top>
      <bottom/>
      <diagonal/>
    </border>
    <border>
      <left style="double">
        <color theme="0" tint="-0.14993743705557422"/>
      </left>
      <right style="double">
        <color theme="0" tint="-0.14993743705557422"/>
      </right>
      <top style="double">
        <color theme="0" tint="-0.14996795556505021"/>
      </top>
      <bottom/>
      <diagonal/>
    </border>
    <border>
      <left style="double">
        <color theme="0" tint="-0.14990691854609822"/>
      </left>
      <right style="double">
        <color theme="0" tint="-0.1498764000366222"/>
      </right>
      <top/>
      <bottom/>
      <diagonal/>
    </border>
    <border>
      <left style="double">
        <color theme="0" tint="-0.1498764000366222"/>
      </left>
      <right style="double">
        <color theme="0" tint="-0.1498458815271462"/>
      </right>
      <top style="double">
        <color theme="0" tint="-0.1498764000366222"/>
      </top>
      <bottom/>
      <diagonal/>
    </border>
    <border>
      <left style="double">
        <color theme="0" tint="-0.1498764000366222"/>
      </left>
      <right style="double">
        <color theme="0" tint="-0.1498458815271462"/>
      </right>
      <top/>
      <bottom/>
      <diagonal/>
    </border>
    <border>
      <left style="double">
        <color theme="0" tint="-0.1498764000366222"/>
      </left>
      <right style="double">
        <color theme="0" tint="-0.1498458815271462"/>
      </right>
      <top/>
      <bottom style="double">
        <color theme="0" tint="-0.1498764000366222"/>
      </bottom>
      <diagonal/>
    </border>
    <border>
      <left style="double">
        <color theme="0" tint="-0.14990691854609822"/>
      </left>
      <right style="double">
        <color theme="0" tint="-0.1498764000366222"/>
      </right>
      <top style="double">
        <color theme="0" tint="-0.1498764000366222"/>
      </top>
      <bottom/>
      <diagonal/>
    </border>
    <border>
      <left style="double">
        <color theme="0" tint="-0.14990691854609822"/>
      </left>
      <right style="double">
        <color theme="0" tint="-0.1498764000366222"/>
      </right>
      <top/>
      <bottom style="double">
        <color theme="0" tint="-0.1498764000366222"/>
      </bottom>
      <diagonal/>
    </border>
    <border>
      <left style="thin">
        <color theme="0"/>
      </left>
      <right/>
      <top style="thin">
        <color theme="0"/>
      </top>
      <bottom style="double">
        <color theme="0" tint="-0.14996795556505021"/>
      </bottom>
      <diagonal/>
    </border>
    <border>
      <left/>
      <right style="thin">
        <color theme="0"/>
      </right>
      <top style="thin">
        <color theme="0"/>
      </top>
      <bottom style="double">
        <color theme="0" tint="-0.14996795556505021"/>
      </bottom>
      <diagonal/>
    </border>
    <border>
      <left/>
      <right/>
      <top style="thin">
        <color rgb="FF006666"/>
      </top>
      <bottom/>
      <diagonal/>
    </border>
    <border>
      <left/>
      <right style="thin">
        <color rgb="FF006666"/>
      </right>
      <top/>
      <bottom/>
      <diagonal/>
    </border>
    <border>
      <left style="thick">
        <color theme="0" tint="-0.14993743705557422"/>
      </left>
      <right/>
      <top style="double">
        <color theme="0" tint="-0.14996795556505021"/>
      </top>
      <bottom/>
      <diagonal/>
    </border>
    <border>
      <left style="double">
        <color theme="0" tint="-0.14993743705557422"/>
      </left>
      <right style="double">
        <color theme="0" tint="-0.14993743705557422"/>
      </right>
      <top style="double">
        <color theme="0" tint="-0.14990691854609822"/>
      </top>
      <bottom/>
      <diagonal/>
    </border>
    <border>
      <left style="double">
        <color theme="0" tint="-0.14993743705557422"/>
      </left>
      <right style="double">
        <color theme="0" tint="-0.14993743705557422"/>
      </right>
      <top/>
      <bottom style="double">
        <color theme="0" tint="-0.14990691854609822"/>
      </bottom>
      <diagonal/>
    </border>
    <border>
      <left style="medium">
        <color rgb="FFFFC000"/>
      </left>
      <right/>
      <top style="medium">
        <color rgb="FFFFC000"/>
      </top>
      <bottom/>
      <diagonal/>
    </border>
    <border>
      <left/>
      <right/>
      <top style="medium">
        <color rgb="FFFFC000"/>
      </top>
      <bottom/>
      <diagonal/>
    </border>
    <border>
      <left/>
      <right style="medium">
        <color rgb="FFFFC000"/>
      </right>
      <top style="medium">
        <color rgb="FFFFC000"/>
      </top>
      <bottom/>
      <diagonal/>
    </border>
    <border>
      <left style="medium">
        <color rgb="FFFFC000"/>
      </left>
      <right/>
      <top/>
      <bottom/>
      <diagonal/>
    </border>
    <border>
      <left style="medium">
        <color rgb="FFC0504D"/>
      </left>
      <right style="medium">
        <color rgb="FFC0504D"/>
      </right>
      <top style="medium">
        <color rgb="FFC0504D"/>
      </top>
      <bottom/>
      <diagonal/>
    </border>
    <border>
      <left style="medium">
        <color rgb="FFC0504D"/>
      </left>
      <right style="medium">
        <color rgb="FFC0504D"/>
      </right>
      <top/>
      <bottom/>
      <diagonal/>
    </border>
    <border>
      <left/>
      <right style="medium">
        <color rgb="FFFFC000"/>
      </right>
      <top/>
      <bottom/>
      <diagonal/>
    </border>
    <border>
      <left/>
      <right/>
      <top/>
      <bottom style="medium">
        <color rgb="FFFFFFFF"/>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rgb="FFFFC000"/>
      </left>
      <right/>
      <top style="medium">
        <color indexed="64"/>
      </top>
      <bottom/>
      <diagonal/>
    </border>
    <border>
      <left style="medium">
        <color rgb="FFC0504D"/>
      </left>
      <right style="medium">
        <color rgb="FFC0504D"/>
      </right>
      <top style="medium">
        <color indexed="64"/>
      </top>
      <bottom/>
      <diagonal/>
    </border>
    <border>
      <left style="medium">
        <color rgb="FFC0504D"/>
      </left>
      <right style="medium">
        <color rgb="FFC0504D"/>
      </right>
      <top/>
      <bottom style="medium">
        <color rgb="FFFFFFFF"/>
      </bottom>
      <diagonal/>
    </border>
    <border>
      <left/>
      <right/>
      <top style="medium">
        <color indexed="64"/>
      </top>
      <bottom/>
      <diagonal/>
    </border>
    <border>
      <left/>
      <right style="medium">
        <color rgb="FFFFC000"/>
      </right>
      <top style="medium">
        <color indexed="64"/>
      </top>
      <bottom/>
      <diagonal/>
    </border>
    <border>
      <left/>
      <right style="medium">
        <color rgb="FFFFC000"/>
      </right>
      <top/>
      <bottom style="medium">
        <color rgb="FFFFFFFF"/>
      </bottom>
      <diagonal/>
    </border>
    <border>
      <left/>
      <right style="medium">
        <color indexed="64"/>
      </right>
      <top style="medium">
        <color indexed="64"/>
      </top>
      <bottom/>
      <diagonal/>
    </border>
    <border>
      <left/>
      <right style="medium">
        <color indexed="64"/>
      </right>
      <top/>
      <bottom style="medium">
        <color rgb="FFFFFFFF"/>
      </bottom>
      <diagonal/>
    </border>
    <border>
      <left/>
      <right style="medium">
        <color rgb="FFFFFFFF"/>
      </right>
      <top/>
      <bottom style="medium">
        <color rgb="FFFFFFFF"/>
      </bottom>
      <diagonal/>
    </border>
    <border>
      <left/>
      <right style="medium">
        <color rgb="FFFFFFFF"/>
      </right>
      <top/>
      <bottom/>
      <diagonal/>
    </border>
    <border>
      <left style="medium">
        <color rgb="FFFFC000"/>
      </left>
      <right/>
      <top/>
      <bottom style="thick">
        <color rgb="FFFFFFFF"/>
      </bottom>
      <diagonal/>
    </border>
    <border>
      <left style="medium">
        <color rgb="FFC0504D"/>
      </left>
      <right style="medium">
        <color rgb="FFC0504D"/>
      </right>
      <top/>
      <bottom style="thick">
        <color rgb="FFFFFFFF"/>
      </bottom>
      <diagonal/>
    </border>
    <border>
      <left/>
      <right/>
      <top/>
      <bottom style="thick">
        <color rgb="FFFFFFFF"/>
      </bottom>
      <diagonal/>
    </border>
    <border>
      <left/>
      <right style="medium">
        <color rgb="FFFFC000"/>
      </right>
      <top/>
      <bottom style="thick">
        <color rgb="FFFFFFFF"/>
      </bottom>
      <diagonal/>
    </border>
    <border>
      <left/>
      <right style="medium">
        <color indexed="64"/>
      </right>
      <top/>
      <bottom style="thick">
        <color rgb="FFFFFFFF"/>
      </bottom>
      <diagonal/>
    </border>
    <border>
      <left/>
      <right style="medium">
        <color rgb="FFFFFFFF"/>
      </right>
      <top/>
      <bottom style="thick">
        <color rgb="FFFFFFFF"/>
      </bottom>
      <diagonal/>
    </border>
    <border>
      <left style="medium">
        <color rgb="FFFFC000"/>
      </left>
      <right/>
      <top/>
      <bottom style="medium">
        <color indexed="64"/>
      </bottom>
      <diagonal/>
    </border>
    <border>
      <left style="medium">
        <color rgb="FFC0504D"/>
      </left>
      <right style="medium">
        <color rgb="FFC0504D"/>
      </right>
      <top/>
      <bottom style="medium">
        <color indexed="64"/>
      </bottom>
      <diagonal/>
    </border>
    <border>
      <left/>
      <right/>
      <top/>
      <bottom style="medium">
        <color indexed="64"/>
      </bottom>
      <diagonal/>
    </border>
    <border>
      <left/>
      <right style="medium">
        <color rgb="FFFFC000"/>
      </right>
      <top/>
      <bottom style="medium">
        <color indexed="64"/>
      </bottom>
      <diagonal/>
    </border>
    <border>
      <left/>
      <right style="medium">
        <color indexed="64"/>
      </right>
      <top/>
      <bottom style="medium">
        <color indexed="64"/>
      </bottom>
      <diagonal/>
    </border>
    <border>
      <left/>
      <right style="medium">
        <color rgb="FFFFFFFF"/>
      </right>
      <top/>
      <bottom style="medium">
        <color indexed="64"/>
      </bottom>
      <diagonal/>
    </border>
    <border>
      <left style="medium">
        <color rgb="FFC0504D"/>
      </left>
      <right style="medium">
        <color rgb="FFC0504D"/>
      </right>
      <top/>
      <bottom style="medium">
        <color rgb="FFFFC000"/>
      </bottom>
      <diagonal/>
    </border>
    <border>
      <left/>
      <right/>
      <top/>
      <bottom style="medium">
        <color rgb="FFFFC000"/>
      </bottom>
      <diagonal/>
    </border>
    <border>
      <left/>
      <right style="medium">
        <color rgb="FFFFC000"/>
      </right>
      <top/>
      <bottom style="medium">
        <color rgb="FFFFC000"/>
      </bottom>
      <diagonal/>
    </border>
    <border>
      <left/>
      <right style="medium">
        <color indexed="64"/>
      </right>
      <top/>
      <bottom style="medium">
        <color rgb="FFFFC000"/>
      </bottom>
      <diagonal/>
    </border>
    <border>
      <left style="medium">
        <color rgb="FFFFC000"/>
      </left>
      <right style="medium">
        <color rgb="FFC0504D"/>
      </right>
      <top/>
      <bottom/>
      <diagonal/>
    </border>
    <border>
      <left style="medium">
        <color rgb="FFC0504D"/>
      </left>
      <right/>
      <top/>
      <bottom/>
      <diagonal/>
    </border>
    <border>
      <left style="medium">
        <color rgb="FFC0504D"/>
      </left>
      <right/>
      <top/>
      <bottom style="medium">
        <color indexed="64"/>
      </bottom>
      <diagonal/>
    </border>
    <border>
      <left style="medium">
        <color rgb="FFFFC000"/>
      </left>
      <right style="medium">
        <color rgb="FFC0504D"/>
      </right>
      <top style="medium">
        <color indexed="64"/>
      </top>
      <bottom/>
      <diagonal/>
    </border>
    <border>
      <left style="medium">
        <color rgb="FFC0504D"/>
      </left>
      <right/>
      <top style="medium">
        <color indexed="64"/>
      </top>
      <bottom/>
      <diagonal/>
    </border>
    <border>
      <left style="medium">
        <color rgb="FFC0504D"/>
      </left>
      <right/>
      <top/>
      <bottom style="medium">
        <color rgb="FFFFFFFF"/>
      </bottom>
      <diagonal/>
    </border>
    <border>
      <left style="medium">
        <color rgb="FFFFC000"/>
      </left>
      <right/>
      <top/>
      <bottom style="medium">
        <color rgb="FFFFFFFF"/>
      </bottom>
      <diagonal/>
    </border>
    <border>
      <left style="medium">
        <color rgb="FFFFFFFF"/>
      </left>
      <right/>
      <top/>
      <bottom/>
      <diagonal/>
    </border>
    <border>
      <left style="medium">
        <color rgb="FFFFC000"/>
      </left>
      <right style="medium">
        <color rgb="FFC0504D"/>
      </right>
      <top/>
      <bottom style="thick">
        <color rgb="FFFFFFFF"/>
      </bottom>
      <diagonal/>
    </border>
    <border>
      <left style="medium">
        <color rgb="FFC0504D"/>
      </left>
      <right style="medium">
        <color rgb="FFC0504D"/>
      </right>
      <top style="medium">
        <color rgb="FFFFFFFF"/>
      </top>
      <bottom/>
      <diagonal/>
    </border>
    <border>
      <left style="medium">
        <color rgb="FFC0504D"/>
      </left>
      <right/>
      <top style="medium">
        <color rgb="FFFFFFFF"/>
      </top>
      <bottom/>
      <diagonal/>
    </border>
    <border>
      <left/>
      <right style="medium">
        <color rgb="FFFFC000"/>
      </right>
      <top style="medium">
        <color rgb="FFFFFFFF"/>
      </top>
      <bottom/>
      <diagonal/>
    </border>
    <border>
      <left style="medium">
        <color rgb="FFC0504D"/>
      </left>
      <right/>
      <top/>
      <bottom style="thick">
        <color rgb="FFFFFFFF"/>
      </bottom>
      <diagonal/>
    </border>
    <border>
      <left style="medium">
        <color rgb="FFFFC000"/>
      </left>
      <right/>
      <top style="medium">
        <color rgb="FFFFFFFF"/>
      </top>
      <bottom/>
      <diagonal/>
    </border>
    <border>
      <left/>
      <right/>
      <top style="medium">
        <color rgb="FFFFFFFF"/>
      </top>
      <bottom/>
      <diagonal/>
    </border>
    <border>
      <left/>
      <right style="medium">
        <color indexed="64"/>
      </right>
      <top style="medium">
        <color rgb="FFFFFFFF"/>
      </top>
      <bottom/>
      <diagonal/>
    </border>
    <border>
      <left style="medium">
        <color rgb="FFFFC000"/>
      </left>
      <right style="medium">
        <color rgb="FFC0504D"/>
      </right>
      <top style="thick">
        <color rgb="FFFFFFFF"/>
      </top>
      <bottom/>
      <diagonal/>
    </border>
    <border>
      <left style="medium">
        <color rgb="FFFFC000"/>
      </left>
      <right style="medium">
        <color rgb="FFC0504D"/>
      </right>
      <top/>
      <bottom style="medium">
        <color indexed="64"/>
      </bottom>
      <diagonal/>
    </border>
    <border>
      <left style="medium">
        <color rgb="FFC0504D"/>
      </left>
      <right style="medium">
        <color rgb="FFC0504D"/>
      </right>
      <top style="thick">
        <color rgb="FFFFFFFF"/>
      </top>
      <bottom/>
      <diagonal/>
    </border>
    <border>
      <left style="medium">
        <color rgb="FFC0504D"/>
      </left>
      <right/>
      <top style="thick">
        <color rgb="FFFFFFFF"/>
      </top>
      <bottom/>
      <diagonal/>
    </border>
    <border>
      <left/>
      <right style="medium">
        <color rgb="FFFFC000"/>
      </right>
      <top style="thick">
        <color rgb="FFFFFFFF"/>
      </top>
      <bottom/>
      <diagonal/>
    </border>
    <border>
      <left style="medium">
        <color rgb="FFFFC000"/>
      </left>
      <right/>
      <top style="thick">
        <color rgb="FFFFFFFF"/>
      </top>
      <bottom/>
      <diagonal/>
    </border>
    <border>
      <left/>
      <right/>
      <top style="thick">
        <color rgb="FFFFFFFF"/>
      </top>
      <bottom/>
      <diagonal/>
    </border>
    <border>
      <left/>
      <right style="medium">
        <color indexed="64"/>
      </right>
      <top style="thick">
        <color rgb="FFFFFFFF"/>
      </top>
      <bottom/>
      <diagonal/>
    </border>
    <border>
      <left style="medium">
        <color rgb="FFFFC000"/>
      </left>
      <right style="medium">
        <color rgb="FFC0504D"/>
      </right>
      <top/>
      <bottom style="medium">
        <color rgb="FFFFC000"/>
      </bottom>
      <diagonal/>
    </border>
    <border>
      <left style="medium">
        <color rgb="FFC0504D"/>
      </left>
      <right/>
      <top/>
      <bottom style="medium">
        <color rgb="FFFFC000"/>
      </bottom>
      <diagonal/>
    </border>
    <border>
      <left/>
      <right/>
      <top style="medium">
        <color rgb="FFFFC000"/>
      </top>
      <bottom style="medium">
        <color indexed="64"/>
      </bottom>
      <diagonal/>
    </border>
    <border>
      <left/>
      <right style="medium">
        <color indexed="64"/>
      </right>
      <top style="medium">
        <color rgb="FFFFC000"/>
      </top>
      <bottom style="medium">
        <color indexed="64"/>
      </bottom>
      <diagonal/>
    </border>
    <border>
      <left style="double">
        <color theme="0" tint="-0.14981536301767021"/>
      </left>
      <right/>
      <top/>
      <bottom/>
      <diagonal/>
    </border>
    <border>
      <left style="double">
        <color theme="0" tint="-0.14990691854609822"/>
      </left>
      <right style="thin">
        <color theme="0" tint="-4.9989318521683403E-2"/>
      </right>
      <top/>
      <bottom style="double">
        <color theme="0" tint="-0.14993743705557422"/>
      </bottom>
      <diagonal/>
    </border>
    <border>
      <left style="double">
        <color theme="0" tint="-0.14990691854609822"/>
      </left>
      <right style="thin">
        <color theme="0" tint="-4.9989318521683403E-2"/>
      </right>
      <top/>
      <bottom/>
      <diagonal/>
    </border>
    <border>
      <left style="thick">
        <color theme="0" tint="-0.14990691854609822"/>
      </left>
      <right style="thick">
        <color theme="0" tint="-0.14990691854609822"/>
      </right>
      <top/>
      <bottom/>
      <diagonal/>
    </border>
    <border>
      <left style="double">
        <color theme="0" tint="-0.14996795556505021"/>
      </left>
      <right style="double">
        <color theme="0" tint="-0.14993743705557422"/>
      </right>
      <top style="double">
        <color theme="0" tint="-0.14993743705557422"/>
      </top>
      <bottom style="double">
        <color theme="0" tint="-0.14996795556505021"/>
      </bottom>
      <diagonal/>
    </border>
    <border>
      <left style="double">
        <color theme="0" tint="-0.14996795556505021"/>
      </left>
      <right style="double">
        <color theme="0" tint="-0.14993743705557422"/>
      </right>
      <top style="double">
        <color theme="0" tint="-0.14996795556505021"/>
      </top>
      <bottom style="double">
        <color theme="0" tint="-0.14996795556505021"/>
      </bottom>
      <diagonal/>
    </border>
    <border>
      <left style="thin">
        <color theme="0"/>
      </left>
      <right style="double">
        <color theme="0" tint="-0.24994659260841701"/>
      </right>
      <top style="thin">
        <color theme="0"/>
      </top>
      <bottom style="thin">
        <color theme="0"/>
      </bottom>
      <diagonal/>
    </border>
    <border>
      <left/>
      <right style="double">
        <color theme="0" tint="-0.14993743705557422"/>
      </right>
      <top/>
      <bottom/>
      <diagonal/>
    </border>
    <border>
      <left style="double">
        <color theme="0" tint="-0.14990691854609822"/>
      </left>
      <right style="double">
        <color theme="0" tint="-0.14990691854609822"/>
      </right>
      <top style="double">
        <color theme="0" tint="-0.14990691854609822"/>
      </top>
      <bottom style="double">
        <color theme="0" tint="-0.14990691854609822"/>
      </bottom>
      <diagonal/>
    </border>
    <border>
      <left/>
      <right style="medium">
        <color indexed="64"/>
      </right>
      <top/>
      <bottom/>
      <diagonal/>
    </border>
    <border>
      <left style="medium">
        <color rgb="FFF2DCDB"/>
      </left>
      <right style="medium">
        <color rgb="FFF2DCDB"/>
      </right>
      <top style="medium">
        <color rgb="FFF2DCDB"/>
      </top>
      <bottom style="medium">
        <color rgb="FFF2DCDB"/>
      </bottom>
      <diagonal/>
    </border>
    <border>
      <left/>
      <right style="medium">
        <color rgb="FFF2DCDB"/>
      </right>
      <top style="medium">
        <color rgb="FFF2DCDB"/>
      </top>
      <bottom style="medium">
        <color rgb="FFF2DCDB"/>
      </bottom>
      <diagonal/>
    </border>
    <border>
      <left style="medium">
        <color rgb="FFF2DCDB"/>
      </left>
      <right style="medium">
        <color rgb="FFF2DCDB"/>
      </right>
      <top/>
      <bottom style="medium">
        <color rgb="FFF2DCDB"/>
      </bottom>
      <diagonal/>
    </border>
    <border>
      <left/>
      <right style="medium">
        <color rgb="FFF2DCDB"/>
      </right>
      <top/>
      <bottom style="medium">
        <color rgb="FFF2DCDB"/>
      </bottom>
      <diagonal/>
    </border>
    <border>
      <left/>
      <right style="medium">
        <color rgb="FFF2DCDB"/>
      </right>
      <top/>
      <bottom/>
      <diagonal/>
    </border>
    <border>
      <left/>
      <right/>
      <top/>
      <bottom style="medium">
        <color rgb="FFF2DCDB"/>
      </bottom>
      <diagonal/>
    </border>
    <border>
      <left/>
      <right style="medium">
        <color indexed="64"/>
      </right>
      <top/>
      <bottom style="medium">
        <color rgb="FFF2DCDB"/>
      </bottom>
      <diagonal/>
    </border>
    <border>
      <left style="medium">
        <color rgb="FFF2DCDB"/>
      </left>
      <right style="medium">
        <color rgb="FFF2DCDB"/>
      </right>
      <top style="medium">
        <color rgb="FFF2DCDB"/>
      </top>
      <bottom/>
      <diagonal/>
    </border>
    <border>
      <left style="medium">
        <color rgb="FFF2DCDB"/>
      </left>
      <right/>
      <top/>
      <bottom/>
      <diagonal/>
    </border>
    <border>
      <left/>
      <right/>
      <top style="double">
        <color rgb="FFFFFFFF"/>
      </top>
      <bottom/>
      <diagonal/>
    </border>
    <border>
      <left/>
      <right style="double">
        <color rgb="FFFFFFFF"/>
      </right>
      <top style="double">
        <color rgb="FFFFFFFF"/>
      </top>
      <bottom style="double">
        <color rgb="FFFFFFFF"/>
      </bottom>
      <diagonal/>
    </border>
    <border>
      <left/>
      <right style="double">
        <color rgb="FFFFFFFF"/>
      </right>
      <top/>
      <bottom style="double">
        <color rgb="FFFFFFFF"/>
      </bottom>
      <diagonal/>
    </border>
    <border>
      <left/>
      <right/>
      <top/>
      <bottom style="double">
        <color rgb="FFFFFFFF"/>
      </bottom>
      <diagonal/>
    </border>
    <border>
      <left style="double">
        <color rgb="FFFFFFFF"/>
      </left>
      <right/>
      <top/>
      <bottom style="double">
        <color rgb="FFFFFFFF"/>
      </bottom>
      <diagonal/>
    </border>
    <border>
      <left/>
      <right style="double">
        <color rgb="FFFFFFFF"/>
      </right>
      <top/>
      <bottom/>
      <diagonal/>
    </border>
    <border>
      <left/>
      <right style="double">
        <color rgb="FFFFFFFF"/>
      </right>
      <top style="double">
        <color rgb="FFFFFFFF"/>
      </top>
      <bottom/>
      <diagonal/>
    </border>
    <border>
      <left/>
      <right style="medium">
        <color rgb="FF7E7E7E"/>
      </right>
      <top/>
      <bottom/>
      <diagonal/>
    </border>
    <border>
      <left style="thick">
        <color rgb="FFACCDEB"/>
      </left>
      <right style="medium">
        <color rgb="FF7E7E7E"/>
      </right>
      <top/>
      <bottom style="medium">
        <color rgb="FF7E7E7E"/>
      </bottom>
      <diagonal/>
    </border>
    <border>
      <left/>
      <right style="thick">
        <color rgb="FFACCDEB"/>
      </right>
      <top/>
      <bottom style="medium">
        <color rgb="FF7E7E7E"/>
      </bottom>
      <diagonal/>
    </border>
    <border>
      <left style="double">
        <color theme="0" tint="-0.14996795556505021"/>
      </left>
      <right/>
      <top style="thin">
        <color theme="0" tint="-4.9989318521683403E-2"/>
      </top>
      <bottom/>
      <diagonal/>
    </border>
    <border>
      <left/>
      <right style="double">
        <color theme="0" tint="-0.14993743705557422"/>
      </right>
      <top style="double">
        <color theme="0" tint="-0.14996795556505021"/>
      </top>
      <bottom/>
      <diagonal/>
    </border>
    <border>
      <left/>
      <right style="double">
        <color theme="0" tint="-0.14993743705557422"/>
      </right>
      <top/>
      <bottom style="double">
        <color theme="0" tint="-0.14993743705557422"/>
      </bottom>
      <diagonal/>
    </border>
    <border>
      <left/>
      <right style="thin">
        <color auto="1"/>
      </right>
      <top style="thin">
        <color auto="1"/>
      </top>
      <bottom/>
      <diagonal/>
    </border>
    <border>
      <left/>
      <right style="thin">
        <color auto="1"/>
      </right>
      <top/>
      <bottom/>
      <diagonal/>
    </border>
    <border>
      <left style="medium">
        <color indexed="64"/>
      </left>
      <right/>
      <top style="medium">
        <color theme="0"/>
      </top>
      <bottom/>
      <diagonal/>
    </border>
    <border>
      <left style="thin">
        <color rgb="FF006666"/>
      </left>
      <right/>
      <top style="thin">
        <color rgb="FF006666"/>
      </top>
      <bottom/>
      <diagonal/>
    </border>
    <border>
      <left/>
      <right style="thin">
        <color rgb="FF006666"/>
      </right>
      <top style="thin">
        <color rgb="FF006666"/>
      </top>
      <bottom/>
      <diagonal/>
    </border>
    <border>
      <left/>
      <right/>
      <top style="medium">
        <color theme="0"/>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9" fontId="21" fillId="0" borderId="0" applyFont="0" applyFill="0" applyBorder="0" applyAlignment="0" applyProtection="0"/>
    <xf numFmtId="0" fontId="3" fillId="0" borderId="0"/>
    <xf numFmtId="164" fontId="3" fillId="0" borderId="0" applyBorder="0" applyProtection="0"/>
  </cellStyleXfs>
  <cellXfs count="827">
    <xf numFmtId="0" fontId="0" fillId="0" borderId="0" xfId="0"/>
    <xf numFmtId="0" fontId="8" fillId="0" borderId="0" xfId="0" applyFont="1"/>
    <xf numFmtId="0" fontId="9" fillId="0" borderId="4" xfId="0" applyFont="1" applyFill="1" applyBorder="1" applyAlignment="1">
      <alignment horizontal="center" vertical="center" wrapText="1"/>
    </xf>
    <xf numFmtId="0" fontId="8" fillId="0" borderId="0" xfId="0" applyFont="1" applyFill="1"/>
    <xf numFmtId="0" fontId="8" fillId="0" borderId="0" xfId="0" applyFont="1" applyAlignment="1">
      <alignment horizontal="justify"/>
    </xf>
    <xf numFmtId="0" fontId="10" fillId="0" borderId="0" xfId="0" applyFont="1"/>
    <xf numFmtId="0" fontId="11" fillId="0" borderId="0" xfId="0" applyFont="1" applyFill="1" applyBorder="1" applyAlignment="1">
      <alignment vertical="center" wrapText="1"/>
    </xf>
    <xf numFmtId="0" fontId="13" fillId="0" borderId="0" xfId="0" applyFont="1" applyBorder="1" applyAlignment="1">
      <alignment vertical="center"/>
    </xf>
    <xf numFmtId="0" fontId="16" fillId="3" borderId="22" xfId="0" applyFont="1" applyFill="1" applyBorder="1" applyAlignment="1" applyProtection="1">
      <alignment vertical="center" wrapText="1"/>
      <protection locked="0"/>
    </xf>
    <xf numFmtId="0" fontId="33" fillId="3" borderId="75" xfId="0" applyNumberFormat="1" applyFont="1" applyFill="1" applyBorder="1" applyAlignment="1" applyProtection="1">
      <alignment horizontal="center" vertical="center" wrapText="1"/>
      <protection hidden="1"/>
    </xf>
    <xf numFmtId="0" fontId="14" fillId="13" borderId="22" xfId="0" applyFont="1" applyFill="1" applyBorder="1" applyAlignment="1" applyProtection="1">
      <alignment vertical="center" wrapText="1"/>
      <protection locked="0"/>
    </xf>
    <xf numFmtId="0" fontId="14" fillId="13" borderId="82" xfId="0" applyFont="1" applyFill="1" applyBorder="1" applyAlignment="1" applyProtection="1">
      <alignment vertical="center" wrapText="1"/>
      <protection locked="0"/>
    </xf>
    <xf numFmtId="0" fontId="9" fillId="0" borderId="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33" fillId="3" borderId="87" xfId="0" applyNumberFormat="1" applyFont="1" applyFill="1" applyBorder="1" applyAlignment="1" applyProtection="1">
      <alignment horizontal="center" vertical="center" wrapText="1"/>
      <protection hidden="1"/>
    </xf>
    <xf numFmtId="164" fontId="35" fillId="0" borderId="0" xfId="3" applyFont="1" applyFill="1" applyBorder="1" applyAlignment="1" applyProtection="1">
      <alignment horizontal="left" vertical="center" wrapText="1" indent="4"/>
    </xf>
    <xf numFmtId="0" fontId="33" fillId="3" borderId="90" xfId="0" applyNumberFormat="1" applyFont="1" applyFill="1" applyBorder="1" applyAlignment="1" applyProtection="1">
      <alignment horizontal="center" vertical="center" wrapText="1"/>
      <protection hidden="1"/>
    </xf>
    <xf numFmtId="0" fontId="33" fillId="3" borderId="0" xfId="0" applyNumberFormat="1" applyFont="1" applyFill="1" applyBorder="1" applyAlignment="1" applyProtection="1">
      <alignment horizontal="center" vertical="center" wrapText="1"/>
      <protection hidden="1"/>
    </xf>
    <xf numFmtId="0" fontId="12" fillId="0" borderId="0" xfId="0" applyFont="1"/>
    <xf numFmtId="0" fontId="5" fillId="0" borderId="22" xfId="0" applyFont="1" applyFill="1" applyBorder="1" applyAlignment="1" applyProtection="1">
      <alignment horizontal="justify" vertical="top" wrapText="1"/>
      <protection locked="0"/>
    </xf>
    <xf numFmtId="0" fontId="5" fillId="16" borderId="22" xfId="0" applyFont="1" applyFill="1" applyBorder="1" applyAlignment="1" applyProtection="1">
      <alignment horizontal="justify" vertical="top" wrapText="1"/>
      <protection locked="0"/>
    </xf>
    <xf numFmtId="0" fontId="5" fillId="0" borderId="22" xfId="0" applyFont="1" applyFill="1" applyBorder="1" applyAlignment="1" applyProtection="1">
      <alignment vertical="top" wrapText="1"/>
      <protection locked="0"/>
    </xf>
    <xf numFmtId="0" fontId="14" fillId="21" borderId="22" xfId="0" applyFont="1" applyFill="1" applyBorder="1" applyAlignment="1" applyProtection="1">
      <alignment vertical="center" wrapText="1"/>
      <protection locked="0"/>
    </xf>
    <xf numFmtId="0" fontId="5" fillId="0" borderId="82" xfId="0" applyFont="1" applyFill="1" applyBorder="1" applyAlignment="1" applyProtection="1">
      <alignment vertical="top" wrapText="1"/>
      <protection locked="0"/>
    </xf>
    <xf numFmtId="0" fontId="5" fillId="0" borderId="82" xfId="0" applyFont="1" applyFill="1" applyBorder="1" applyAlignment="1" applyProtection="1">
      <alignment horizontal="justify" vertical="top" wrapText="1"/>
      <protection locked="0"/>
    </xf>
    <xf numFmtId="0" fontId="9" fillId="15" borderId="17" xfId="0" applyFont="1" applyFill="1" applyBorder="1" applyAlignment="1">
      <alignment vertical="center" wrapText="1"/>
    </xf>
    <xf numFmtId="0" fontId="8" fillId="0" borderId="0" xfId="0" applyFont="1" applyFill="1" applyAlignment="1">
      <alignment horizontal="justify"/>
    </xf>
    <xf numFmtId="0" fontId="9"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22" xfId="0" applyFont="1" applyFill="1" applyBorder="1" applyAlignment="1" applyProtection="1">
      <alignment horizontal="justify" vertical="center" wrapText="1"/>
      <protection locked="0"/>
    </xf>
    <xf numFmtId="0" fontId="10" fillId="0" borderId="5" xfId="0" applyFont="1" applyFill="1" applyBorder="1"/>
    <xf numFmtId="0" fontId="5" fillId="16" borderId="22" xfId="0" applyFont="1" applyFill="1" applyBorder="1" applyAlignment="1" applyProtection="1">
      <alignment vertical="top" wrapText="1"/>
      <protection locked="0"/>
    </xf>
    <xf numFmtId="0" fontId="12" fillId="16" borderId="22" xfId="0" applyFont="1" applyFill="1" applyBorder="1" applyAlignment="1" applyProtection="1">
      <alignment horizontal="left" vertical="top" wrapText="1"/>
      <protection locked="0"/>
    </xf>
    <xf numFmtId="0" fontId="5" fillId="16" borderId="22" xfId="0" applyFont="1" applyFill="1" applyBorder="1" applyAlignment="1" applyProtection="1">
      <alignment horizontal="justify" vertical="center" wrapText="1"/>
      <protection locked="0"/>
    </xf>
    <xf numFmtId="0" fontId="14" fillId="5" borderId="22" xfId="0" applyFont="1" applyFill="1" applyBorder="1" applyAlignment="1" applyProtection="1">
      <alignment vertical="center" wrapText="1"/>
      <protection locked="0"/>
    </xf>
    <xf numFmtId="0" fontId="14" fillId="5" borderId="22" xfId="0" applyFont="1" applyFill="1" applyBorder="1" applyAlignment="1" applyProtection="1">
      <alignment vertical="top" wrapText="1"/>
      <protection locked="0"/>
    </xf>
    <xf numFmtId="0" fontId="14" fillId="5" borderId="22" xfId="0" applyFont="1" applyFill="1" applyBorder="1" applyAlignment="1" applyProtection="1">
      <alignment horizontal="justify" vertical="center" wrapText="1"/>
      <protection locked="0"/>
    </xf>
    <xf numFmtId="0" fontId="14" fillId="10" borderId="22" xfId="0" applyFont="1" applyFill="1" applyBorder="1" applyAlignment="1" applyProtection="1">
      <alignment horizontal="justify" vertical="center" wrapText="1"/>
      <protection locked="0"/>
    </xf>
    <xf numFmtId="0" fontId="7" fillId="0" borderId="93" xfId="0" applyFont="1" applyFill="1" applyBorder="1" applyAlignment="1">
      <alignment horizontal="justify" vertical="center" wrapText="1"/>
    </xf>
    <xf numFmtId="0" fontId="14" fillId="10" borderId="22" xfId="0" applyFont="1" applyFill="1" applyBorder="1" applyAlignment="1">
      <alignment horizontal="justify" vertical="center" wrapText="1"/>
    </xf>
    <xf numFmtId="0" fontId="14" fillId="0" borderId="0" xfId="0" applyFont="1" applyFill="1" applyBorder="1" applyAlignment="1">
      <alignment vertical="center" wrapText="1"/>
    </xf>
    <xf numFmtId="0" fontId="9" fillId="0" borderId="11" xfId="0" applyFont="1" applyFill="1" applyBorder="1" applyAlignment="1">
      <alignment horizontal="center" vertical="center" wrapText="1"/>
    </xf>
    <xf numFmtId="0" fontId="7" fillId="0" borderId="93" xfId="0" applyFont="1" applyFill="1" applyBorder="1" applyAlignment="1">
      <alignment vertical="center" wrapText="1"/>
    </xf>
    <xf numFmtId="0" fontId="9" fillId="0" borderId="4" xfId="0" applyFont="1" applyFill="1" applyBorder="1" applyAlignment="1">
      <alignment vertical="center" wrapText="1"/>
    </xf>
    <xf numFmtId="0" fontId="9" fillId="0" borderId="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39" fillId="0" borderId="7" xfId="0" applyFont="1" applyFill="1" applyBorder="1" applyAlignment="1">
      <alignment horizontal="left" vertical="top" wrapText="1"/>
    </xf>
    <xf numFmtId="0" fontId="39" fillId="0" borderId="7" xfId="0" applyFont="1" applyFill="1" applyBorder="1"/>
    <xf numFmtId="0" fontId="9" fillId="0" borderId="136" xfId="0" applyFont="1" applyFill="1" applyBorder="1" applyAlignment="1">
      <alignment vertical="center" wrapText="1"/>
    </xf>
    <xf numFmtId="0" fontId="9" fillId="0" borderId="0" xfId="0" applyFont="1" applyFill="1" applyBorder="1" applyAlignment="1">
      <alignment vertical="center" wrapText="1"/>
    </xf>
    <xf numFmtId="0" fontId="16" fillId="0" borderId="22" xfId="0" applyFont="1" applyFill="1" applyBorder="1" applyAlignment="1" applyProtection="1">
      <alignment vertical="center" wrapText="1"/>
      <protection locked="0"/>
    </xf>
    <xf numFmtId="0" fontId="16" fillId="23" borderId="22" xfId="0" applyFont="1" applyFill="1" applyBorder="1" applyAlignment="1" applyProtection="1">
      <alignment vertical="center" wrapText="1"/>
      <protection locked="0"/>
    </xf>
    <xf numFmtId="0" fontId="16" fillId="23" borderId="52" xfId="0" applyFont="1" applyFill="1" applyBorder="1" applyAlignment="1" applyProtection="1">
      <alignment vertical="center" wrapText="1"/>
      <protection locked="0"/>
    </xf>
    <xf numFmtId="0" fontId="5" fillId="0" borderId="22" xfId="0" applyFont="1" applyFill="1" applyBorder="1" applyAlignment="1" applyProtection="1">
      <alignment vertical="center" wrapText="1"/>
      <protection locked="0"/>
    </xf>
    <xf numFmtId="0" fontId="14" fillId="12" borderId="96" xfId="0" applyFont="1" applyFill="1" applyBorder="1" applyAlignment="1">
      <alignment horizontal="center" vertical="center" wrapText="1"/>
    </xf>
    <xf numFmtId="0" fontId="14" fillId="12" borderId="12" xfId="0" applyFont="1" applyFill="1" applyBorder="1" applyAlignment="1">
      <alignment horizontal="center" vertical="center" wrapText="1"/>
    </xf>
    <xf numFmtId="0" fontId="14" fillId="12" borderId="15" xfId="0" applyFont="1" applyFill="1" applyBorder="1" applyAlignment="1">
      <alignment vertical="center" wrapText="1"/>
    </xf>
    <xf numFmtId="0" fontId="14" fillId="12" borderId="9" xfId="0" applyFont="1" applyFill="1" applyBorder="1" applyAlignment="1">
      <alignment horizontal="center" vertical="center" wrapText="1"/>
    </xf>
    <xf numFmtId="0" fontId="33" fillId="23" borderId="75" xfId="0" applyNumberFormat="1" applyFont="1" applyFill="1" applyBorder="1" applyAlignment="1" applyProtection="1">
      <alignment horizontal="center" vertical="center" wrapText="1"/>
      <protection hidden="1"/>
    </xf>
    <xf numFmtId="0" fontId="14" fillId="22" borderId="4" xfId="0" applyFont="1" applyFill="1" applyBorder="1" applyAlignment="1">
      <alignment horizontal="center" vertical="center" wrapText="1"/>
    </xf>
    <xf numFmtId="0" fontId="8" fillId="0" borderId="0" xfId="0" applyFont="1" applyProtection="1"/>
    <xf numFmtId="0" fontId="8" fillId="0" borderId="0" xfId="0" applyFont="1" applyAlignment="1" applyProtection="1">
      <alignment vertical="center"/>
    </xf>
    <xf numFmtId="0" fontId="34" fillId="0" borderId="0" xfId="2" applyFont="1" applyFill="1" applyBorder="1" applyAlignment="1" applyProtection="1">
      <alignment vertical="center"/>
    </xf>
    <xf numFmtId="0" fontId="8" fillId="0" borderId="0" xfId="0" applyFont="1" applyFill="1" applyBorder="1" applyAlignment="1" applyProtection="1">
      <alignment vertical="center"/>
    </xf>
    <xf numFmtId="0" fontId="36" fillId="0" borderId="0" xfId="2" applyFont="1" applyFill="1" applyBorder="1" applyAlignment="1" applyProtection="1">
      <alignment vertical="center"/>
    </xf>
    <xf numFmtId="0" fontId="14" fillId="12" borderId="100" xfId="0" applyFont="1" applyFill="1" applyBorder="1" applyAlignment="1" applyProtection="1">
      <alignment vertical="center" wrapText="1"/>
    </xf>
    <xf numFmtId="0" fontId="34" fillId="11" borderId="100" xfId="0" applyFont="1" applyFill="1" applyBorder="1" applyAlignment="1" applyProtection="1">
      <alignment horizontal="center" vertical="center"/>
    </xf>
    <xf numFmtId="0" fontId="34" fillId="0" borderId="0" xfId="0" applyFont="1" applyFill="1" applyBorder="1" applyAlignment="1" applyProtection="1">
      <alignment vertical="center"/>
    </xf>
    <xf numFmtId="0" fontId="8" fillId="0" borderId="0" xfId="0" applyFont="1" applyFill="1" applyProtection="1"/>
    <xf numFmtId="0" fontId="14" fillId="12" borderId="97" xfId="0" applyFont="1" applyFill="1" applyBorder="1" applyAlignment="1" applyProtection="1">
      <alignment vertical="center" wrapText="1"/>
    </xf>
    <xf numFmtId="0" fontId="15" fillId="19" borderId="32" xfId="0" applyFont="1" applyFill="1" applyBorder="1" applyAlignment="1" applyProtection="1">
      <alignment horizontal="center" vertical="center" wrapText="1"/>
    </xf>
    <xf numFmtId="0" fontId="15" fillId="19" borderId="82" xfId="0" applyFont="1" applyFill="1" applyBorder="1" applyAlignment="1" applyProtection="1">
      <alignment horizontal="center" vertical="center" wrapText="1"/>
    </xf>
    <xf numFmtId="0" fontId="10" fillId="10" borderId="80" xfId="0" applyFont="1" applyFill="1" applyBorder="1" applyAlignment="1" applyProtection="1">
      <alignment horizontal="center" vertical="center" wrapText="1"/>
    </xf>
    <xf numFmtId="0" fontId="10" fillId="10" borderId="81" xfId="0" applyFont="1" applyFill="1" applyBorder="1" applyAlignment="1" applyProtection="1">
      <alignment horizontal="center" vertical="center" wrapText="1"/>
    </xf>
    <xf numFmtId="0" fontId="15" fillId="19" borderId="0" xfId="0" applyFont="1" applyFill="1" applyBorder="1" applyAlignment="1" applyProtection="1">
      <alignment horizontal="center" vertical="center" wrapText="1"/>
    </xf>
    <xf numFmtId="0" fontId="10" fillId="10" borderId="11" xfId="0" applyFont="1" applyFill="1" applyBorder="1" applyAlignment="1" applyProtection="1">
      <alignment horizontal="center" vertical="center"/>
    </xf>
    <xf numFmtId="0" fontId="8" fillId="0" borderId="0" xfId="0" applyFont="1" applyAlignment="1" applyProtection="1">
      <alignment horizontal="justify"/>
    </xf>
    <xf numFmtId="0" fontId="8" fillId="0" borderId="88" xfId="0" applyFont="1" applyBorder="1" applyAlignment="1" applyProtection="1">
      <alignment vertical="center" wrapText="1"/>
    </xf>
    <xf numFmtId="0" fontId="8" fillId="0" borderId="22" xfId="0" applyFont="1" applyBorder="1" applyAlignment="1" applyProtection="1">
      <alignment horizontal="justify"/>
    </xf>
    <xf numFmtId="0" fontId="8" fillId="0" borderId="22" xfId="0" applyFont="1" applyBorder="1" applyAlignment="1" applyProtection="1">
      <alignment horizontal="justify" vertical="center"/>
    </xf>
    <xf numFmtId="0" fontId="38" fillId="0" borderId="22" xfId="0" applyFont="1" applyBorder="1" applyAlignment="1" applyProtection="1">
      <alignment horizontal="center" vertical="center"/>
    </xf>
    <xf numFmtId="0" fontId="8" fillId="16" borderId="22" xfId="0" applyFont="1" applyFill="1" applyBorder="1" applyAlignment="1" applyProtection="1">
      <alignment horizontal="justify"/>
    </xf>
    <xf numFmtId="0" fontId="8" fillId="16" borderId="88" xfId="0" applyFont="1" applyFill="1" applyBorder="1" applyAlignment="1" applyProtection="1">
      <alignment vertical="center" wrapText="1"/>
    </xf>
    <xf numFmtId="0" fontId="8" fillId="16" borderId="22" xfId="0" applyFont="1" applyFill="1" applyBorder="1" applyAlignment="1" applyProtection="1">
      <alignment horizontal="justify" vertical="center"/>
    </xf>
    <xf numFmtId="0" fontId="38" fillId="16" borderId="22" xfId="0" applyFont="1" applyFill="1" applyBorder="1" applyAlignment="1" applyProtection="1">
      <alignment horizontal="center" vertical="center"/>
    </xf>
    <xf numFmtId="0" fontId="12" fillId="0" borderId="0" xfId="0" applyFont="1" applyProtection="1"/>
    <xf numFmtId="0" fontId="8" fillId="0" borderId="0" xfId="0" applyFont="1" applyAlignment="1" applyProtection="1">
      <alignment vertical="center" wrapText="1"/>
    </xf>
    <xf numFmtId="0" fontId="4" fillId="0" borderId="32" xfId="0" applyFont="1" applyBorder="1" applyAlignment="1" applyProtection="1">
      <alignment horizontal="justify"/>
      <protection locked="0"/>
    </xf>
    <xf numFmtId="0" fontId="4" fillId="0" borderId="82" xfId="0" applyFont="1" applyBorder="1" applyAlignment="1" applyProtection="1">
      <alignment horizontal="justify"/>
      <protection locked="0"/>
    </xf>
    <xf numFmtId="0" fontId="8" fillId="0" borderId="76" xfId="0" applyFont="1" applyBorder="1" applyAlignment="1" applyProtection="1">
      <alignment horizontal="justify"/>
      <protection locked="0"/>
    </xf>
    <xf numFmtId="0" fontId="8" fillId="0" borderId="22" xfId="0" applyFont="1" applyBorder="1" applyAlignment="1" applyProtection="1">
      <alignment horizontal="justify"/>
      <protection locked="0"/>
    </xf>
    <xf numFmtId="0" fontId="8" fillId="16" borderId="76" xfId="0" applyFont="1" applyFill="1" applyBorder="1" applyAlignment="1" applyProtection="1">
      <alignment horizontal="justify"/>
      <protection locked="0"/>
    </xf>
    <xf numFmtId="0" fontId="8" fillId="16" borderId="22" xfId="0" applyFont="1" applyFill="1" applyBorder="1" applyAlignment="1" applyProtection="1">
      <alignment horizontal="justify"/>
      <protection locked="0"/>
    </xf>
    <xf numFmtId="0" fontId="4" fillId="0" borderId="0" xfId="0" applyFont="1" applyFill="1" applyBorder="1" applyAlignment="1" applyProtection="1">
      <alignment horizontal="center" vertical="center" wrapText="1"/>
    </xf>
    <xf numFmtId="0" fontId="8" fillId="0" borderId="0" xfId="0" applyFont="1" applyFill="1" applyBorder="1" applyProtection="1"/>
    <xf numFmtId="0" fontId="8" fillId="0" borderId="0" xfId="0" applyFont="1" applyBorder="1" applyProtection="1"/>
    <xf numFmtId="0" fontId="8" fillId="0" borderId="0" xfId="0" applyFont="1" applyAlignment="1" applyProtection="1">
      <alignment wrapText="1"/>
    </xf>
    <xf numFmtId="0" fontId="1" fillId="0" borderId="0" xfId="0" applyFont="1" applyFill="1" applyBorder="1" applyAlignment="1" applyProtection="1">
      <alignment vertical="center"/>
    </xf>
    <xf numFmtId="0" fontId="8" fillId="0" borderId="3" xfId="0" applyFont="1" applyFill="1" applyBorder="1" applyProtection="1"/>
    <xf numFmtId="0" fontId="15" fillId="0" borderId="0" xfId="0" applyFont="1" applyFill="1" applyBorder="1" applyAlignment="1" applyProtection="1">
      <alignment vertical="center" wrapText="1"/>
    </xf>
    <xf numFmtId="0" fontId="24" fillId="10" borderId="206" xfId="0" applyFont="1" applyFill="1" applyBorder="1" applyAlignment="1" applyProtection="1">
      <alignment horizontal="center" vertical="center" wrapText="1"/>
    </xf>
    <xf numFmtId="0" fontId="32" fillId="26" borderId="41" xfId="0" applyFont="1" applyFill="1" applyBorder="1" applyAlignment="1" applyProtection="1">
      <alignment horizontal="center" vertical="center" textRotation="90" wrapText="1"/>
    </xf>
    <xf numFmtId="0" fontId="32" fillId="26" borderId="47" xfId="0" applyFont="1" applyFill="1" applyBorder="1" applyAlignment="1" applyProtection="1">
      <alignment horizontal="center" vertical="center" textRotation="90" wrapText="1"/>
    </xf>
    <xf numFmtId="0" fontId="15" fillId="0" borderId="15" xfId="0" applyFont="1" applyFill="1" applyBorder="1" applyAlignment="1" applyProtection="1">
      <alignment horizontal="center" vertical="center" wrapText="1"/>
    </xf>
    <xf numFmtId="0" fontId="8" fillId="0" borderId="25" xfId="0" applyFont="1" applyBorder="1" applyProtection="1"/>
    <xf numFmtId="0" fontId="1" fillId="0" borderId="26" xfId="0" applyFont="1" applyFill="1" applyBorder="1" applyAlignment="1" applyProtection="1">
      <alignment vertical="center"/>
    </xf>
    <xf numFmtId="0" fontId="1" fillId="0" borderId="27" xfId="0" applyFont="1" applyFill="1" applyBorder="1" applyAlignment="1" applyProtection="1">
      <alignment vertical="center"/>
    </xf>
    <xf numFmtId="0" fontId="1" fillId="0" borderId="30" xfId="0" applyFont="1" applyFill="1" applyBorder="1" applyAlignment="1" applyProtection="1">
      <alignment vertical="center"/>
    </xf>
    <xf numFmtId="0" fontId="17" fillId="25" borderId="0" xfId="0" applyFont="1" applyFill="1" applyAlignment="1" applyProtection="1">
      <alignment horizontal="center" vertical="center"/>
    </xf>
    <xf numFmtId="9" fontId="22" fillId="5" borderId="13" xfId="1" applyFont="1" applyFill="1" applyBorder="1" applyAlignment="1" applyProtection="1">
      <alignment horizontal="center" vertical="center"/>
    </xf>
    <xf numFmtId="0" fontId="18" fillId="25" borderId="0" xfId="0" applyFont="1" applyFill="1" applyAlignment="1" applyProtection="1">
      <alignment horizontal="center" vertical="center"/>
    </xf>
    <xf numFmtId="0" fontId="22" fillId="10" borderId="46"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8" fillId="0" borderId="0" xfId="0" applyFont="1" applyFill="1" applyAlignment="1" applyProtection="1">
      <alignment horizontal="justify"/>
    </xf>
    <xf numFmtId="0" fontId="8" fillId="0" borderId="31" xfId="0" applyFont="1" applyFill="1" applyBorder="1" applyAlignment="1" applyProtection="1">
      <alignment horizontal="justify"/>
    </xf>
    <xf numFmtId="0" fontId="8" fillId="0" borderId="0" xfId="0" applyFont="1" applyFill="1" applyBorder="1" applyAlignment="1" applyProtection="1">
      <alignment horizontal="justify"/>
    </xf>
    <xf numFmtId="0" fontId="8" fillId="0" borderId="42" xfId="0" applyFont="1" applyFill="1" applyBorder="1" applyAlignment="1" applyProtection="1">
      <alignment horizontal="justify" wrapText="1"/>
    </xf>
    <xf numFmtId="0" fontId="8" fillId="0" borderId="37" xfId="0" applyFont="1" applyFill="1" applyBorder="1" applyAlignment="1" applyProtection="1">
      <alignment vertical="center"/>
    </xf>
    <xf numFmtId="0" fontId="8" fillId="16" borderId="31" xfId="0" applyFont="1" applyFill="1" applyBorder="1" applyAlignment="1" applyProtection="1">
      <alignment horizontal="justify"/>
    </xf>
    <xf numFmtId="0" fontId="8" fillId="16" borderId="42" xfId="0" applyFont="1" applyFill="1" applyBorder="1" applyAlignment="1" applyProtection="1">
      <alignment horizontal="justify" wrapText="1"/>
    </xf>
    <xf numFmtId="0" fontId="8" fillId="16" borderId="0" xfId="0" applyFont="1" applyFill="1" applyAlignment="1" applyProtection="1">
      <alignment horizontal="justify"/>
    </xf>
    <xf numFmtId="0" fontId="8" fillId="0" borderId="31" xfId="0" applyFont="1" applyBorder="1" applyAlignment="1" applyProtection="1">
      <alignment horizontal="justify"/>
    </xf>
    <xf numFmtId="0" fontId="8" fillId="0" borderId="42" xfId="0" applyFont="1" applyBorder="1" applyAlignment="1" applyProtection="1">
      <alignment horizontal="justify" wrapText="1"/>
    </xf>
    <xf numFmtId="0" fontId="8" fillId="0" borderId="38" xfId="0" applyFont="1" applyBorder="1" applyAlignment="1" applyProtection="1">
      <alignment horizontal="justify"/>
    </xf>
    <xf numFmtId="0" fontId="8" fillId="0" borderId="0" xfId="0" applyFont="1" applyAlignment="1" applyProtection="1">
      <alignment horizontal="center"/>
    </xf>
    <xf numFmtId="0" fontId="8" fillId="0" borderId="0" xfId="0" applyFont="1" applyAlignment="1" applyProtection="1">
      <alignment horizontal="center" vertical="center"/>
    </xf>
    <xf numFmtId="0" fontId="8" fillId="0" borderId="53" xfId="0" applyFont="1" applyBorder="1" applyAlignment="1" applyProtection="1">
      <alignment wrapText="1"/>
    </xf>
    <xf numFmtId="0" fontId="8" fillId="0" borderId="0" xfId="0" applyFont="1" applyBorder="1" applyAlignment="1" applyProtection="1">
      <alignment wrapText="1"/>
    </xf>
    <xf numFmtId="0" fontId="8" fillId="0" borderId="22" xfId="0" applyFont="1" applyBorder="1" applyProtection="1"/>
    <xf numFmtId="0" fontId="5" fillId="0" borderId="33" xfId="0" applyFont="1" applyFill="1" applyBorder="1" applyAlignment="1" applyProtection="1">
      <alignment horizontal="center"/>
      <protection locked="0"/>
    </xf>
    <xf numFmtId="0" fontId="5" fillId="0" borderId="34" xfId="0" applyFont="1" applyFill="1" applyBorder="1" applyAlignment="1" applyProtection="1">
      <alignment horizontal="center"/>
      <protection locked="0"/>
    </xf>
    <xf numFmtId="0" fontId="8" fillId="0" borderId="34" xfId="0" applyFont="1" applyFill="1" applyBorder="1" applyAlignment="1" applyProtection="1">
      <alignment horizontal="center"/>
      <protection locked="0"/>
    </xf>
    <xf numFmtId="0" fontId="8" fillId="16" borderId="34" xfId="0" applyFont="1" applyFill="1" applyBorder="1" applyAlignment="1" applyProtection="1">
      <alignment horizontal="center"/>
      <protection locked="0"/>
    </xf>
    <xf numFmtId="0" fontId="8" fillId="0" borderId="34" xfId="0" applyFont="1" applyBorder="1" applyAlignment="1" applyProtection="1">
      <alignment horizontal="center"/>
      <protection locked="0"/>
    </xf>
    <xf numFmtId="0" fontId="8" fillId="16" borderId="35" xfId="0" applyFont="1" applyFill="1" applyBorder="1" applyAlignment="1" applyProtection="1">
      <alignment horizontal="center"/>
      <protection locked="0"/>
    </xf>
    <xf numFmtId="0" fontId="5" fillId="0" borderId="49" xfId="0" applyFont="1" applyFill="1" applyBorder="1" applyAlignment="1" applyProtection="1">
      <alignment horizontal="justify"/>
      <protection locked="0"/>
    </xf>
    <xf numFmtId="0" fontId="5" fillId="0" borderId="50" xfId="0" applyFont="1" applyFill="1" applyBorder="1" applyAlignment="1" applyProtection="1">
      <alignment horizontal="justify"/>
      <protection locked="0"/>
    </xf>
    <xf numFmtId="0" fontId="5" fillId="0" borderId="42" xfId="0" applyFont="1" applyFill="1" applyBorder="1" applyAlignment="1" applyProtection="1">
      <alignment horizontal="justify"/>
      <protection locked="0"/>
    </xf>
    <xf numFmtId="0" fontId="8" fillId="0" borderId="49" xfId="0" applyFont="1" applyFill="1" applyBorder="1" applyAlignment="1" applyProtection="1">
      <alignment horizontal="justify"/>
      <protection locked="0"/>
    </xf>
    <xf numFmtId="0" fontId="8" fillId="0" borderId="50" xfId="0" applyFont="1" applyFill="1" applyBorder="1" applyAlignment="1" applyProtection="1">
      <alignment horizontal="justify"/>
      <protection locked="0"/>
    </xf>
    <xf numFmtId="0" fontId="8" fillId="0" borderId="42" xfId="0" applyFont="1" applyFill="1" applyBorder="1" applyAlignment="1" applyProtection="1">
      <alignment horizontal="justify"/>
      <protection locked="0"/>
    </xf>
    <xf numFmtId="0" fontId="8" fillId="16" borderId="49" xfId="0" applyFont="1" applyFill="1" applyBorder="1" applyAlignment="1" applyProtection="1">
      <alignment horizontal="justify"/>
      <protection locked="0"/>
    </xf>
    <xf numFmtId="0" fontId="8" fillId="16" borderId="50" xfId="0" applyFont="1" applyFill="1" applyBorder="1" applyAlignment="1" applyProtection="1">
      <alignment horizontal="justify"/>
      <protection locked="0"/>
    </xf>
    <xf numFmtId="0" fontId="8" fillId="16" borderId="42" xfId="0" applyFont="1" applyFill="1" applyBorder="1" applyAlignment="1" applyProtection="1">
      <alignment horizontal="justify"/>
      <protection locked="0"/>
    </xf>
    <xf numFmtId="0" fontId="8" fillId="0" borderId="49" xfId="0" applyFont="1" applyBorder="1" applyAlignment="1" applyProtection="1">
      <alignment horizontal="justify"/>
      <protection locked="0"/>
    </xf>
    <xf numFmtId="0" fontId="8" fillId="0" borderId="50" xfId="0" applyFont="1" applyBorder="1" applyAlignment="1" applyProtection="1">
      <alignment horizontal="justify"/>
      <protection locked="0"/>
    </xf>
    <xf numFmtId="0" fontId="8" fillId="0" borderId="42" xfId="0" applyFont="1" applyBorder="1" applyAlignment="1" applyProtection="1">
      <alignment horizontal="justify"/>
      <protection locked="0"/>
    </xf>
    <xf numFmtId="0" fontId="8" fillId="0" borderId="38" xfId="0" applyFont="1" applyBorder="1" applyAlignment="1" applyProtection="1">
      <alignment horizontal="justify"/>
      <protection locked="0"/>
    </xf>
    <xf numFmtId="0" fontId="8" fillId="0" borderId="31" xfId="0" applyFont="1" applyBorder="1" applyAlignment="1" applyProtection="1">
      <alignment horizontal="justify"/>
      <protection locked="0"/>
    </xf>
    <xf numFmtId="0" fontId="8" fillId="16" borderId="31" xfId="0" applyFont="1" applyFill="1" applyBorder="1" applyAlignment="1" applyProtection="1">
      <alignment horizontal="justify"/>
      <protection locked="0"/>
    </xf>
    <xf numFmtId="0" fontId="32" fillId="26" borderId="11" xfId="0" applyFont="1" applyFill="1" applyBorder="1" applyAlignment="1" applyProtection="1">
      <alignment horizontal="center" vertical="center" textRotation="90" wrapText="1"/>
      <protection locked="0"/>
    </xf>
    <xf numFmtId="0" fontId="1" fillId="0" borderId="58" xfId="0" applyFont="1" applyFill="1" applyBorder="1" applyAlignment="1" applyProtection="1">
      <alignment vertical="center"/>
    </xf>
    <xf numFmtId="0" fontId="1" fillId="0" borderId="57" xfId="0" applyFont="1" applyFill="1" applyBorder="1" applyAlignment="1" applyProtection="1">
      <alignment vertical="center"/>
    </xf>
    <xf numFmtId="0" fontId="17" fillId="4" borderId="12" xfId="0" applyFont="1" applyFill="1" applyBorder="1" applyAlignment="1" applyProtection="1">
      <alignment horizontal="center" vertical="center"/>
    </xf>
    <xf numFmtId="0" fontId="14" fillId="7" borderId="0" xfId="0" applyFont="1" applyFill="1" applyBorder="1" applyAlignment="1" applyProtection="1">
      <alignment vertical="center" wrapText="1"/>
    </xf>
    <xf numFmtId="0" fontId="14" fillId="7" borderId="15" xfId="0" applyFont="1" applyFill="1" applyBorder="1" applyAlignment="1" applyProtection="1">
      <alignment vertical="center" wrapText="1"/>
    </xf>
    <xf numFmtId="0" fontId="10" fillId="6" borderId="9" xfId="0" applyFont="1" applyFill="1" applyBorder="1" applyAlignment="1" applyProtection="1">
      <alignment vertical="center"/>
    </xf>
    <xf numFmtId="0" fontId="18" fillId="4" borderId="12" xfId="0" applyFont="1" applyFill="1" applyBorder="1" applyAlignment="1" applyProtection="1">
      <alignment horizontal="center" vertical="center"/>
    </xf>
    <xf numFmtId="0" fontId="15" fillId="0" borderId="15" xfId="0" applyFont="1" applyFill="1" applyBorder="1" applyAlignment="1" applyProtection="1">
      <alignment vertical="center" wrapText="1"/>
    </xf>
    <xf numFmtId="0" fontId="18" fillId="4" borderId="13" xfId="0" applyFont="1" applyFill="1" applyBorder="1" applyAlignment="1" applyProtection="1">
      <alignment horizontal="center" vertical="center"/>
    </xf>
    <xf numFmtId="0" fontId="14" fillId="22" borderId="0" xfId="0" applyFont="1" applyFill="1" applyBorder="1" applyAlignment="1" applyProtection="1">
      <alignment vertical="center" wrapText="1"/>
    </xf>
    <xf numFmtId="0" fontId="14" fillId="22" borderId="0" xfId="0" applyFont="1" applyFill="1" applyBorder="1" applyAlignment="1" applyProtection="1">
      <alignment horizontal="center" vertical="center" wrapText="1"/>
    </xf>
    <xf numFmtId="0" fontId="10" fillId="5" borderId="0" xfId="0" applyFont="1" applyFill="1" applyBorder="1" applyAlignment="1" applyProtection="1">
      <alignment horizontal="center" vertical="center"/>
    </xf>
    <xf numFmtId="0" fontId="10" fillId="5" borderId="36" xfId="0" applyFont="1" applyFill="1" applyBorder="1" applyAlignment="1" applyProtection="1">
      <alignment horizontal="center" vertical="center"/>
    </xf>
    <xf numFmtId="0" fontId="20" fillId="25" borderId="0" xfId="0" applyFont="1" applyFill="1" applyAlignment="1" applyProtection="1">
      <alignment horizontal="center" vertical="center" wrapText="1"/>
    </xf>
    <xf numFmtId="0" fontId="26" fillId="25" borderId="0" xfId="0" applyFont="1" applyFill="1" applyBorder="1" applyAlignment="1" applyProtection="1">
      <alignment vertical="center" wrapText="1"/>
    </xf>
    <xf numFmtId="0" fontId="10" fillId="5" borderId="12" xfId="0" applyFont="1" applyFill="1" applyBorder="1" applyAlignment="1" applyProtection="1">
      <alignment horizontal="center" vertical="center"/>
    </xf>
    <xf numFmtId="0" fontId="20" fillId="25" borderId="69" xfId="0" applyFont="1" applyFill="1" applyBorder="1" applyAlignment="1" applyProtection="1">
      <alignment horizontal="center" vertical="center" wrapText="1"/>
    </xf>
    <xf numFmtId="0" fontId="8" fillId="0" borderId="59" xfId="0" applyFont="1" applyBorder="1" applyAlignment="1" applyProtection="1">
      <alignment vertical="center" wrapText="1"/>
    </xf>
    <xf numFmtId="0" fontId="8" fillId="0" borderId="31" xfId="0" applyFont="1" applyBorder="1" applyAlignment="1" applyProtection="1">
      <alignment horizontal="justify" vertical="center"/>
    </xf>
    <xf numFmtId="0" fontId="8" fillId="0" borderId="37" xfId="0" applyFont="1" applyBorder="1" applyAlignment="1" applyProtection="1">
      <alignment vertical="center"/>
    </xf>
    <xf numFmtId="0" fontId="8" fillId="0" borderId="0" xfId="0" applyFont="1" applyBorder="1" applyAlignment="1" applyProtection="1">
      <alignment horizontal="justify"/>
    </xf>
    <xf numFmtId="0" fontId="8" fillId="16" borderId="59" xfId="0" applyFont="1" applyFill="1" applyBorder="1" applyAlignment="1" applyProtection="1">
      <alignment vertical="center" wrapText="1"/>
    </xf>
    <xf numFmtId="0" fontId="8" fillId="16" borderId="0" xfId="0" applyFont="1" applyFill="1" applyBorder="1" applyAlignment="1" applyProtection="1">
      <alignment horizontal="justify"/>
    </xf>
    <xf numFmtId="0" fontId="8" fillId="0" borderId="65" xfId="0" applyFont="1" applyBorder="1" applyAlignment="1" applyProtection="1">
      <alignment vertical="center"/>
    </xf>
    <xf numFmtId="0" fontId="8" fillId="0" borderId="63" xfId="0" applyFont="1" applyBorder="1" applyAlignment="1" applyProtection="1">
      <alignment vertical="center" wrapText="1"/>
    </xf>
    <xf numFmtId="0" fontId="8" fillId="0" borderId="53" xfId="0"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vertical="center" wrapText="1"/>
    </xf>
    <xf numFmtId="0" fontId="8" fillId="0" borderId="0" xfId="0" applyFont="1" applyBorder="1" applyAlignment="1" applyProtection="1">
      <alignment horizontal="center"/>
    </xf>
    <xf numFmtId="0" fontId="5" fillId="0" borderId="59" xfId="0" applyFont="1" applyBorder="1" applyAlignment="1" applyProtection="1">
      <alignment vertical="center"/>
      <protection locked="0"/>
    </xf>
    <xf numFmtId="0" fontId="5" fillId="16" borderId="59" xfId="0" applyFont="1" applyFill="1" applyBorder="1" applyAlignment="1" applyProtection="1">
      <alignment vertical="center"/>
      <protection locked="0"/>
    </xf>
    <xf numFmtId="0" fontId="5" fillId="16" borderId="64" xfId="0" applyFont="1" applyFill="1" applyBorder="1" applyAlignment="1" applyProtection="1">
      <alignment vertical="center"/>
      <protection locked="0"/>
    </xf>
    <xf numFmtId="0" fontId="19" fillId="0" borderId="0" xfId="0" applyFont="1" applyFill="1" applyBorder="1" applyAlignment="1" applyProtection="1">
      <alignment vertical="center" textRotation="90" wrapText="1"/>
    </xf>
    <xf numFmtId="0" fontId="18" fillId="0" borderId="0" xfId="0" applyFont="1" applyFill="1" applyAlignment="1" applyProtection="1">
      <alignment horizontal="center" vertical="center"/>
    </xf>
    <xf numFmtId="0" fontId="2" fillId="29" borderId="0" xfId="0" applyFont="1" applyFill="1" applyAlignment="1" applyProtection="1">
      <alignment horizontal="center" vertical="center"/>
    </xf>
    <xf numFmtId="0" fontId="30" fillId="0" borderId="25" xfId="0" applyFont="1" applyFill="1" applyBorder="1" applyProtection="1"/>
    <xf numFmtId="0" fontId="22" fillId="0" borderId="58" xfId="0" applyFont="1" applyFill="1" applyBorder="1" applyAlignment="1" applyProtection="1">
      <alignment vertical="center"/>
    </xf>
    <xf numFmtId="0" fontId="22" fillId="0" borderId="57" xfId="0" applyFont="1" applyFill="1" applyBorder="1" applyAlignment="1" applyProtection="1">
      <alignment vertical="center"/>
    </xf>
    <xf numFmtId="0" fontId="31" fillId="0" borderId="0" xfId="0" applyFont="1" applyFill="1" applyAlignment="1" applyProtection="1">
      <alignment horizontal="center" vertical="center"/>
    </xf>
    <xf numFmtId="0" fontId="30" fillId="0" borderId="0" xfId="0" applyFont="1" applyProtection="1"/>
    <xf numFmtId="0" fontId="14" fillId="9" borderId="0" xfId="0" applyFont="1" applyFill="1" applyBorder="1" applyAlignment="1" applyProtection="1">
      <alignment vertical="center" wrapText="1"/>
    </xf>
    <xf numFmtId="0" fontId="14" fillId="9" borderId="15" xfId="0" applyFont="1" applyFill="1" applyBorder="1" applyAlignment="1" applyProtection="1">
      <alignment vertical="center" wrapText="1"/>
    </xf>
    <xf numFmtId="0" fontId="10" fillId="8" borderId="9" xfId="0" applyFont="1" applyFill="1" applyBorder="1" applyAlignment="1" applyProtection="1">
      <alignment vertical="center"/>
    </xf>
    <xf numFmtId="0" fontId="10" fillId="8" borderId="15" xfId="0" applyFont="1" applyFill="1" applyBorder="1" applyAlignment="1" applyProtection="1">
      <alignment vertical="center"/>
    </xf>
    <xf numFmtId="0" fontId="18" fillId="8" borderId="0" xfId="0" applyFont="1" applyFill="1" applyAlignment="1" applyProtection="1">
      <alignment horizontal="center" vertical="center"/>
    </xf>
    <xf numFmtId="0" fontId="8" fillId="5" borderId="4" xfId="0" applyFont="1" applyFill="1" applyBorder="1" applyProtection="1"/>
    <xf numFmtId="0" fontId="18" fillId="5" borderId="4" xfId="0" applyFont="1" applyFill="1" applyBorder="1" applyAlignment="1" applyProtection="1">
      <alignment horizontal="center" vertical="center" wrapText="1"/>
    </xf>
    <xf numFmtId="0" fontId="48" fillId="5" borderId="4" xfId="0" applyFont="1" applyFill="1" applyBorder="1" applyAlignment="1" applyProtection="1">
      <alignment vertical="center" wrapText="1"/>
    </xf>
    <xf numFmtId="0" fontId="47" fillId="5" borderId="4" xfId="0" applyFont="1" applyFill="1" applyBorder="1" applyAlignment="1" applyProtection="1">
      <alignment vertical="center" wrapText="1"/>
    </xf>
    <xf numFmtId="0" fontId="8" fillId="5" borderId="4" xfId="0" applyFont="1" applyFill="1" applyBorder="1" applyAlignment="1" applyProtection="1">
      <alignment horizontal="center"/>
    </xf>
    <xf numFmtId="0" fontId="46" fillId="5" borderId="4" xfId="0" applyFont="1" applyFill="1" applyBorder="1" applyAlignment="1" applyProtection="1">
      <alignment horizontal="center" vertical="center" wrapText="1"/>
    </xf>
    <xf numFmtId="0" fontId="8" fillId="0" borderId="0" xfId="0" applyFont="1" applyFill="1" applyAlignment="1" applyProtection="1">
      <alignment horizontal="center"/>
    </xf>
    <xf numFmtId="0" fontId="8" fillId="0" borderId="89" xfId="0" applyFont="1" applyBorder="1" applyAlignment="1" applyProtection="1">
      <alignment vertical="center" wrapText="1"/>
    </xf>
    <xf numFmtId="0" fontId="8" fillId="0" borderId="0" xfId="0" applyFont="1" applyBorder="1" applyAlignment="1" applyProtection="1">
      <alignment horizontal="center" vertical="center"/>
    </xf>
    <xf numFmtId="0" fontId="5" fillId="0" borderId="86" xfId="0" applyFont="1" applyBorder="1" applyAlignment="1" applyProtection="1">
      <alignment vertical="center" wrapText="1"/>
      <protection locked="0"/>
    </xf>
    <xf numFmtId="0" fontId="5" fillId="0" borderId="59" xfId="0" applyFont="1" applyBorder="1" applyAlignment="1" applyProtection="1">
      <alignment vertical="center" wrapText="1"/>
      <protection locked="0"/>
    </xf>
    <xf numFmtId="0" fontId="8" fillId="0" borderId="59" xfId="0" applyFont="1" applyBorder="1" applyAlignment="1" applyProtection="1">
      <alignment vertical="center" wrapText="1"/>
      <protection locked="0"/>
    </xf>
    <xf numFmtId="0" fontId="5" fillId="16" borderId="86" xfId="0" applyFont="1" applyFill="1" applyBorder="1" applyAlignment="1" applyProtection="1">
      <alignment vertical="center" wrapText="1"/>
      <protection locked="0"/>
    </xf>
    <xf numFmtId="0" fontId="5" fillId="16" borderId="59" xfId="0" applyFont="1" applyFill="1" applyBorder="1" applyAlignment="1" applyProtection="1">
      <alignment vertical="center" wrapText="1"/>
      <protection locked="0"/>
    </xf>
    <xf numFmtId="0" fontId="8" fillId="16" borderId="59" xfId="0" applyFont="1" applyFill="1" applyBorder="1" applyAlignment="1" applyProtection="1">
      <alignment vertical="center" wrapText="1"/>
      <protection locked="0"/>
    </xf>
    <xf numFmtId="0" fontId="5" fillId="16" borderId="209" xfId="0" applyFont="1" applyFill="1" applyBorder="1" applyAlignment="1" applyProtection="1">
      <alignment vertical="center" wrapText="1"/>
      <protection locked="0"/>
    </xf>
    <xf numFmtId="0" fontId="20" fillId="5" borderId="4" xfId="0" applyFont="1" applyFill="1" applyBorder="1" applyAlignment="1" applyProtection="1">
      <alignment vertical="center" wrapText="1"/>
    </xf>
    <xf numFmtId="0" fontId="26" fillId="5" borderId="4" xfId="0" applyFont="1" applyFill="1" applyBorder="1" applyAlignment="1" applyProtection="1">
      <alignment vertical="center" wrapText="1"/>
    </xf>
    <xf numFmtId="0" fontId="47" fillId="5" borderId="4" xfId="0" applyFont="1" applyFill="1" applyBorder="1" applyAlignment="1" applyProtection="1">
      <alignment horizontal="center" vertical="center" wrapText="1"/>
    </xf>
    <xf numFmtId="0" fontId="8" fillId="16" borderId="38" xfId="0" applyFont="1" applyFill="1" applyBorder="1" applyAlignment="1" applyProtection="1">
      <alignment horizontal="justify"/>
    </xf>
    <xf numFmtId="0" fontId="30" fillId="0" borderId="0" xfId="0" applyFont="1" applyFill="1" applyBorder="1" applyAlignment="1" applyProtection="1">
      <alignment horizontal="left" vertical="center" wrapText="1"/>
    </xf>
    <xf numFmtId="0" fontId="22" fillId="0" borderId="0" xfId="0" applyFont="1" applyFill="1" applyBorder="1" applyAlignment="1" applyProtection="1">
      <alignment vertical="center"/>
    </xf>
    <xf numFmtId="0" fontId="10" fillId="8" borderId="0" xfId="0" applyFont="1" applyFill="1" applyBorder="1" applyAlignment="1" applyProtection="1">
      <alignment vertical="center"/>
    </xf>
    <xf numFmtId="0" fontId="8" fillId="0" borderId="210" xfId="0" applyFont="1" applyBorder="1" applyAlignment="1" applyProtection="1">
      <alignment horizontal="justify"/>
    </xf>
    <xf numFmtId="0" fontId="8" fillId="0" borderId="211" xfId="0" applyFont="1" applyBorder="1" applyAlignment="1" applyProtection="1">
      <alignment horizontal="justify"/>
    </xf>
    <xf numFmtId="0" fontId="8" fillId="16" borderId="211" xfId="0" applyFont="1" applyFill="1" applyBorder="1" applyAlignment="1" applyProtection="1">
      <alignment horizontal="justify"/>
    </xf>
    <xf numFmtId="0" fontId="0" fillId="0" borderId="0" xfId="0" applyAlignment="1" applyProtection="1">
      <alignment vertical="center" wrapText="1"/>
    </xf>
    <xf numFmtId="0" fontId="0" fillId="0" borderId="0" xfId="0" applyProtection="1"/>
    <xf numFmtId="0" fontId="22" fillId="5" borderId="0" xfId="0" applyFont="1" applyFill="1" applyAlignment="1" applyProtection="1">
      <alignment horizontal="center" vertical="center" wrapText="1"/>
    </xf>
    <xf numFmtId="0" fontId="55" fillId="33" borderId="0" xfId="0" applyFont="1" applyFill="1" applyAlignment="1" applyProtection="1">
      <alignment vertical="center"/>
    </xf>
    <xf numFmtId="0" fontId="56" fillId="33" borderId="0" xfId="0" applyFont="1" applyFill="1" applyAlignment="1" applyProtection="1">
      <alignment vertical="center"/>
    </xf>
    <xf numFmtId="0" fontId="32" fillId="33" borderId="0" xfId="0" applyFont="1" applyFill="1" applyAlignment="1" applyProtection="1">
      <alignment vertical="center"/>
    </xf>
    <xf numFmtId="0" fontId="9" fillId="30" borderId="0" xfId="0" applyFont="1" applyFill="1" applyAlignment="1" applyProtection="1">
      <alignment horizontal="center" vertical="center" wrapText="1"/>
    </xf>
    <xf numFmtId="0" fontId="52" fillId="30" borderId="0" xfId="0" applyFont="1" applyFill="1" applyAlignment="1" applyProtection="1">
      <alignment horizontal="center" vertical="center" wrapText="1"/>
    </xf>
    <xf numFmtId="0" fontId="32" fillId="5" borderId="226" xfId="0" applyFont="1" applyFill="1" applyBorder="1" applyAlignment="1" applyProtection="1">
      <alignment horizontal="right" vertical="center" wrapText="1"/>
    </xf>
    <xf numFmtId="0" fontId="32" fillId="33" borderId="0" xfId="0" applyFont="1" applyFill="1" applyAlignment="1" applyProtection="1">
      <alignment horizontal="center" vertical="center"/>
    </xf>
    <xf numFmtId="0" fontId="58" fillId="31" borderId="227" xfId="0" applyFont="1" applyFill="1" applyBorder="1" applyAlignment="1" applyProtection="1">
      <alignment horizontal="center" vertical="center"/>
    </xf>
    <xf numFmtId="0" fontId="59" fillId="27" borderId="228" xfId="0" applyFont="1" applyFill="1" applyBorder="1" applyAlignment="1" applyProtection="1">
      <alignment horizontal="center" vertical="center"/>
    </xf>
    <xf numFmtId="0" fontId="60" fillId="18" borderId="229" xfId="0" applyFont="1" applyFill="1" applyBorder="1" applyAlignment="1" applyProtection="1">
      <alignment horizontal="center" vertical="center"/>
    </xf>
    <xf numFmtId="0" fontId="48" fillId="30" borderId="229" xfId="0" applyFont="1" applyFill="1" applyBorder="1" applyAlignment="1" applyProtection="1">
      <alignment horizontal="center" vertical="center"/>
    </xf>
    <xf numFmtId="0" fontId="22" fillId="5" borderId="0" xfId="0" applyFont="1" applyFill="1" applyAlignment="1" applyProtection="1">
      <alignment horizontal="center" vertical="center"/>
    </xf>
    <xf numFmtId="0" fontId="19" fillId="35" borderId="232" xfId="0" applyFont="1" applyFill="1" applyBorder="1" applyAlignment="1" applyProtection="1">
      <alignment horizontal="center" vertical="center" wrapText="1"/>
    </xf>
    <xf numFmtId="0" fontId="64" fillId="35" borderId="0" xfId="0" applyFont="1" applyFill="1" applyAlignment="1" applyProtection="1">
      <alignment horizontal="center" vertical="center" wrapText="1"/>
    </xf>
    <xf numFmtId="0" fontId="44" fillId="27" borderId="216" xfId="0" applyFont="1" applyFill="1" applyBorder="1" applyAlignment="1" applyProtection="1">
      <alignment horizontal="center" vertical="center" wrapText="1"/>
    </xf>
    <xf numFmtId="0" fontId="49" fillId="27" borderId="217" xfId="0" applyFont="1" applyFill="1" applyBorder="1" applyAlignment="1" applyProtection="1">
      <alignment horizontal="center" vertical="center" wrapText="1"/>
    </xf>
    <xf numFmtId="49" fontId="52" fillId="30" borderId="0" xfId="0" applyNumberFormat="1" applyFont="1" applyFill="1" applyAlignment="1" applyProtection="1">
      <alignment horizontal="center" vertical="center" wrapText="1"/>
    </xf>
    <xf numFmtId="0" fontId="32" fillId="5" borderId="227" xfId="0" applyFont="1" applyFill="1" applyBorder="1" applyAlignment="1" applyProtection="1">
      <alignment horizontal="right" vertical="center" wrapText="1"/>
    </xf>
    <xf numFmtId="0" fontId="59" fillId="27" borderId="227" xfId="0" applyFont="1" applyFill="1" applyBorder="1" applyAlignment="1" applyProtection="1">
      <alignment horizontal="center" vertical="center"/>
    </xf>
    <xf numFmtId="0" fontId="60" fillId="18" borderId="228" xfId="0" applyFont="1" applyFill="1" applyBorder="1" applyAlignment="1" applyProtection="1">
      <alignment horizontal="center" vertical="center"/>
    </xf>
    <xf numFmtId="0" fontId="44" fillId="30" borderId="0" xfId="0" applyFont="1" applyFill="1" applyAlignment="1" applyProtection="1">
      <alignment horizontal="justify" vertical="center" wrapText="1"/>
    </xf>
    <xf numFmtId="0" fontId="69" fillId="0" borderId="233" xfId="0" applyFont="1" applyBorder="1" applyAlignment="1" applyProtection="1">
      <alignment horizontal="center" vertical="center" wrapText="1"/>
    </xf>
    <xf numFmtId="0" fontId="69" fillId="0" borderId="234" xfId="0" applyFont="1" applyBorder="1" applyAlignment="1" applyProtection="1">
      <alignment vertical="center" wrapText="1"/>
    </xf>
    <xf numFmtId="0" fontId="51" fillId="28" borderId="220" xfId="0" applyFont="1" applyFill="1" applyBorder="1" applyAlignment="1" applyProtection="1">
      <alignment horizontal="center" vertical="center" wrapText="1"/>
    </xf>
    <xf numFmtId="0" fontId="9" fillId="18" borderId="0" xfId="0" applyFont="1" applyFill="1" applyAlignment="1" applyProtection="1">
      <alignment horizontal="center" vertical="center" wrapText="1"/>
    </xf>
    <xf numFmtId="0" fontId="52" fillId="18" borderId="0" xfId="0" applyFont="1" applyFill="1" applyAlignment="1" applyProtection="1">
      <alignment horizontal="center" vertical="center" wrapText="1"/>
    </xf>
    <xf numFmtId="0" fontId="58" fillId="31" borderId="230" xfId="0" applyFont="1" applyFill="1" applyBorder="1" applyAlignment="1" applyProtection="1">
      <alignment horizontal="center" vertical="center"/>
    </xf>
    <xf numFmtId="0" fontId="61" fillId="27" borderId="227" xfId="0" applyFont="1" applyFill="1" applyBorder="1" applyAlignment="1" applyProtection="1">
      <alignment horizontal="center" vertical="center"/>
    </xf>
    <xf numFmtId="0" fontId="60" fillId="18" borderId="227" xfId="0" applyFont="1" applyFill="1" applyBorder="1" applyAlignment="1" applyProtection="1">
      <alignment horizontal="center" vertical="center"/>
    </xf>
    <xf numFmtId="0" fontId="49" fillId="30" borderId="0" xfId="0" applyFont="1" applyFill="1" applyAlignment="1" applyProtection="1">
      <alignment horizontal="justify" vertical="center" wrapText="1"/>
    </xf>
    <xf numFmtId="0" fontId="51" fillId="28" borderId="219" xfId="0" applyFont="1" applyFill="1" applyBorder="1" applyAlignment="1" applyProtection="1">
      <alignment horizontal="center" vertical="center" wrapText="1"/>
    </xf>
    <xf numFmtId="49" fontId="52" fillId="18" borderId="0" xfId="0" applyNumberFormat="1" applyFont="1" applyFill="1" applyAlignment="1" applyProtection="1">
      <alignment horizontal="center" vertical="center" wrapText="1"/>
    </xf>
    <xf numFmtId="0" fontId="62" fillId="32" borderId="231" xfId="0" applyFont="1" applyFill="1" applyBorder="1" applyAlignment="1" applyProtection="1">
      <alignment horizontal="center" vertical="center"/>
    </xf>
    <xf numFmtId="0" fontId="49" fillId="27" borderId="219" xfId="0" applyFont="1" applyFill="1" applyBorder="1" applyAlignment="1" applyProtection="1">
      <alignment horizontal="center" vertical="center" wrapText="1"/>
    </xf>
    <xf numFmtId="0" fontId="54" fillId="27" borderId="0" xfId="0" applyFont="1" applyFill="1" applyAlignment="1" applyProtection="1">
      <alignment horizontal="center" vertical="center" wrapText="1"/>
    </xf>
    <xf numFmtId="0" fontId="62" fillId="32" borderId="230" xfId="0" applyFont="1" applyFill="1" applyBorder="1" applyAlignment="1" applyProtection="1">
      <alignment horizontal="center" vertical="center"/>
    </xf>
    <xf numFmtId="0" fontId="44" fillId="18" borderId="0" xfId="0" applyFont="1" applyFill="1" applyAlignment="1" applyProtection="1">
      <alignment horizontal="justify" vertical="center" wrapText="1"/>
    </xf>
    <xf numFmtId="0" fontId="63" fillId="33" borderId="0" xfId="0" applyFont="1" applyFill="1" applyAlignment="1" applyProtection="1">
      <alignment vertical="center"/>
    </xf>
    <xf numFmtId="0" fontId="64" fillId="33" borderId="0" xfId="0" applyFont="1" applyFill="1" applyAlignment="1" applyProtection="1">
      <alignment horizontal="center" vertical="center"/>
    </xf>
    <xf numFmtId="0" fontId="49" fillId="18" borderId="0" xfId="0" applyFont="1" applyFill="1" applyAlignment="1" applyProtection="1">
      <alignment horizontal="justify" vertical="center" wrapText="1"/>
    </xf>
    <xf numFmtId="0" fontId="54" fillId="31" borderId="0" xfId="0" applyFont="1" applyFill="1" applyAlignment="1" applyProtection="1">
      <alignment horizontal="center" vertical="center" wrapText="1"/>
    </xf>
    <xf numFmtId="0" fontId="32" fillId="5" borderId="226" xfId="0" applyFont="1" applyFill="1" applyBorder="1" applyAlignment="1" applyProtection="1">
      <alignment horizontal="center" vertical="center"/>
    </xf>
    <xf numFmtId="0" fontId="32" fillId="5" borderId="226" xfId="0" applyFont="1" applyFill="1" applyBorder="1" applyAlignment="1" applyProtection="1">
      <alignment horizontal="center" vertical="center" wrapText="1"/>
    </xf>
    <xf numFmtId="0" fontId="32" fillId="5" borderId="227" xfId="0" applyFont="1" applyFill="1" applyBorder="1" applyAlignment="1" applyProtection="1">
      <alignment horizontal="center" vertical="center" wrapText="1"/>
    </xf>
    <xf numFmtId="0" fontId="64" fillId="27" borderId="0" xfId="0" applyFont="1" applyFill="1" applyAlignment="1" applyProtection="1">
      <alignment horizontal="justify" vertical="center" wrapText="1"/>
    </xf>
    <xf numFmtId="0" fontId="65" fillId="33" borderId="0" xfId="0" applyFont="1" applyFill="1" applyAlignment="1" applyProtection="1">
      <alignment vertical="center"/>
    </xf>
    <xf numFmtId="0" fontId="31" fillId="34" borderId="0" xfId="0" applyFont="1" applyFill="1" applyAlignment="1" applyProtection="1">
      <alignment horizontal="center" vertical="center" wrapText="1"/>
    </xf>
    <xf numFmtId="0" fontId="68" fillId="27" borderId="0" xfId="0" applyFont="1" applyFill="1" applyAlignment="1" applyProtection="1">
      <alignment horizontal="justify" vertical="center" wrapText="1"/>
    </xf>
    <xf numFmtId="0" fontId="53" fillId="32" borderId="0" xfId="0" applyFont="1" applyFill="1" applyAlignment="1" applyProtection="1">
      <alignment horizontal="center" vertical="center" wrapText="1"/>
    </xf>
    <xf numFmtId="0" fontId="64" fillId="31" borderId="0" xfId="0" applyFont="1" applyFill="1" applyAlignment="1" applyProtection="1">
      <alignment horizontal="center" vertical="center"/>
    </xf>
    <xf numFmtId="0" fontId="64" fillId="31" borderId="0" xfId="0" applyFont="1" applyFill="1" applyAlignment="1" applyProtection="1">
      <alignment horizontal="justify" vertical="center" wrapText="1"/>
    </xf>
    <xf numFmtId="0" fontId="54" fillId="32" borderId="0" xfId="0" applyFont="1" applyFill="1" applyAlignment="1" applyProtection="1">
      <alignment horizontal="center" vertical="center" wrapText="1"/>
    </xf>
    <xf numFmtId="0" fontId="64" fillId="32" borderId="0" xfId="0" applyFont="1" applyFill="1" applyAlignment="1" applyProtection="1">
      <alignment horizontal="justify" vertical="center" wrapText="1"/>
    </xf>
    <xf numFmtId="0" fontId="0" fillId="0" borderId="0" xfId="0" applyAlignment="1" applyProtection="1">
      <alignment wrapText="1"/>
    </xf>
    <xf numFmtId="0" fontId="68" fillId="32" borderId="0" xfId="0" applyFont="1" applyFill="1" applyAlignment="1" applyProtection="1">
      <alignment horizontal="justify" vertical="center" wrapText="1"/>
    </xf>
    <xf numFmtId="0" fontId="19" fillId="0" borderId="0" xfId="0" applyFont="1" applyFill="1" applyBorder="1" applyAlignment="1" applyProtection="1">
      <alignment horizontal="center" vertical="center" wrapText="1"/>
    </xf>
    <xf numFmtId="0" fontId="64" fillId="0" borderId="0" xfId="0" applyFont="1" applyFill="1" applyBorder="1" applyAlignment="1" applyProtection="1">
      <alignment horizontal="center" vertical="center" wrapText="1"/>
    </xf>
    <xf numFmtId="0" fontId="69" fillId="0" borderId="0" xfId="0" applyFont="1" applyFill="1" applyBorder="1" applyAlignment="1" applyProtection="1">
      <alignment horizontal="center" vertical="center" wrapText="1"/>
    </xf>
    <xf numFmtId="0" fontId="69" fillId="0" borderId="0" xfId="0" applyFont="1" applyFill="1" applyBorder="1" applyAlignment="1" applyProtection="1">
      <alignment vertical="center" wrapText="1"/>
    </xf>
    <xf numFmtId="0" fontId="2" fillId="29" borderId="0" xfId="0" applyFont="1" applyFill="1" applyAlignment="1" applyProtection="1">
      <alignment horizontal="center" vertical="center"/>
    </xf>
    <xf numFmtId="0" fontId="4" fillId="0" borderId="0" xfId="0" applyFont="1" applyFill="1" applyBorder="1" applyAlignment="1" applyProtection="1">
      <alignment vertical="center" wrapText="1"/>
    </xf>
    <xf numFmtId="0" fontId="72" fillId="27" borderId="0" xfId="0" applyFont="1" applyFill="1" applyAlignment="1" applyProtection="1">
      <alignment vertical="center"/>
    </xf>
    <xf numFmtId="0" fontId="72" fillId="27" borderId="141" xfId="0" applyFont="1" applyFill="1" applyBorder="1" applyAlignment="1" applyProtection="1">
      <alignment vertical="center"/>
    </xf>
    <xf numFmtId="0" fontId="73" fillId="27" borderId="0" xfId="0" applyFont="1" applyFill="1" applyAlignment="1" applyProtection="1">
      <alignment horizontal="center" vertical="center" wrapText="1"/>
    </xf>
    <xf numFmtId="0" fontId="72" fillId="27" borderId="144" xfId="0" applyFont="1" applyFill="1" applyBorder="1" applyAlignment="1" applyProtection="1">
      <alignment vertical="center"/>
    </xf>
    <xf numFmtId="9" fontId="71" fillId="27" borderId="146" xfId="0" applyNumberFormat="1" applyFont="1" applyFill="1" applyBorder="1" applyAlignment="1" applyProtection="1">
      <alignment horizontal="center" vertical="center" wrapText="1"/>
    </xf>
    <xf numFmtId="9" fontId="71" fillId="27" borderId="0" xfId="0" applyNumberFormat="1" applyFont="1" applyFill="1" applyAlignment="1" applyProtection="1">
      <alignment horizontal="center" vertical="center" wrapText="1"/>
    </xf>
    <xf numFmtId="9" fontId="71" fillId="18" borderId="148" xfId="0" applyNumberFormat="1" applyFont="1" applyFill="1" applyBorder="1" applyAlignment="1" applyProtection="1">
      <alignment horizontal="center" vertical="center" wrapText="1"/>
    </xf>
    <xf numFmtId="0" fontId="73" fillId="18" borderId="161" xfId="0" applyFont="1" applyFill="1" applyBorder="1" applyAlignment="1" applyProtection="1">
      <alignment horizontal="center" vertical="center"/>
    </xf>
    <xf numFmtId="0" fontId="73" fillId="18" borderId="160" xfId="0" applyFont="1" applyFill="1" applyBorder="1" applyAlignment="1" applyProtection="1">
      <alignment horizontal="center" vertical="center"/>
    </xf>
    <xf numFmtId="0" fontId="73" fillId="18" borderId="167" xfId="0" applyFont="1" applyFill="1" applyBorder="1" applyAlignment="1" applyProtection="1">
      <alignment horizontal="center" vertical="center"/>
    </xf>
    <xf numFmtId="0" fontId="73" fillId="18" borderId="173" xfId="0" applyFont="1" applyFill="1" applyBorder="1" applyAlignment="1" applyProtection="1">
      <alignment horizontal="center" vertical="center"/>
    </xf>
    <xf numFmtId="0" fontId="73" fillId="18" borderId="160" xfId="0" applyFont="1" applyFill="1" applyBorder="1" applyAlignment="1" applyProtection="1">
      <alignment horizontal="center" vertical="center" wrapText="1"/>
    </xf>
    <xf numFmtId="0" fontId="72" fillId="28" borderId="170" xfId="0" applyFont="1" applyFill="1" applyBorder="1" applyAlignment="1" applyProtection="1">
      <alignment vertical="center"/>
    </xf>
    <xf numFmtId="0" fontId="76" fillId="5" borderId="4" xfId="0" applyFont="1" applyFill="1" applyBorder="1" applyAlignment="1" applyProtection="1">
      <alignment horizontal="center" vertical="center" wrapText="1"/>
    </xf>
    <xf numFmtId="0" fontId="77" fillId="5" borderId="4" xfId="0" applyFont="1" applyFill="1" applyBorder="1" applyAlignment="1" applyProtection="1">
      <alignment horizontal="center" vertical="center" wrapText="1"/>
    </xf>
    <xf numFmtId="0" fontId="8" fillId="38" borderId="244" xfId="0" applyFont="1" applyFill="1" applyBorder="1" applyAlignment="1" applyProtection="1">
      <alignment horizontal="center" vertical="center" wrapText="1"/>
    </xf>
    <xf numFmtId="0" fontId="8" fillId="39" borderId="244" xfId="0" applyFont="1" applyFill="1" applyBorder="1" applyAlignment="1" applyProtection="1">
      <alignment horizontal="center" vertical="center" wrapText="1"/>
    </xf>
    <xf numFmtId="0" fontId="8" fillId="36" borderId="244" xfId="0" applyFont="1" applyFill="1" applyBorder="1" applyAlignment="1" applyProtection="1">
      <alignment horizontal="center" vertical="center" wrapText="1"/>
    </xf>
    <xf numFmtId="0" fontId="8" fillId="40" borderId="244" xfId="0" applyFont="1" applyFill="1" applyBorder="1" applyAlignment="1" applyProtection="1">
      <alignment horizontal="center" vertical="center" wrapText="1"/>
    </xf>
    <xf numFmtId="0" fontId="8" fillId="37" borderId="244" xfId="0" applyFont="1" applyFill="1" applyBorder="1" applyAlignment="1" applyProtection="1">
      <alignment horizontal="center" vertical="center" wrapText="1"/>
    </xf>
    <xf numFmtId="0" fontId="8" fillId="2" borderId="244" xfId="0" applyFont="1" applyFill="1" applyBorder="1" applyAlignment="1" applyProtection="1">
      <alignment horizontal="center"/>
    </xf>
    <xf numFmtId="0" fontId="69" fillId="0" borderId="0" xfId="0" applyFont="1" applyBorder="1" applyAlignment="1" applyProtection="1">
      <alignment vertical="center" wrapText="1"/>
    </xf>
    <xf numFmtId="0" fontId="72" fillId="28" borderId="170" xfId="0" applyFont="1" applyFill="1" applyBorder="1" applyAlignment="1" applyProtection="1">
      <alignment vertical="center"/>
    </xf>
    <xf numFmtId="0" fontId="73" fillId="27" borderId="0" xfId="0" applyFont="1" applyFill="1" applyAlignment="1" applyProtection="1">
      <alignment horizontal="center" vertical="center" wrapText="1"/>
    </xf>
    <xf numFmtId="0" fontId="10" fillId="10" borderId="134" xfId="0" applyFont="1" applyFill="1" applyBorder="1" applyAlignment="1" applyProtection="1">
      <alignment horizontal="center" vertical="center"/>
    </xf>
    <xf numFmtId="0" fontId="67" fillId="31" borderId="0" xfId="0" applyFont="1" applyFill="1" applyAlignment="1" applyProtection="1">
      <alignment horizontal="center" vertical="center" wrapText="1"/>
    </xf>
    <xf numFmtId="0" fontId="0" fillId="0" borderId="0" xfId="0" applyProtection="1"/>
    <xf numFmtId="0" fontId="71" fillId="18" borderId="161" xfId="0" applyFont="1" applyFill="1" applyBorder="1" applyAlignment="1" applyProtection="1">
      <alignment horizontal="center" vertical="center"/>
    </xf>
    <xf numFmtId="0" fontId="71" fillId="18" borderId="160" xfId="0" applyFont="1" applyFill="1" applyBorder="1" applyAlignment="1" applyProtection="1">
      <alignment horizontal="center" vertical="center"/>
    </xf>
    <xf numFmtId="0" fontId="71" fillId="18" borderId="167" xfId="0" applyFont="1" applyFill="1" applyBorder="1" applyAlignment="1" applyProtection="1">
      <alignment horizontal="center" vertical="center"/>
    </xf>
    <xf numFmtId="0" fontId="71" fillId="18" borderId="173" xfId="0" applyFont="1" applyFill="1" applyBorder="1" applyAlignment="1" applyProtection="1">
      <alignment horizontal="center" vertical="center"/>
    </xf>
    <xf numFmtId="0" fontId="71" fillId="18" borderId="160" xfId="0" applyFont="1" applyFill="1" applyBorder="1" applyAlignment="1" applyProtection="1">
      <alignment horizontal="center" vertical="center" wrapText="1"/>
    </xf>
    <xf numFmtId="0" fontId="5" fillId="16" borderId="107" xfId="0" applyFont="1" applyFill="1" applyBorder="1" applyAlignment="1" applyProtection="1">
      <alignment horizontal="center" vertical="center" wrapText="1"/>
      <protection locked="0"/>
    </xf>
    <xf numFmtId="0" fontId="5" fillId="16" borderId="106" xfId="0" applyFont="1" applyFill="1" applyBorder="1" applyAlignment="1" applyProtection="1">
      <alignment horizontal="center" vertical="center" wrapText="1"/>
      <protection locked="0"/>
    </xf>
    <xf numFmtId="0" fontId="5" fillId="16" borderId="82" xfId="0" applyFont="1" applyFill="1" applyBorder="1" applyAlignment="1" applyProtection="1">
      <alignment horizontal="center" vertical="center" wrapText="1"/>
      <protection locked="0"/>
    </xf>
    <xf numFmtId="0" fontId="5" fillId="0" borderId="107" xfId="0" applyFont="1" applyFill="1" applyBorder="1" applyAlignment="1" applyProtection="1">
      <alignment horizontal="center" vertical="center" wrapText="1"/>
      <protection locked="0"/>
    </xf>
    <xf numFmtId="0" fontId="5" fillId="0" borderId="106" xfId="0" applyFont="1" applyFill="1" applyBorder="1" applyAlignment="1" applyProtection="1">
      <alignment horizontal="center" vertical="center" wrapText="1"/>
      <protection locked="0"/>
    </xf>
    <xf numFmtId="0" fontId="5" fillId="0" borderId="82" xfId="0" applyFont="1" applyFill="1" applyBorder="1" applyAlignment="1" applyProtection="1">
      <alignment horizontal="center" vertical="center" wrapText="1"/>
      <protection locked="0"/>
    </xf>
    <xf numFmtId="0" fontId="11" fillId="15" borderId="4" xfId="0" applyFont="1" applyFill="1" applyBorder="1" applyAlignment="1">
      <alignment horizontal="center" vertical="center" wrapText="1"/>
    </xf>
    <xf numFmtId="0" fontId="11" fillId="15" borderId="11" xfId="0" applyFont="1" applyFill="1" applyBorder="1" applyAlignment="1">
      <alignment horizontal="center" vertical="center" wrapText="1"/>
    </xf>
    <xf numFmtId="0" fontId="7" fillId="0" borderId="93" xfId="0" applyFont="1" applyFill="1" applyBorder="1" applyAlignment="1">
      <alignment horizontal="justify" vertical="center" wrapText="1"/>
    </xf>
    <xf numFmtId="0" fontId="14" fillId="10" borderId="22" xfId="0" applyFont="1" applyFill="1" applyBorder="1" applyAlignment="1">
      <alignment horizontal="justify" vertical="center" wrapText="1"/>
    </xf>
    <xf numFmtId="0" fontId="7" fillId="18" borderId="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5" fillId="0" borderId="14"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2" borderId="14" xfId="0" applyFont="1" applyFill="1" applyBorder="1" applyAlignment="1" applyProtection="1">
      <alignment horizontal="left" vertical="top" wrapText="1"/>
      <protection locked="0"/>
    </xf>
    <xf numFmtId="0" fontId="5" fillId="2" borderId="7" xfId="0" applyFont="1" applyFill="1" applyBorder="1" applyAlignment="1" applyProtection="1">
      <alignment horizontal="left" vertical="top" wrapText="1"/>
      <protection locked="0"/>
    </xf>
    <xf numFmtId="0" fontId="5" fillId="2" borderId="8"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5" fillId="2" borderId="85" xfId="0" applyFont="1" applyFill="1" applyBorder="1" applyAlignment="1" applyProtection="1">
      <alignment horizontal="left" vertical="top" wrapText="1"/>
      <protection locked="0"/>
    </xf>
    <xf numFmtId="0" fontId="5" fillId="2" borderId="6" xfId="0" applyFont="1" applyFill="1" applyBorder="1" applyAlignment="1" applyProtection="1">
      <alignment horizontal="left" vertical="top" wrapText="1"/>
      <protection locked="0"/>
    </xf>
    <xf numFmtId="0" fontId="14" fillId="5" borderId="95" xfId="0" applyFont="1" applyFill="1" applyBorder="1" applyAlignment="1">
      <alignment horizontal="center" vertical="center" wrapText="1"/>
    </xf>
    <xf numFmtId="0" fontId="14" fillId="5" borderId="94"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2" xfId="0" applyFont="1" applyFill="1" applyBorder="1" applyAlignment="1">
      <alignment horizontal="center" vertical="center" wrapText="1"/>
    </xf>
    <xf numFmtId="0" fontId="14" fillId="10" borderId="95" xfId="0" applyFont="1" applyFill="1" applyBorder="1" applyAlignment="1">
      <alignment horizontal="center" vertical="center" wrapText="1"/>
    </xf>
    <xf numFmtId="0" fontId="14" fillId="10" borderId="94" xfId="0" applyFont="1" applyFill="1" applyBorder="1" applyAlignment="1">
      <alignment horizontal="center" vertical="center" wrapText="1"/>
    </xf>
    <xf numFmtId="0" fontId="14" fillId="10" borderId="23" xfId="0" applyFont="1" applyFill="1" applyBorder="1" applyAlignment="1">
      <alignment horizontal="center" vertical="center" wrapText="1"/>
    </xf>
    <xf numFmtId="0" fontId="14" fillId="10" borderId="39" xfId="0" applyFont="1" applyFill="1" applyBorder="1" applyAlignment="1">
      <alignment horizontal="center" vertical="center" wrapText="1"/>
    </xf>
    <xf numFmtId="0" fontId="14" fillId="10" borderId="38" xfId="0" applyFont="1" applyFill="1" applyBorder="1" applyAlignment="1">
      <alignment horizontal="center" vertical="center" wrapText="1"/>
    </xf>
    <xf numFmtId="0" fontId="14" fillId="10" borderId="32" xfId="0" applyFont="1" applyFill="1" applyBorder="1" applyAlignment="1">
      <alignment horizontal="center" vertical="center" wrapText="1"/>
    </xf>
    <xf numFmtId="0" fontId="14" fillId="5" borderId="6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3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0" fillId="5" borderId="4" xfId="0" applyFont="1" applyFill="1" applyBorder="1" applyAlignment="1">
      <alignment horizontal="center" wrapText="1"/>
    </xf>
    <xf numFmtId="0" fontId="14" fillId="0" borderId="18"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13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8" xfId="0" applyFont="1" applyFill="1" applyBorder="1" applyAlignment="1" applyProtection="1">
      <alignment horizontal="left" vertical="center" wrapText="1"/>
      <protection locked="0"/>
    </xf>
    <xf numFmtId="0" fontId="4" fillId="0" borderId="19" xfId="0" applyFont="1" applyFill="1" applyBorder="1" applyAlignment="1" applyProtection="1">
      <alignment horizontal="left" vertical="center" wrapText="1"/>
      <protection locked="0"/>
    </xf>
    <xf numFmtId="0" fontId="9" fillId="15" borderId="0" xfId="0" applyFont="1" applyFill="1" applyBorder="1" applyAlignment="1">
      <alignment horizontal="left" vertical="center" wrapText="1"/>
    </xf>
    <xf numFmtId="0" fontId="9" fillId="15" borderId="137" xfId="0" applyFont="1" applyFill="1" applyBorder="1" applyAlignment="1">
      <alignment horizontal="left" vertical="center" wrapText="1"/>
    </xf>
    <xf numFmtId="0" fontId="5" fillId="16" borderId="22" xfId="0" applyFont="1" applyFill="1" applyBorder="1" applyAlignment="1" applyProtection="1">
      <alignment horizontal="left" vertical="top" wrapText="1"/>
      <protection locked="0"/>
    </xf>
    <xf numFmtId="0" fontId="14" fillId="13" borderId="22"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left" vertical="top" wrapText="1"/>
      <protection locked="0"/>
    </xf>
    <xf numFmtId="0" fontId="14" fillId="21" borderId="22" xfId="0" applyFont="1" applyFill="1" applyBorder="1" applyAlignment="1" applyProtection="1">
      <alignment horizontal="center" vertical="center" wrapText="1"/>
      <protection locked="0"/>
    </xf>
    <xf numFmtId="0" fontId="14" fillId="24" borderId="22" xfId="0" applyFont="1" applyFill="1" applyBorder="1" applyAlignment="1" applyProtection="1">
      <alignment horizontal="center" vertical="center" wrapText="1"/>
      <protection locked="0"/>
    </xf>
    <xf numFmtId="0" fontId="14" fillId="13" borderId="82" xfId="0" applyFont="1" applyFill="1" applyBorder="1" applyAlignment="1" applyProtection="1">
      <alignment horizontal="center" vertical="center" wrapText="1"/>
      <protection locked="0"/>
    </xf>
    <xf numFmtId="0" fontId="5" fillId="0" borderId="82" xfId="0" applyFont="1" applyFill="1" applyBorder="1" applyAlignment="1" applyProtection="1">
      <alignment horizontal="left" vertical="top" wrapText="1"/>
      <protection locked="0"/>
    </xf>
    <xf numFmtId="0" fontId="8" fillId="5" borderId="5" xfId="0" applyFont="1" applyFill="1" applyBorder="1" applyAlignment="1">
      <alignment horizontal="center"/>
    </xf>
    <xf numFmtId="0" fontId="14" fillId="22" borderId="6" xfId="0" applyFont="1" applyFill="1" applyBorder="1" applyAlignment="1">
      <alignment horizontal="center" vertical="center" wrapText="1"/>
    </xf>
    <xf numFmtId="0" fontId="14" fillId="22" borderId="4" xfId="0" applyFont="1" applyFill="1" applyBorder="1" applyAlignment="1">
      <alignment horizontal="center" vertical="center" wrapText="1"/>
    </xf>
    <xf numFmtId="0" fontId="11" fillId="18" borderId="4" xfId="0" applyFont="1" applyFill="1" applyBorder="1" applyAlignment="1">
      <alignment horizontal="center" vertical="center" wrapText="1"/>
    </xf>
    <xf numFmtId="0" fontId="10" fillId="10" borderId="134" xfId="0" applyFont="1" applyFill="1" applyBorder="1" applyAlignment="1" applyProtection="1">
      <alignment horizontal="center" vertical="center"/>
    </xf>
    <xf numFmtId="0" fontId="10" fillId="10" borderId="135" xfId="0" applyFont="1" applyFill="1" applyBorder="1" applyAlignment="1" applyProtection="1">
      <alignment horizontal="center" vertical="center"/>
    </xf>
    <xf numFmtId="0" fontId="8" fillId="16" borderId="132" xfId="0" applyFont="1" applyFill="1" applyBorder="1" applyAlignment="1" applyProtection="1">
      <alignment horizontal="center" vertical="center"/>
    </xf>
    <xf numFmtId="0" fontId="8" fillId="16" borderId="128" xfId="0" applyFont="1" applyFill="1" applyBorder="1" applyAlignment="1" applyProtection="1">
      <alignment horizontal="center" vertical="center"/>
    </xf>
    <xf numFmtId="0" fontId="8" fillId="16" borderId="133" xfId="0" applyFont="1" applyFill="1" applyBorder="1" applyAlignment="1" applyProtection="1">
      <alignment horizontal="center" vertical="center"/>
    </xf>
    <xf numFmtId="0" fontId="8" fillId="16" borderId="77" xfId="0" applyFont="1" applyFill="1" applyBorder="1" applyAlignment="1" applyProtection="1">
      <alignment horizontal="center" vertical="center"/>
    </xf>
    <xf numFmtId="0" fontId="8" fillId="16" borderId="78" xfId="0" applyFont="1" applyFill="1" applyBorder="1" applyAlignment="1" applyProtection="1">
      <alignment horizontal="center" vertical="center"/>
    </xf>
    <xf numFmtId="0" fontId="8" fillId="16" borderId="79" xfId="0" applyFont="1" applyFill="1" applyBorder="1" applyAlignment="1" applyProtection="1">
      <alignment horizontal="center" vertical="center"/>
    </xf>
    <xf numFmtId="0" fontId="8" fillId="0" borderId="132" xfId="0" applyFont="1" applyBorder="1" applyAlignment="1" applyProtection="1">
      <alignment horizontal="center" vertical="center"/>
    </xf>
    <xf numFmtId="0" fontId="8" fillId="0" borderId="128" xfId="0" applyFont="1" applyBorder="1" applyAlignment="1" applyProtection="1">
      <alignment horizontal="center" vertical="center"/>
    </xf>
    <xf numFmtId="0" fontId="8" fillId="0" borderId="133"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16" borderId="129" xfId="0" applyFont="1" applyFill="1" applyBorder="1" applyAlignment="1" applyProtection="1">
      <alignment horizontal="center" vertical="center" wrapText="1"/>
    </xf>
    <xf numFmtId="0" fontId="8" fillId="16" borderId="130" xfId="0" applyFont="1" applyFill="1" applyBorder="1" applyAlignment="1" applyProtection="1">
      <alignment horizontal="center" vertical="center" wrapText="1"/>
    </xf>
    <xf numFmtId="0" fontId="8" fillId="16" borderId="131" xfId="0" applyFont="1" applyFill="1" applyBorder="1" applyAlignment="1" applyProtection="1">
      <alignment horizontal="center" vertical="center" wrapText="1"/>
    </xf>
    <xf numFmtId="0" fontId="8" fillId="0" borderId="129" xfId="0" applyFont="1" applyBorder="1" applyAlignment="1" applyProtection="1">
      <alignment horizontal="center" vertical="center" wrapText="1"/>
    </xf>
    <xf numFmtId="0" fontId="8" fillId="0" borderId="130" xfId="0" applyFont="1" applyBorder="1" applyAlignment="1" applyProtection="1">
      <alignment horizontal="center" vertical="center" wrapText="1"/>
    </xf>
    <xf numFmtId="0" fontId="8" fillId="0" borderId="131" xfId="0" applyFont="1" applyBorder="1" applyAlignment="1" applyProtection="1">
      <alignment horizontal="center" vertical="center" wrapText="1"/>
    </xf>
    <xf numFmtId="2" fontId="8" fillId="16" borderId="54" xfId="0" applyNumberFormat="1" applyFont="1" applyFill="1" applyBorder="1" applyAlignment="1" applyProtection="1">
      <alignment horizontal="center" vertical="center"/>
    </xf>
    <xf numFmtId="2" fontId="8" fillId="16" borderId="55" xfId="0" applyNumberFormat="1" applyFont="1" applyFill="1" applyBorder="1" applyAlignment="1" applyProtection="1">
      <alignment horizontal="center" vertical="center"/>
    </xf>
    <xf numFmtId="2" fontId="8" fillId="16" borderId="56" xfId="0" applyNumberFormat="1" applyFont="1" applyFill="1" applyBorder="1" applyAlignment="1" applyProtection="1">
      <alignment horizontal="center" vertical="center"/>
    </xf>
    <xf numFmtId="2" fontId="8" fillId="0" borderId="122" xfId="0" applyNumberFormat="1" applyFont="1" applyBorder="1" applyAlignment="1" applyProtection="1">
      <alignment horizontal="center" vertical="center"/>
    </xf>
    <xf numFmtId="2" fontId="8" fillId="0" borderId="55" xfId="0" applyNumberFormat="1" applyFont="1" applyBorder="1" applyAlignment="1" applyProtection="1">
      <alignment horizontal="center" vertical="center"/>
    </xf>
    <xf numFmtId="2" fontId="8" fillId="0" borderId="56" xfId="0" applyNumberFormat="1" applyFont="1" applyBorder="1" applyAlignment="1" applyProtection="1">
      <alignment horizontal="center" vertical="center"/>
    </xf>
    <xf numFmtId="0" fontId="8" fillId="16" borderId="73" xfId="0" applyFont="1" applyFill="1" applyBorder="1" applyAlignment="1" applyProtection="1">
      <alignment horizontal="left" vertical="center" wrapText="1"/>
    </xf>
    <xf numFmtId="0" fontId="8" fillId="16" borderId="120" xfId="0" applyFont="1" applyFill="1" applyBorder="1" applyAlignment="1" applyProtection="1">
      <alignment horizontal="left" vertical="center" wrapText="1"/>
    </xf>
    <xf numFmtId="0" fontId="8" fillId="16" borderId="121" xfId="0" applyFont="1" applyFill="1" applyBorder="1" applyAlignment="1" applyProtection="1">
      <alignment horizontal="left" vertical="center" wrapText="1"/>
    </xf>
    <xf numFmtId="0" fontId="8" fillId="0" borderId="112" xfId="0" applyFont="1" applyBorder="1" applyAlignment="1" applyProtection="1">
      <alignment horizontal="left" vertical="center" wrapText="1"/>
    </xf>
    <xf numFmtId="0" fontId="8" fillId="0" borderId="113" xfId="0" applyFont="1" applyBorder="1" applyAlignment="1" applyProtection="1">
      <alignment horizontal="left" vertical="center" wrapText="1"/>
    </xf>
    <xf numFmtId="0" fontId="8" fillId="0" borderId="114" xfId="0" applyFont="1" applyBorder="1" applyAlignment="1" applyProtection="1">
      <alignment horizontal="left" vertical="center" wrapText="1"/>
    </xf>
    <xf numFmtId="0" fontId="8" fillId="16" borderId="43" xfId="0" applyFont="1" applyFill="1" applyBorder="1" applyAlignment="1" applyProtection="1">
      <alignment horizontal="center" vertical="center"/>
    </xf>
    <xf numFmtId="0" fontId="8" fillId="16" borderId="44" xfId="0" applyFont="1" applyFill="1" applyBorder="1" applyAlignment="1" applyProtection="1">
      <alignment horizontal="center" vertical="center"/>
    </xf>
    <xf numFmtId="0" fontId="8" fillId="16" borderId="45" xfId="0" applyFont="1" applyFill="1" applyBorder="1" applyAlignment="1" applyProtection="1">
      <alignment horizontal="center" vertical="center"/>
    </xf>
    <xf numFmtId="0" fontId="8" fillId="16" borderId="126" xfId="0" applyFont="1" applyFill="1" applyBorder="1" applyAlignment="1" applyProtection="1">
      <alignment horizontal="center" vertical="center" wrapText="1"/>
    </xf>
    <xf numFmtId="0" fontId="8" fillId="16" borderId="124" xfId="0" applyFont="1" applyFill="1" applyBorder="1" applyAlignment="1" applyProtection="1">
      <alignment horizontal="center" vertical="center" wrapText="1"/>
    </xf>
    <xf numFmtId="0" fontId="8" fillId="16" borderId="125" xfId="0" applyFont="1" applyFill="1" applyBorder="1" applyAlignment="1" applyProtection="1">
      <alignment horizontal="center" vertical="center" wrapText="1"/>
    </xf>
    <xf numFmtId="0" fontId="8" fillId="0" borderId="127" xfId="0" applyFont="1" applyBorder="1" applyAlignment="1" applyProtection="1">
      <alignment horizontal="center" vertical="center"/>
    </xf>
    <xf numFmtId="0" fontId="8" fillId="0" borderId="44" xfId="0" applyFont="1" applyBorder="1" applyAlignment="1" applyProtection="1">
      <alignment horizontal="center" vertical="center"/>
    </xf>
    <xf numFmtId="0" fontId="8" fillId="0" borderId="45" xfId="0" applyFont="1" applyBorder="1" applyAlignment="1" applyProtection="1">
      <alignment horizontal="center" vertical="center"/>
    </xf>
    <xf numFmtId="0" fontId="8" fillId="0" borderId="123" xfId="0" applyFont="1" applyBorder="1" applyAlignment="1" applyProtection="1">
      <alignment horizontal="center" vertical="center" wrapText="1"/>
    </xf>
    <xf numFmtId="0" fontId="8" fillId="0" borderId="124" xfId="0" applyFont="1" applyBorder="1" applyAlignment="1" applyProtection="1">
      <alignment horizontal="center" vertical="center" wrapText="1"/>
    </xf>
    <xf numFmtId="0" fontId="8" fillId="0" borderId="125" xfId="0" applyFont="1" applyBorder="1" applyAlignment="1" applyProtection="1">
      <alignment horizontal="center" vertical="center" wrapText="1"/>
    </xf>
    <xf numFmtId="0" fontId="8" fillId="0" borderId="236" xfId="0" applyFont="1" applyBorder="1" applyAlignment="1" applyProtection="1">
      <alignment horizontal="center" vertical="center"/>
    </xf>
    <xf numFmtId="0" fontId="8" fillId="0" borderId="213" xfId="0" applyFont="1" applyBorder="1" applyAlignment="1" applyProtection="1">
      <alignment horizontal="center" vertical="center"/>
    </xf>
    <xf numFmtId="0" fontId="8" fillId="0" borderId="237" xfId="0" applyFont="1" applyBorder="1" applyAlignment="1" applyProtection="1">
      <alignment horizontal="center" vertical="center"/>
    </xf>
    <xf numFmtId="0" fontId="41" fillId="17" borderId="12" xfId="0" applyFont="1" applyFill="1" applyBorder="1" applyAlignment="1" applyProtection="1">
      <alignment horizontal="center" vertical="center" wrapText="1"/>
    </xf>
    <xf numFmtId="0" fontId="41" fillId="17" borderId="91" xfId="0" applyFont="1" applyFill="1" applyBorder="1" applyAlignment="1" applyProtection="1">
      <alignment horizontal="center" vertical="center" wrapText="1"/>
    </xf>
    <xf numFmtId="0" fontId="15" fillId="10" borderId="5" xfId="0" applyFont="1" applyFill="1" applyBorder="1" applyAlignment="1" applyProtection="1">
      <alignment horizontal="center" vertical="center" wrapText="1"/>
    </xf>
    <xf numFmtId="0" fontId="15" fillId="10" borderId="85" xfId="0" applyFont="1" applyFill="1" applyBorder="1" applyAlignment="1" applyProtection="1">
      <alignment horizontal="center" vertical="center" wrapText="1"/>
    </xf>
    <xf numFmtId="0" fontId="15" fillId="10" borderId="6" xfId="0" applyFont="1" applyFill="1" applyBorder="1" applyAlignment="1" applyProtection="1">
      <alignment horizontal="center" vertical="center" wrapText="1"/>
    </xf>
    <xf numFmtId="0" fontId="14" fillId="10" borderId="115" xfId="0" applyFont="1" applyFill="1" applyBorder="1" applyAlignment="1" applyProtection="1">
      <alignment horizontal="center" vertical="center" wrapText="1"/>
    </xf>
    <xf numFmtId="0" fontId="14" fillId="10" borderId="116" xfId="0" applyFont="1" applyFill="1" applyBorder="1" applyAlignment="1" applyProtection="1">
      <alignment horizontal="center" vertical="center" wrapText="1"/>
    </xf>
    <xf numFmtId="0" fontId="14" fillId="10" borderId="117" xfId="0" applyFont="1" applyFill="1" applyBorder="1" applyAlignment="1" applyProtection="1">
      <alignment horizontal="center" vertical="center" wrapText="1"/>
    </xf>
    <xf numFmtId="0" fontId="14" fillId="10" borderId="118" xfId="0" applyFont="1" applyFill="1" applyBorder="1" applyAlignment="1" applyProtection="1">
      <alignment horizontal="center" vertical="center" wrapText="1"/>
    </xf>
    <xf numFmtId="0" fontId="14" fillId="10" borderId="119" xfId="0" applyFont="1" applyFill="1" applyBorder="1" applyAlignment="1" applyProtection="1">
      <alignment horizontal="center" vertical="center" wrapText="1"/>
    </xf>
    <xf numFmtId="0" fontId="16" fillId="23" borderId="110" xfId="0" applyFont="1" applyFill="1" applyBorder="1" applyAlignment="1" applyProtection="1">
      <alignment horizontal="center" vertical="center" wrapText="1"/>
      <protection locked="0"/>
    </xf>
    <xf numFmtId="0" fontId="16" fillId="23" borderId="71" xfId="0" applyFont="1" applyFill="1" applyBorder="1" applyAlignment="1" applyProtection="1">
      <alignment horizontal="center" vertical="center" wrapText="1"/>
      <protection locked="0"/>
    </xf>
    <xf numFmtId="0" fontId="16" fillId="23" borderId="72" xfId="0" applyFont="1" applyFill="1" applyBorder="1" applyAlignment="1" applyProtection="1">
      <alignment horizontal="center" vertical="center" wrapText="1"/>
      <protection locked="0"/>
    </xf>
    <xf numFmtId="0" fontId="15" fillId="10" borderId="92" xfId="0" applyFont="1" applyFill="1" applyBorder="1" applyAlignment="1" applyProtection="1">
      <alignment horizontal="center" vertical="center" wrapText="1"/>
    </xf>
    <xf numFmtId="0" fontId="15" fillId="10" borderId="104" xfId="0" applyFont="1" applyFill="1" applyBorder="1" applyAlignment="1" applyProtection="1">
      <alignment horizontal="center" vertical="center" wrapText="1"/>
    </xf>
    <xf numFmtId="0" fontId="15" fillId="10" borderId="99" xfId="0" applyFont="1" applyFill="1" applyBorder="1" applyAlignment="1" applyProtection="1">
      <alignment horizontal="center" vertical="center" wrapText="1"/>
    </xf>
    <xf numFmtId="0" fontId="15" fillId="10" borderId="111" xfId="0" applyFont="1" applyFill="1" applyBorder="1" applyAlignment="1" applyProtection="1">
      <alignment horizontal="center" vertical="center" wrapText="1"/>
    </xf>
    <xf numFmtId="0" fontId="16" fillId="3" borderId="109" xfId="0" applyFont="1" applyFill="1" applyBorder="1" applyAlignment="1" applyProtection="1">
      <alignment horizontal="center" vertical="center" wrapText="1"/>
      <protection locked="0"/>
    </xf>
    <xf numFmtId="0" fontId="16" fillId="3" borderId="71" xfId="0" applyFont="1" applyFill="1" applyBorder="1" applyAlignment="1" applyProtection="1">
      <alignment horizontal="center" vertical="center" wrapText="1"/>
      <protection locked="0"/>
    </xf>
    <xf numFmtId="0" fontId="16" fillId="3" borderId="72" xfId="0" applyFont="1" applyFill="1" applyBorder="1" applyAlignment="1" applyProtection="1">
      <alignment horizontal="center" vertical="center" wrapText="1"/>
      <protection locked="0"/>
    </xf>
    <xf numFmtId="0" fontId="14" fillId="13" borderId="107" xfId="0" applyFont="1" applyFill="1" applyBorder="1" applyAlignment="1" applyProtection="1">
      <alignment horizontal="center" vertical="center" wrapText="1"/>
    </xf>
    <xf numFmtId="0" fontId="14" fillId="13" borderId="106" xfId="0" applyFont="1" applyFill="1" applyBorder="1" applyAlignment="1" applyProtection="1">
      <alignment horizontal="center" vertical="center" wrapText="1"/>
    </xf>
    <xf numFmtId="0" fontId="14" fillId="13" borderId="82" xfId="0" applyFont="1" applyFill="1" applyBorder="1" applyAlignment="1" applyProtection="1">
      <alignment horizontal="center" vertical="center" wrapText="1"/>
    </xf>
    <xf numFmtId="0" fontId="16" fillId="23" borderId="107" xfId="0" applyFont="1" applyFill="1" applyBorder="1" applyAlignment="1" applyProtection="1">
      <alignment horizontal="center" vertical="center" wrapText="1"/>
      <protection locked="0"/>
    </xf>
    <xf numFmtId="0" fontId="16" fillId="23" borderId="106" xfId="0" applyFont="1" applyFill="1" applyBorder="1" applyAlignment="1" applyProtection="1">
      <alignment horizontal="center" vertical="center" wrapText="1"/>
      <protection locked="0"/>
    </xf>
    <xf numFmtId="0" fontId="16" fillId="23" borderId="82" xfId="0" applyFont="1" applyFill="1" applyBorder="1" applyAlignment="1" applyProtection="1">
      <alignment horizontal="center" vertical="center" wrapText="1"/>
      <protection locked="0"/>
    </xf>
    <xf numFmtId="0" fontId="16" fillId="3" borderId="105" xfId="0" applyFont="1" applyFill="1" applyBorder="1" applyAlignment="1" applyProtection="1">
      <alignment horizontal="center" vertical="center" wrapText="1"/>
      <protection locked="0"/>
    </xf>
    <xf numFmtId="0" fontId="16" fillId="3" borderId="106" xfId="0" applyFont="1" applyFill="1" applyBorder="1" applyAlignment="1" applyProtection="1">
      <alignment horizontal="center" vertical="center" wrapText="1"/>
      <protection locked="0"/>
    </xf>
    <xf numFmtId="0" fontId="16" fillId="3" borderId="82" xfId="0" applyFont="1" applyFill="1" applyBorder="1" applyAlignment="1" applyProtection="1">
      <alignment horizontal="center" vertical="center" wrapText="1"/>
      <protection locked="0"/>
    </xf>
    <xf numFmtId="0" fontId="14" fillId="20" borderId="107" xfId="0" applyFont="1" applyFill="1" applyBorder="1" applyAlignment="1" applyProtection="1">
      <alignment horizontal="center" vertical="center" wrapText="1"/>
    </xf>
    <xf numFmtId="0" fontId="14" fillId="20" borderId="106" xfId="0" applyFont="1" applyFill="1" applyBorder="1" applyAlignment="1" applyProtection="1">
      <alignment horizontal="center" vertical="center" wrapText="1"/>
    </xf>
    <xf numFmtId="0" fontId="14" fillId="20" borderId="82" xfId="0" applyFont="1" applyFill="1" applyBorder="1" applyAlignment="1" applyProtection="1">
      <alignment horizontal="center" vertical="center" wrapText="1"/>
    </xf>
    <xf numFmtId="0" fontId="14" fillId="13" borderId="105" xfId="0" applyFont="1" applyFill="1" applyBorder="1" applyAlignment="1" applyProtection="1">
      <alignment horizontal="center" vertical="center" wrapText="1"/>
    </xf>
    <xf numFmtId="0" fontId="14" fillId="0" borderId="105" xfId="0" applyFont="1" applyFill="1" applyBorder="1" applyAlignment="1" applyProtection="1">
      <alignment horizontal="center" vertical="center" wrapText="1"/>
    </xf>
    <xf numFmtId="0" fontId="14" fillId="0" borderId="106" xfId="0" applyFont="1" applyFill="1" applyBorder="1" applyAlignment="1" applyProtection="1">
      <alignment horizontal="center" vertical="center" wrapText="1"/>
    </xf>
    <xf numFmtId="0" fontId="14" fillId="0" borderId="82" xfId="0" applyFont="1" applyFill="1" applyBorder="1" applyAlignment="1" applyProtection="1">
      <alignment horizontal="center" vertical="center" wrapText="1"/>
    </xf>
    <xf numFmtId="0" fontId="14" fillId="16" borderId="107" xfId="0" applyFont="1" applyFill="1" applyBorder="1" applyAlignment="1" applyProtection="1">
      <alignment horizontal="center" vertical="center" wrapText="1"/>
    </xf>
    <xf numFmtId="0" fontId="14" fillId="16" borderId="106" xfId="0" applyFont="1" applyFill="1" applyBorder="1" applyAlignment="1" applyProtection="1">
      <alignment horizontal="center" vertical="center" wrapText="1"/>
    </xf>
    <xf numFmtId="0" fontId="14" fillId="16" borderId="82" xfId="0" applyFont="1" applyFill="1" applyBorder="1" applyAlignment="1" applyProtection="1">
      <alignment horizontal="center" vertical="center" wrapText="1"/>
    </xf>
    <xf numFmtId="0" fontId="14" fillId="14" borderId="107" xfId="0" applyFont="1" applyFill="1" applyBorder="1" applyAlignment="1" applyProtection="1">
      <alignment horizontal="center" vertical="center" wrapText="1"/>
    </xf>
    <xf numFmtId="0" fontId="14" fillId="14" borderId="106" xfId="0" applyFont="1" applyFill="1" applyBorder="1" applyAlignment="1" applyProtection="1">
      <alignment horizontal="center" vertical="center" wrapText="1"/>
    </xf>
    <xf numFmtId="0" fontId="14" fillId="14" borderId="82" xfId="0" applyFont="1" applyFill="1" applyBorder="1" applyAlignment="1" applyProtection="1">
      <alignment horizontal="center" vertical="center" wrapText="1"/>
    </xf>
    <xf numFmtId="0" fontId="14" fillId="0" borderId="18" xfId="0" applyFont="1" applyFill="1" applyBorder="1" applyAlignment="1" applyProtection="1">
      <alignment horizontal="left" vertical="center" wrapText="1"/>
    </xf>
    <xf numFmtId="0" fontId="14" fillId="0" borderId="108" xfId="0" applyFont="1" applyFill="1" applyBorder="1" applyAlignment="1" applyProtection="1">
      <alignment horizontal="left" vertical="center" wrapText="1"/>
    </xf>
    <xf numFmtId="0" fontId="14" fillId="0" borderId="19" xfId="0" applyFont="1" applyFill="1" applyBorder="1" applyAlignment="1" applyProtection="1">
      <alignment horizontal="left" vertical="center" wrapText="1"/>
    </xf>
    <xf numFmtId="0" fontId="14" fillId="0" borderId="107" xfId="0" applyFont="1" applyFill="1" applyBorder="1" applyAlignment="1" applyProtection="1">
      <alignment horizontal="center" vertical="center" wrapText="1"/>
    </xf>
    <xf numFmtId="0" fontId="14" fillId="23" borderId="107" xfId="0" applyFont="1" applyFill="1" applyBorder="1" applyAlignment="1" applyProtection="1">
      <alignment horizontal="center" vertical="center" wrapText="1"/>
    </xf>
    <xf numFmtId="0" fontId="14" fillId="23" borderId="106" xfId="0" applyFont="1" applyFill="1" applyBorder="1" applyAlignment="1" applyProtection="1">
      <alignment horizontal="center" vertical="center" wrapText="1"/>
    </xf>
    <xf numFmtId="0" fontId="14" fillId="23" borderId="82" xfId="0" applyFont="1" applyFill="1" applyBorder="1" applyAlignment="1" applyProtection="1">
      <alignment horizontal="center" vertical="center" wrapText="1"/>
    </xf>
    <xf numFmtId="0" fontId="9" fillId="15" borderId="18" xfId="0" applyFont="1" applyFill="1" applyBorder="1" applyAlignment="1" applyProtection="1">
      <alignment horizontal="left" vertical="center" wrapText="1"/>
    </xf>
    <xf numFmtId="0" fontId="9" fillId="15" borderId="19" xfId="0" applyFont="1" applyFill="1" applyBorder="1" applyAlignment="1" applyProtection="1">
      <alignment horizontal="left" vertical="center" wrapText="1"/>
    </xf>
    <xf numFmtId="0" fontId="15" fillId="10" borderId="97" xfId="0" applyFont="1" applyFill="1" applyBorder="1" applyAlignment="1" applyProtection="1">
      <alignment horizontal="center" vertical="center" wrapText="1"/>
    </xf>
    <xf numFmtId="0" fontId="15" fillId="10" borderId="102" xfId="0" applyFont="1" applyFill="1" applyBorder="1" applyAlignment="1" applyProtection="1">
      <alignment horizontal="center" vertical="center" wrapText="1"/>
    </xf>
    <xf numFmtId="0" fontId="15" fillId="10" borderId="98" xfId="0" applyFont="1" applyFill="1" applyBorder="1" applyAlignment="1" applyProtection="1">
      <alignment horizontal="center" vertical="center" wrapText="1"/>
    </xf>
    <xf numFmtId="0" fontId="4" fillId="10" borderId="103" xfId="0" applyFont="1" applyFill="1" applyBorder="1" applyAlignment="1" applyProtection="1">
      <alignment horizontal="center" vertical="center" wrapText="1"/>
      <protection locked="0"/>
    </xf>
    <xf numFmtId="0" fontId="4" fillId="10" borderId="84" xfId="0" applyFont="1" applyFill="1" applyBorder="1" applyAlignment="1" applyProtection="1">
      <alignment horizontal="center" vertical="center" wrapText="1"/>
      <protection locked="0"/>
    </xf>
    <xf numFmtId="0" fontId="43" fillId="3" borderId="54" xfId="0" applyFont="1" applyFill="1" applyBorder="1" applyAlignment="1" applyProtection="1">
      <alignment horizontal="center" vertical="center" wrapText="1"/>
      <protection locked="0"/>
    </xf>
    <xf numFmtId="0" fontId="43" fillId="3" borderId="55" xfId="0" applyFont="1" applyFill="1" applyBorder="1" applyAlignment="1" applyProtection="1">
      <alignment horizontal="center" vertical="center" wrapText="1"/>
      <protection locked="0"/>
    </xf>
    <xf numFmtId="0" fontId="43" fillId="3" borderId="56" xfId="0" applyFont="1" applyFill="1" applyBorder="1" applyAlignment="1" applyProtection="1">
      <alignment horizontal="center" vertical="center" wrapText="1"/>
      <protection locked="0"/>
    </xf>
    <xf numFmtId="0" fontId="9" fillId="15" borderId="241" xfId="0" applyFont="1" applyFill="1" applyBorder="1" applyAlignment="1" applyProtection="1">
      <alignment horizontal="left" vertical="center" wrapText="1"/>
    </xf>
    <xf numFmtId="0" fontId="9" fillId="15" borderId="242" xfId="0" applyFont="1" applyFill="1" applyBorder="1" applyAlignment="1" applyProtection="1">
      <alignment horizontal="left" vertical="center" wrapText="1"/>
    </xf>
    <xf numFmtId="0" fontId="14" fillId="0" borderId="241" xfId="0" applyFont="1" applyFill="1" applyBorder="1" applyAlignment="1" applyProtection="1">
      <alignment horizontal="left" vertical="center" wrapText="1"/>
    </xf>
    <xf numFmtId="0" fontId="14" fillId="0" borderId="136" xfId="0" applyFont="1" applyFill="1" applyBorder="1" applyAlignment="1" applyProtection="1">
      <alignment horizontal="left" vertical="center" wrapText="1"/>
    </xf>
    <xf numFmtId="0" fontId="14" fillId="0" borderId="242" xfId="0" applyFont="1" applyFill="1" applyBorder="1" applyAlignment="1" applyProtection="1">
      <alignment horizontal="left" vertical="center" wrapText="1"/>
    </xf>
    <xf numFmtId="0" fontId="12" fillId="0" borderId="105" xfId="0" applyFont="1" applyFill="1" applyBorder="1" applyAlignment="1" applyProtection="1">
      <alignment horizontal="left" vertical="center" wrapText="1"/>
    </xf>
    <xf numFmtId="0" fontId="12" fillId="0" borderId="106" xfId="0" applyFont="1" applyFill="1" applyBorder="1" applyAlignment="1" applyProtection="1">
      <alignment horizontal="left" vertical="center" wrapText="1"/>
    </xf>
    <xf numFmtId="0" fontId="12" fillId="0" borderId="82" xfId="0" applyFont="1" applyFill="1" applyBorder="1" applyAlignment="1" applyProtection="1">
      <alignment horizontal="left" vertical="center" wrapText="1"/>
    </xf>
    <xf numFmtId="0" fontId="4" fillId="10" borderId="103" xfId="0" applyFont="1" applyFill="1" applyBorder="1" applyAlignment="1" applyProtection="1">
      <alignment horizontal="center" vertical="center" wrapText="1"/>
    </xf>
    <xf numFmtId="0" fontId="4" fillId="10" borderId="83" xfId="0" applyFont="1" applyFill="1" applyBorder="1" applyAlignment="1" applyProtection="1">
      <alignment horizontal="center" vertical="center" wrapText="1"/>
    </xf>
    <xf numFmtId="0" fontId="43" fillId="3" borderId="235" xfId="0" applyFont="1" applyFill="1" applyBorder="1" applyAlignment="1" applyProtection="1">
      <alignment horizontal="center" vertical="center" wrapText="1"/>
      <protection locked="0"/>
    </xf>
    <xf numFmtId="0" fontId="43" fillId="3" borderId="23" xfId="0" applyFont="1" applyFill="1" applyBorder="1" applyAlignment="1" applyProtection="1">
      <alignment horizontal="center" vertical="center" wrapText="1"/>
      <protection locked="0"/>
    </xf>
    <xf numFmtId="0" fontId="43" fillId="3" borderId="38" xfId="0" applyFont="1" applyFill="1" applyBorder="1" applyAlignment="1" applyProtection="1">
      <alignment horizontal="center" vertical="center" wrapText="1"/>
      <protection locked="0"/>
    </xf>
    <xf numFmtId="0" fontId="14" fillId="12" borderId="101" xfId="0" applyFont="1" applyFill="1" applyBorder="1" applyAlignment="1" applyProtection="1">
      <alignment horizontal="left" vertical="center" wrapText="1"/>
    </xf>
    <xf numFmtId="0" fontId="14" fillId="12" borderId="98" xfId="0" applyFont="1" applyFill="1" applyBorder="1" applyAlignment="1" applyProtection="1">
      <alignment horizontal="left" vertical="center" wrapText="1"/>
    </xf>
    <xf numFmtId="0" fontId="14" fillId="12" borderId="84" xfId="0" applyFont="1" applyFill="1" applyBorder="1" applyAlignment="1" applyProtection="1">
      <alignment horizontal="center" vertical="center" wrapText="1"/>
    </xf>
    <xf numFmtId="0" fontId="14" fillId="12" borderId="83" xfId="0" applyFont="1" applyFill="1" applyBorder="1" applyAlignment="1" applyProtection="1">
      <alignment horizontal="center" vertical="center" wrapText="1"/>
    </xf>
    <xf numFmtId="0" fontId="4" fillId="10" borderId="103" xfId="0" applyFont="1" applyFill="1" applyBorder="1" applyAlignment="1" applyProtection="1">
      <alignment horizontal="center" vertical="center"/>
    </xf>
    <xf numFmtId="0" fontId="4" fillId="10" borderId="83" xfId="0" applyFont="1" applyFill="1" applyBorder="1" applyAlignment="1" applyProtection="1">
      <alignment horizontal="center" vertical="center"/>
    </xf>
    <xf numFmtId="0" fontId="34" fillId="11" borderId="100" xfId="0" applyFont="1" applyFill="1" applyBorder="1" applyAlignment="1" applyProtection="1">
      <alignment horizontal="center" vertical="center"/>
    </xf>
    <xf numFmtId="0" fontId="34" fillId="11" borderId="0" xfId="0" applyFont="1" applyFill="1" applyBorder="1" applyAlignment="1" applyProtection="1">
      <alignment horizontal="center" vertical="center"/>
    </xf>
    <xf numFmtId="0" fontId="8" fillId="16" borderId="214" xfId="0" applyFont="1" applyFill="1" applyBorder="1" applyAlignment="1" applyProtection="1">
      <alignment horizontal="center" vertical="center"/>
    </xf>
    <xf numFmtId="0" fontId="8" fillId="0" borderId="214" xfId="0" applyFont="1" applyBorder="1" applyAlignment="1" applyProtection="1">
      <alignment horizontal="center" vertical="center"/>
    </xf>
    <xf numFmtId="0" fontId="43" fillId="23" borderId="54" xfId="0" applyFont="1" applyFill="1" applyBorder="1" applyAlignment="1" applyProtection="1">
      <alignment horizontal="center" vertical="center" wrapText="1"/>
      <protection locked="0"/>
    </xf>
    <xf numFmtId="0" fontId="43" fillId="23" borderId="55" xfId="0" applyFont="1" applyFill="1" applyBorder="1" applyAlignment="1" applyProtection="1">
      <alignment horizontal="center" vertical="center" wrapText="1"/>
      <protection locked="0"/>
    </xf>
    <xf numFmtId="0" fontId="43" fillId="23" borderId="56" xfId="0" applyFont="1" applyFill="1" applyBorder="1" applyAlignment="1" applyProtection="1">
      <alignment horizontal="center" vertical="center" wrapText="1"/>
      <protection locked="0"/>
    </xf>
    <xf numFmtId="0" fontId="78" fillId="0" borderId="1" xfId="0" applyFont="1" applyBorder="1" applyAlignment="1" applyProtection="1">
      <alignment horizontal="left" wrapText="1"/>
      <protection locked="0"/>
    </xf>
    <xf numFmtId="0" fontId="78" fillId="0" borderId="3" xfId="0" applyFont="1" applyBorder="1" applyAlignment="1" applyProtection="1">
      <alignment horizontal="left" wrapText="1"/>
      <protection locked="0"/>
    </xf>
    <xf numFmtId="0" fontId="78" fillId="0" borderId="238" xfId="0" applyFont="1" applyBorder="1" applyAlignment="1" applyProtection="1">
      <alignment horizontal="left" wrapText="1"/>
      <protection locked="0"/>
    </xf>
    <xf numFmtId="0" fontId="78" fillId="0" borderId="2" xfId="0" applyFont="1" applyBorder="1" applyAlignment="1" applyProtection="1">
      <alignment horizontal="left" wrapText="1"/>
      <protection locked="0"/>
    </xf>
    <xf numFmtId="0" fontId="78" fillId="0" borderId="0" xfId="0" applyFont="1" applyBorder="1" applyAlignment="1" applyProtection="1">
      <alignment horizontal="left" wrapText="1"/>
      <protection locked="0"/>
    </xf>
    <xf numFmtId="0" fontId="78" fillId="0" borderId="239" xfId="0" applyFont="1" applyBorder="1" applyAlignment="1" applyProtection="1">
      <alignment horizontal="left" wrapText="1"/>
      <protection locked="0"/>
    </xf>
    <xf numFmtId="0" fontId="40" fillId="15" borderId="240" xfId="0" applyFont="1" applyFill="1" applyBorder="1" applyAlignment="1" applyProtection="1">
      <alignment horizontal="center" vertical="center"/>
    </xf>
    <xf numFmtId="0" fontId="40" fillId="15" borderId="243" xfId="0" applyFont="1" applyFill="1" applyBorder="1" applyAlignment="1" applyProtection="1">
      <alignment horizontal="center" vertical="center"/>
    </xf>
    <xf numFmtId="0" fontId="69" fillId="0" borderId="244" xfId="0" applyFont="1" applyBorder="1" applyAlignment="1" applyProtection="1">
      <alignment horizontal="left" vertical="center" wrapText="1"/>
    </xf>
    <xf numFmtId="0" fontId="8" fillId="2" borderId="244" xfId="0" applyFont="1" applyFill="1" applyBorder="1" applyAlignment="1" applyProtection="1">
      <alignment horizontal="center" vertical="center"/>
    </xf>
    <xf numFmtId="0" fontId="10" fillId="5" borderId="0" xfId="0" applyFont="1" applyFill="1" applyBorder="1" applyAlignment="1" applyProtection="1">
      <alignment horizontal="center" vertical="center"/>
    </xf>
    <xf numFmtId="0" fontId="10" fillId="5" borderId="36" xfId="0" applyFont="1" applyFill="1" applyBorder="1" applyAlignment="1" applyProtection="1">
      <alignment horizontal="center" vertical="center"/>
    </xf>
    <xf numFmtId="0" fontId="8" fillId="16" borderId="43" xfId="0" applyFont="1" applyFill="1" applyBorder="1" applyAlignment="1" applyProtection="1">
      <alignment horizontal="center" vertical="center" wrapText="1"/>
    </xf>
    <xf numFmtId="0" fontId="8" fillId="16" borderId="44" xfId="0" applyFont="1" applyFill="1" applyBorder="1" applyAlignment="1" applyProtection="1">
      <alignment horizontal="center" vertical="center" wrapText="1"/>
    </xf>
    <xf numFmtId="0" fontId="8" fillId="16" borderId="45" xfId="0" applyFont="1" applyFill="1" applyBorder="1" applyAlignment="1" applyProtection="1">
      <alignment horizontal="center" vertical="center" wrapText="1"/>
    </xf>
    <xf numFmtId="0" fontId="8" fillId="0" borderId="43" xfId="0" applyFont="1" applyBorder="1" applyAlignment="1" applyProtection="1">
      <alignment horizontal="center" vertical="center" wrapText="1"/>
    </xf>
    <xf numFmtId="0" fontId="8" fillId="0" borderId="44" xfId="0" applyFont="1" applyBorder="1" applyAlignment="1" applyProtection="1">
      <alignment horizontal="center" vertical="center" wrapText="1"/>
    </xf>
    <xf numFmtId="0" fontId="8" fillId="0" borderId="45" xfId="0" applyFont="1" applyBorder="1" applyAlignment="1" applyProtection="1">
      <alignment horizontal="center" vertical="center" wrapText="1"/>
    </xf>
    <xf numFmtId="0" fontId="8" fillId="0" borderId="48"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53" xfId="0" applyFont="1" applyBorder="1" applyAlignment="1" applyProtection="1">
      <alignment horizontal="center" vertical="center"/>
    </xf>
    <xf numFmtId="0" fontId="23" fillId="5" borderId="0" xfId="0" applyFont="1" applyFill="1" applyAlignment="1" applyProtection="1">
      <alignment horizontal="center" vertical="center" textRotation="90" wrapText="1"/>
    </xf>
    <xf numFmtId="0" fontId="23" fillId="5" borderId="51" xfId="0" applyFont="1" applyFill="1" applyBorder="1" applyAlignment="1" applyProtection="1">
      <alignment horizontal="center" vertical="center" textRotation="90" wrapText="1"/>
    </xf>
    <xf numFmtId="0" fontId="8" fillId="0" borderId="43" xfId="0" applyFont="1" applyFill="1" applyBorder="1" applyAlignment="1" applyProtection="1">
      <alignment horizontal="center" vertical="center" wrapText="1"/>
    </xf>
    <xf numFmtId="0" fontId="8" fillId="0" borderId="44" xfId="0" applyFont="1" applyFill="1" applyBorder="1" applyAlignment="1" applyProtection="1">
      <alignment horizontal="center" vertical="center" wrapText="1"/>
    </xf>
    <xf numFmtId="0" fontId="8" fillId="0" borderId="45" xfId="0" applyFont="1" applyFill="1" applyBorder="1" applyAlignment="1" applyProtection="1">
      <alignment horizontal="center" vertical="center" wrapText="1"/>
    </xf>
    <xf numFmtId="0" fontId="8" fillId="16" borderId="140" xfId="0" applyFont="1" applyFill="1" applyBorder="1" applyAlignment="1" applyProtection="1">
      <alignment horizontal="center" vertical="center"/>
    </xf>
    <xf numFmtId="0" fontId="8" fillId="0" borderId="43" xfId="0" applyFont="1" applyBorder="1" applyAlignment="1" applyProtection="1">
      <alignment horizontal="center" vertical="center"/>
    </xf>
    <xf numFmtId="0" fontId="8" fillId="0" borderId="43" xfId="0" applyFont="1" applyFill="1" applyBorder="1" applyAlignment="1" applyProtection="1">
      <alignment horizontal="center" vertical="center"/>
    </xf>
    <xf numFmtId="0" fontId="8" fillId="0" borderId="44" xfId="0" applyFont="1" applyFill="1" applyBorder="1" applyAlignment="1" applyProtection="1">
      <alignment horizontal="center" vertical="center"/>
    </xf>
    <xf numFmtId="0" fontId="8" fillId="0" borderId="45" xfId="0" applyFont="1" applyFill="1" applyBorder="1" applyAlignment="1" applyProtection="1">
      <alignment horizontal="center" vertical="center"/>
    </xf>
    <xf numFmtId="0" fontId="24" fillId="10" borderId="0" xfId="0" applyFont="1" applyFill="1" applyAlignment="1" applyProtection="1">
      <alignment horizontal="center" vertical="center" textRotation="90"/>
    </xf>
    <xf numFmtId="0" fontId="24" fillId="10" borderId="51" xfId="0" applyFont="1" applyFill="1" applyBorder="1" applyAlignment="1" applyProtection="1">
      <alignment horizontal="center" vertical="center" textRotation="90"/>
    </xf>
    <xf numFmtId="0" fontId="15" fillId="10" borderId="0" xfId="0" applyFont="1" applyFill="1" applyBorder="1" applyAlignment="1" applyProtection="1">
      <alignment horizontal="center" vertical="center" wrapText="1"/>
    </xf>
    <xf numFmtId="0" fontId="23" fillId="6" borderId="54" xfId="0" applyFont="1" applyFill="1" applyBorder="1" applyAlignment="1" applyProtection="1">
      <alignment horizontal="center" vertical="center" textRotation="90"/>
    </xf>
    <xf numFmtId="0" fontId="23" fillId="6" borderId="55" xfId="0" applyFont="1" applyFill="1" applyBorder="1" applyAlignment="1" applyProtection="1">
      <alignment horizontal="center" vertical="center" textRotation="90"/>
    </xf>
    <xf numFmtId="0" fontId="23" fillId="6" borderId="56" xfId="0" applyFont="1" applyFill="1" applyBorder="1" applyAlignment="1" applyProtection="1">
      <alignment horizontal="center" vertical="center" textRotation="90"/>
    </xf>
    <xf numFmtId="0" fontId="24" fillId="5" borderId="0" xfId="0" applyFont="1" applyFill="1" applyAlignment="1" applyProtection="1">
      <alignment horizontal="center" vertical="center" textRotation="90" wrapText="1"/>
    </xf>
    <xf numFmtId="0" fontId="24" fillId="5" borderId="51" xfId="0" applyFont="1" applyFill="1" applyBorder="1" applyAlignment="1" applyProtection="1">
      <alignment horizontal="center" vertical="center" textRotation="90" wrapText="1"/>
    </xf>
    <xf numFmtId="0" fontId="8" fillId="0" borderId="139" xfId="0" applyFont="1" applyFill="1" applyBorder="1" applyAlignment="1" applyProtection="1">
      <alignment horizontal="center" vertical="center"/>
    </xf>
    <xf numFmtId="0" fontId="8" fillId="0" borderId="138" xfId="0" applyFont="1" applyBorder="1" applyAlignment="1" applyProtection="1">
      <alignment horizontal="center" vertical="center"/>
    </xf>
    <xf numFmtId="0" fontId="8" fillId="0" borderId="62" xfId="0" applyFont="1" applyBorder="1" applyAlignment="1" applyProtection="1">
      <alignment horizontal="center" vertical="center"/>
    </xf>
    <xf numFmtId="0" fontId="8" fillId="0" borderId="94" xfId="0" applyFont="1" applyBorder="1" applyAlignment="1" applyProtection="1">
      <alignment horizontal="center" vertical="center"/>
    </xf>
    <xf numFmtId="0" fontId="8" fillId="0" borderId="37" xfId="0" applyFont="1" applyBorder="1" applyAlignment="1" applyProtection="1">
      <alignment horizontal="center" vertical="center"/>
    </xf>
    <xf numFmtId="0" fontId="8" fillId="0" borderId="39" xfId="0" applyFont="1" applyBorder="1" applyAlignment="1" applyProtection="1">
      <alignment horizontal="center" vertical="center"/>
    </xf>
    <xf numFmtId="0" fontId="8" fillId="0" borderId="40" xfId="0" applyFont="1" applyBorder="1" applyAlignment="1" applyProtection="1">
      <alignment horizontal="center" vertical="center"/>
    </xf>
    <xf numFmtId="0" fontId="8" fillId="0" borderId="36" xfId="0" applyFont="1" applyBorder="1" applyAlignment="1" applyProtection="1">
      <alignment horizontal="center" vertical="center"/>
    </xf>
    <xf numFmtId="0" fontId="8" fillId="0" borderId="32" xfId="0" applyFont="1" applyBorder="1" applyAlignment="1" applyProtection="1">
      <alignment horizontal="center" vertical="center"/>
    </xf>
    <xf numFmtId="0" fontId="22" fillId="10" borderId="0" xfId="0" applyFont="1" applyFill="1" applyAlignment="1" applyProtection="1">
      <alignment horizontal="center" vertical="center" textRotation="90"/>
    </xf>
    <xf numFmtId="9" fontId="22" fillId="10" borderId="0" xfId="0" applyNumberFormat="1" applyFont="1" applyFill="1" applyAlignment="1" applyProtection="1">
      <alignment horizontal="center" vertical="center" textRotation="90"/>
    </xf>
    <xf numFmtId="0" fontId="22" fillId="10" borderId="51" xfId="0" applyFont="1" applyFill="1" applyBorder="1" applyAlignment="1" applyProtection="1">
      <alignment horizontal="center" vertical="center" textRotation="90"/>
    </xf>
    <xf numFmtId="0" fontId="8" fillId="16" borderId="138" xfId="0" applyFont="1" applyFill="1" applyBorder="1" applyAlignment="1" applyProtection="1">
      <alignment horizontal="center" vertical="center"/>
    </xf>
    <xf numFmtId="0" fontId="8" fillId="16" borderId="62" xfId="0" applyFont="1" applyFill="1" applyBorder="1" applyAlignment="1" applyProtection="1">
      <alignment horizontal="center" vertical="center"/>
    </xf>
    <xf numFmtId="0" fontId="8" fillId="16" borderId="94" xfId="0" applyFont="1" applyFill="1" applyBorder="1" applyAlignment="1" applyProtection="1">
      <alignment horizontal="center" vertical="center"/>
    </xf>
    <xf numFmtId="0" fontId="8" fillId="16" borderId="37" xfId="0" applyFont="1" applyFill="1" applyBorder="1" applyAlignment="1" applyProtection="1">
      <alignment horizontal="center" vertical="center"/>
    </xf>
    <xf numFmtId="0" fontId="8" fillId="16" borderId="0" xfId="0" applyFont="1" applyFill="1" applyBorder="1" applyAlignment="1" applyProtection="1">
      <alignment horizontal="center" vertical="center"/>
    </xf>
    <xf numFmtId="0" fontId="8" fillId="16" borderId="39" xfId="0" applyFont="1" applyFill="1" applyBorder="1" applyAlignment="1" applyProtection="1">
      <alignment horizontal="center" vertical="center"/>
    </xf>
    <xf numFmtId="0" fontId="8" fillId="16" borderId="40" xfId="0" applyFont="1" applyFill="1" applyBorder="1" applyAlignment="1" applyProtection="1">
      <alignment horizontal="center" vertical="center"/>
    </xf>
    <xf numFmtId="0" fontId="8" fillId="16" borderId="36" xfId="0" applyFont="1" applyFill="1" applyBorder="1" applyAlignment="1" applyProtection="1">
      <alignment horizontal="center" vertical="center"/>
    </xf>
    <xf numFmtId="0" fontId="8" fillId="16" borderId="32" xfId="0" applyFont="1" applyFill="1" applyBorder="1" applyAlignment="1" applyProtection="1">
      <alignment horizontal="center" vertical="center"/>
    </xf>
    <xf numFmtId="0" fontId="23" fillId="10" borderId="0" xfId="0" applyFont="1" applyFill="1" applyBorder="1" applyAlignment="1" applyProtection="1">
      <alignment horizontal="center" vertical="center"/>
    </xf>
    <xf numFmtId="0" fontId="23" fillId="10" borderId="7" xfId="0" applyFont="1" applyFill="1" applyBorder="1" applyAlignment="1" applyProtection="1">
      <alignment horizontal="center" vertical="center" wrapText="1"/>
    </xf>
    <xf numFmtId="0" fontId="23" fillId="10" borderId="0" xfId="0" applyFont="1" applyFill="1" applyBorder="1" applyAlignment="1" applyProtection="1">
      <alignment horizontal="center" vertical="center" wrapText="1"/>
    </xf>
    <xf numFmtId="0" fontId="9" fillId="0" borderId="0" xfId="0" applyFont="1" applyFill="1" applyBorder="1" applyAlignment="1" applyProtection="1">
      <alignment horizontal="left" vertical="center" wrapText="1"/>
    </xf>
    <xf numFmtId="0" fontId="14" fillId="22" borderId="0" xfId="0" applyFont="1" applyFill="1" applyBorder="1" applyAlignment="1" applyProtection="1">
      <alignment horizontal="center" vertical="center" wrapText="1"/>
    </xf>
    <xf numFmtId="0" fontId="14" fillId="22" borderId="10" xfId="0" applyFont="1" applyFill="1" applyBorder="1" applyAlignment="1" applyProtection="1">
      <alignment horizontal="center" vertical="center" wrapText="1"/>
    </xf>
    <xf numFmtId="0" fontId="14" fillId="22" borderId="20" xfId="0" applyFont="1" applyFill="1" applyBorder="1" applyAlignment="1" applyProtection="1">
      <alignment horizontal="center" vertical="center" wrapText="1"/>
    </xf>
    <xf numFmtId="0" fontId="14" fillId="22" borderId="21" xfId="0" applyFont="1" applyFill="1" applyBorder="1" applyAlignment="1" applyProtection="1">
      <alignment horizontal="center" vertical="center" wrapText="1"/>
    </xf>
    <xf numFmtId="0" fontId="14" fillId="22" borderId="15" xfId="0" applyFont="1" applyFill="1" applyBorder="1" applyAlignment="1" applyProtection="1">
      <alignment horizontal="center" vertical="center" wrapText="1"/>
    </xf>
    <xf numFmtId="0" fontId="14" fillId="22" borderId="16" xfId="0" applyFont="1" applyFill="1" applyBorder="1" applyAlignment="1" applyProtection="1">
      <alignment horizontal="center" vertical="center" wrapText="1"/>
    </xf>
    <xf numFmtId="0" fontId="9" fillId="15" borderId="17" xfId="0" applyFont="1" applyFill="1" applyBorder="1" applyAlignment="1" applyProtection="1">
      <alignment horizontal="left" vertical="center" wrapText="1"/>
    </xf>
    <xf numFmtId="0" fontId="30" fillId="0" borderId="17" xfId="0" applyFont="1" applyFill="1" applyBorder="1" applyAlignment="1" applyProtection="1">
      <alignment horizontal="left" vertical="center" wrapText="1"/>
    </xf>
    <xf numFmtId="0" fontId="9" fillId="15" borderId="24" xfId="0" applyFont="1" applyFill="1" applyBorder="1" applyAlignment="1" applyProtection="1">
      <alignment horizontal="left" vertical="center" wrapText="1"/>
    </xf>
    <xf numFmtId="0" fontId="10" fillId="5" borderId="9" xfId="0" applyFont="1" applyFill="1" applyBorder="1" applyAlignment="1" applyProtection="1">
      <alignment horizontal="center" vertical="center"/>
    </xf>
    <xf numFmtId="0" fontId="10" fillId="5" borderId="28" xfId="0" applyFont="1" applyFill="1" applyBorder="1" applyAlignment="1" applyProtection="1">
      <alignment horizontal="center" vertical="center"/>
    </xf>
    <xf numFmtId="0" fontId="10" fillId="5" borderId="15" xfId="0" applyFont="1" applyFill="1" applyBorder="1" applyAlignment="1" applyProtection="1">
      <alignment horizontal="center" vertical="center"/>
    </xf>
    <xf numFmtId="0" fontId="10" fillId="5" borderId="29" xfId="0" applyFont="1" applyFill="1" applyBorder="1" applyAlignment="1" applyProtection="1">
      <alignment horizontal="center" vertical="center"/>
    </xf>
    <xf numFmtId="0" fontId="22" fillId="10" borderId="0" xfId="0" applyFont="1" applyFill="1" applyBorder="1" applyAlignment="1" applyProtection="1">
      <alignment horizontal="center" vertical="center" textRotation="90" wrapText="1"/>
    </xf>
    <xf numFmtId="0" fontId="1" fillId="15" borderId="15" xfId="0" applyFont="1" applyFill="1" applyBorder="1" applyAlignment="1" applyProtection="1">
      <alignment horizontal="center" vertical="center"/>
    </xf>
    <xf numFmtId="0" fontId="1" fillId="15" borderId="0" xfId="0" applyFont="1" applyFill="1" applyBorder="1" applyAlignment="1" applyProtection="1">
      <alignment horizontal="center" vertical="center"/>
    </xf>
    <xf numFmtId="0" fontId="12" fillId="0" borderId="107" xfId="0" applyFont="1" applyFill="1" applyBorder="1" applyAlignment="1" applyProtection="1">
      <alignment horizontal="left" vertical="center" wrapText="1"/>
    </xf>
    <xf numFmtId="0" fontId="8" fillId="0" borderId="95" xfId="0" applyFont="1" applyFill="1" applyBorder="1" applyAlignment="1" applyProtection="1">
      <alignment horizontal="center" vertical="center"/>
    </xf>
    <xf numFmtId="0" fontId="8" fillId="0" borderId="94"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8" fillId="0" borderId="39" xfId="0" applyFont="1" applyFill="1" applyBorder="1" applyAlignment="1" applyProtection="1">
      <alignment horizontal="center" vertical="center"/>
    </xf>
    <xf numFmtId="0" fontId="8" fillId="0" borderId="38" xfId="0" applyFont="1" applyFill="1" applyBorder="1" applyAlignment="1" applyProtection="1">
      <alignment horizontal="center" vertical="center"/>
    </xf>
    <xf numFmtId="0" fontId="8" fillId="0" borderId="32" xfId="0" applyFont="1" applyFill="1" applyBorder="1" applyAlignment="1" applyProtection="1">
      <alignment horizontal="center" vertical="center"/>
    </xf>
    <xf numFmtId="0" fontId="8" fillId="0" borderId="138" xfId="0" applyFont="1" applyFill="1" applyBorder="1" applyAlignment="1" applyProtection="1">
      <alignment horizontal="center" vertical="center"/>
    </xf>
    <xf numFmtId="0" fontId="8" fillId="0" borderId="62" xfId="0" applyFont="1" applyFill="1" applyBorder="1" applyAlignment="1" applyProtection="1">
      <alignment horizontal="center" vertical="center"/>
    </xf>
    <xf numFmtId="0" fontId="8" fillId="0" borderId="37"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40" xfId="0" applyFont="1" applyFill="1" applyBorder="1" applyAlignment="1" applyProtection="1">
      <alignment horizontal="center" vertical="center"/>
    </xf>
    <xf numFmtId="0" fontId="8" fillId="0" borderId="36" xfId="0" applyFont="1" applyFill="1" applyBorder="1" applyAlignment="1" applyProtection="1">
      <alignment horizontal="center" vertical="center"/>
    </xf>
    <xf numFmtId="0" fontId="16" fillId="0" borderId="107" xfId="0" applyFont="1" applyFill="1" applyBorder="1" applyAlignment="1" applyProtection="1">
      <alignment horizontal="center" vertical="center" wrapText="1"/>
    </xf>
    <xf numFmtId="0" fontId="16" fillId="0" borderId="106" xfId="0" applyFont="1" applyFill="1" applyBorder="1" applyAlignment="1" applyProtection="1">
      <alignment horizontal="center" vertical="center" wrapText="1"/>
    </xf>
    <xf numFmtId="0" fontId="16" fillId="0" borderId="82" xfId="0" applyFont="1" applyFill="1" applyBorder="1" applyAlignment="1" applyProtection="1">
      <alignment horizontal="center" vertical="center" wrapText="1"/>
    </xf>
    <xf numFmtId="0" fontId="8" fillId="16" borderId="95" xfId="0" applyFont="1" applyFill="1" applyBorder="1" applyAlignment="1" applyProtection="1">
      <alignment horizontal="center" vertical="center"/>
    </xf>
    <xf numFmtId="0" fontId="8" fillId="16" borderId="23" xfId="0" applyFont="1" applyFill="1" applyBorder="1" applyAlignment="1" applyProtection="1">
      <alignment horizontal="center" vertical="center"/>
    </xf>
    <xf numFmtId="0" fontId="8" fillId="16" borderId="38" xfId="0" applyFont="1" applyFill="1" applyBorder="1" applyAlignment="1" applyProtection="1">
      <alignment horizontal="center" vertical="center"/>
    </xf>
    <xf numFmtId="0" fontId="16" fillId="23" borderId="107" xfId="0" applyFont="1" applyFill="1" applyBorder="1" applyAlignment="1" applyProtection="1">
      <alignment horizontal="center" vertical="center" wrapText="1"/>
    </xf>
    <xf numFmtId="0" fontId="16" fillId="23" borderId="106" xfId="0" applyFont="1" applyFill="1" applyBorder="1" applyAlignment="1" applyProtection="1">
      <alignment horizontal="center" vertical="center" wrapText="1"/>
    </xf>
    <xf numFmtId="0" fontId="16" fillId="23" borderId="82" xfId="0" applyFont="1" applyFill="1" applyBorder="1" applyAlignment="1" applyProtection="1">
      <alignment horizontal="center" vertical="center" wrapText="1"/>
    </xf>
    <xf numFmtId="0" fontId="16" fillId="3" borderId="107" xfId="0" applyFont="1" applyFill="1" applyBorder="1" applyAlignment="1" applyProtection="1">
      <alignment horizontal="center" vertical="center" wrapText="1"/>
    </xf>
    <xf numFmtId="0" fontId="16" fillId="3" borderId="106" xfId="0" applyFont="1" applyFill="1" applyBorder="1" applyAlignment="1" applyProtection="1">
      <alignment horizontal="center" vertical="center" wrapText="1"/>
    </xf>
    <xf numFmtId="0" fontId="16" fillId="3" borderId="82" xfId="0" applyFont="1" applyFill="1" applyBorder="1" applyAlignment="1" applyProtection="1">
      <alignment horizontal="center" vertical="center" wrapText="1"/>
    </xf>
    <xf numFmtId="0" fontId="8" fillId="0" borderId="95" xfId="0" applyFont="1" applyBorder="1" applyAlignment="1" applyProtection="1">
      <alignment horizontal="center" vertical="center"/>
    </xf>
    <xf numFmtId="0" fontId="8" fillId="0" borderId="23" xfId="0" applyFont="1" applyBorder="1" applyAlignment="1" applyProtection="1">
      <alignment horizontal="center" vertical="center"/>
    </xf>
    <xf numFmtId="0" fontId="8" fillId="0" borderId="38" xfId="0" applyFont="1" applyBorder="1" applyAlignment="1" applyProtection="1">
      <alignment horizontal="center" vertical="center"/>
    </xf>
    <xf numFmtId="0" fontId="20" fillId="4" borderId="0" xfId="0" applyFont="1" applyFill="1" applyBorder="1" applyAlignment="1" applyProtection="1">
      <alignment horizontal="center" vertical="center" wrapText="1"/>
    </xf>
    <xf numFmtId="0" fontId="20" fillId="4" borderId="0" xfId="0" applyFont="1" applyFill="1" applyAlignment="1" applyProtection="1">
      <alignment horizontal="center" vertical="center" wrapText="1"/>
    </xf>
    <xf numFmtId="0" fontId="23" fillId="10" borderId="37" xfId="0" applyFont="1" applyFill="1" applyBorder="1" applyAlignment="1" applyProtection="1">
      <alignment horizontal="center"/>
    </xf>
    <xf numFmtId="0" fontId="23" fillId="10" borderId="0" xfId="0" applyFont="1" applyFill="1" applyBorder="1" applyAlignment="1" applyProtection="1">
      <alignment horizontal="center"/>
    </xf>
    <xf numFmtId="0" fontId="20" fillId="4" borderId="9" xfId="0" applyFont="1" applyFill="1" applyBorder="1" applyAlignment="1" applyProtection="1">
      <alignment horizontal="center" vertical="center" wrapText="1"/>
    </xf>
    <xf numFmtId="0" fontId="8" fillId="0" borderId="0" xfId="0" applyFont="1" applyAlignment="1" applyProtection="1">
      <alignment horizontal="center" vertical="center" wrapText="1"/>
    </xf>
    <xf numFmtId="0" fontId="71" fillId="27" borderId="0" xfId="0" applyFont="1" applyFill="1" applyAlignment="1" applyProtection="1">
      <alignment horizontal="center" vertical="center"/>
    </xf>
    <xf numFmtId="0" fontId="71" fillId="27" borderId="142" xfId="0" applyFont="1" applyFill="1" applyBorder="1" applyAlignment="1" applyProtection="1">
      <alignment horizontal="center" vertical="center" wrapText="1"/>
    </xf>
    <xf numFmtId="0" fontId="71" fillId="27" borderId="143" xfId="0" applyFont="1" applyFill="1" applyBorder="1" applyAlignment="1" applyProtection="1">
      <alignment horizontal="center" vertical="center" wrapText="1"/>
    </xf>
    <xf numFmtId="0" fontId="71" fillId="27" borderId="144" xfId="0" applyFont="1" applyFill="1" applyBorder="1" applyAlignment="1" applyProtection="1">
      <alignment horizontal="center" vertical="center" wrapText="1"/>
    </xf>
    <xf numFmtId="0" fontId="71" fillId="27" borderId="0" xfId="0" applyFont="1" applyFill="1" applyAlignment="1" applyProtection="1">
      <alignment horizontal="center" vertical="center" wrapText="1"/>
    </xf>
    <xf numFmtId="0" fontId="71" fillId="18" borderId="0" xfId="0" applyFont="1" applyFill="1" applyAlignment="1" applyProtection="1">
      <alignment horizontal="center" vertical="center" wrapText="1"/>
    </xf>
    <xf numFmtId="0" fontId="72" fillId="27" borderId="147" xfId="0" applyFont="1" applyFill="1" applyBorder="1" applyAlignment="1" applyProtection="1">
      <alignment vertical="center"/>
    </xf>
    <xf numFmtId="0" fontId="72" fillId="27" borderId="178" xfId="0" applyFont="1" applyFill="1" applyBorder="1" applyAlignment="1" applyProtection="1">
      <alignment vertical="center"/>
    </xf>
    <xf numFmtId="0" fontId="73" fillId="27" borderId="145" xfId="0" applyFont="1" applyFill="1" applyBorder="1" applyAlignment="1" applyProtection="1">
      <alignment horizontal="center" vertical="center" wrapText="1"/>
    </xf>
    <xf numFmtId="0" fontId="73" fillId="27" borderId="146" xfId="0" applyFont="1" applyFill="1" applyBorder="1" applyAlignment="1" applyProtection="1">
      <alignment horizontal="center" vertical="center" wrapText="1"/>
    </xf>
    <xf numFmtId="0" fontId="73" fillId="27" borderId="179" xfId="0" applyFont="1" applyFill="1" applyBorder="1" applyAlignment="1" applyProtection="1">
      <alignment horizontal="center" vertical="center" wrapText="1"/>
    </xf>
    <xf numFmtId="0" fontId="73" fillId="27" borderId="147" xfId="0" applyFont="1" applyFill="1" applyBorder="1" applyAlignment="1" applyProtection="1">
      <alignment horizontal="center" vertical="center" wrapText="1"/>
    </xf>
    <xf numFmtId="0" fontId="73" fillId="27" borderId="144" xfId="0" applyFont="1" applyFill="1" applyBorder="1" applyAlignment="1" applyProtection="1">
      <alignment horizontal="center" vertical="center" wrapText="1"/>
    </xf>
    <xf numFmtId="0" fontId="73" fillId="27" borderId="0" xfId="0" applyFont="1" applyFill="1" applyAlignment="1" applyProtection="1">
      <alignment horizontal="center" vertical="center" wrapText="1"/>
    </xf>
    <xf numFmtId="0" fontId="71" fillId="27" borderId="180" xfId="0" applyFont="1" applyFill="1" applyBorder="1" applyAlignment="1" applyProtection="1">
      <alignment horizontal="center" vertical="center" wrapText="1"/>
    </xf>
    <xf numFmtId="0" fontId="71" fillId="27" borderId="171" xfId="0" applyFont="1" applyFill="1" applyBorder="1" applyAlignment="1" applyProtection="1">
      <alignment horizontal="center" vertical="center" wrapText="1"/>
    </xf>
    <xf numFmtId="0" fontId="71" fillId="27" borderId="168" xfId="0" applyFont="1" applyFill="1" applyBorder="1" applyAlignment="1" applyProtection="1">
      <alignment horizontal="center" vertical="center" wrapText="1"/>
    </xf>
    <xf numFmtId="0" fontId="71" fillId="27" borderId="170" xfId="0" applyFont="1" applyFill="1" applyBorder="1" applyAlignment="1" applyProtection="1">
      <alignment horizontal="center" vertical="center" wrapText="1"/>
    </xf>
    <xf numFmtId="9" fontId="71" fillId="27" borderId="170" xfId="0" applyNumberFormat="1" applyFont="1" applyFill="1" applyBorder="1" applyAlignment="1" applyProtection="1">
      <alignment horizontal="center" vertical="center" wrapText="1"/>
    </xf>
    <xf numFmtId="0" fontId="74" fillId="28" borderId="149" xfId="0" applyFont="1" applyFill="1" applyBorder="1" applyAlignment="1" applyProtection="1">
      <alignment horizontal="center" vertical="center" textRotation="90"/>
    </xf>
    <xf numFmtId="0" fontId="74" fillId="28" borderId="150" xfId="0" applyFont="1" applyFill="1" applyBorder="1" applyAlignment="1" applyProtection="1">
      <alignment horizontal="center" vertical="center" textRotation="90"/>
    </xf>
    <xf numFmtId="0" fontId="74" fillId="28" borderId="151" xfId="0" applyFont="1" applyFill="1" applyBorder="1" applyAlignment="1" applyProtection="1">
      <alignment horizontal="center" vertical="center" textRotation="90"/>
    </xf>
    <xf numFmtId="0" fontId="75" fillId="28" borderId="181" xfId="0" applyFont="1" applyFill="1" applyBorder="1" applyAlignment="1" applyProtection="1">
      <alignment horizontal="center" vertical="center" textRotation="90"/>
    </xf>
    <xf numFmtId="0" fontId="75" fillId="28" borderId="178" xfId="0" applyFont="1" applyFill="1" applyBorder="1" applyAlignment="1" applyProtection="1">
      <alignment horizontal="center" vertical="center" textRotation="90"/>
    </xf>
    <xf numFmtId="0" fontId="75" fillId="28" borderId="153" xfId="0" applyFont="1" applyFill="1" applyBorder="1" applyAlignment="1" applyProtection="1">
      <alignment horizontal="justify" vertical="center" wrapText="1"/>
    </xf>
    <xf numFmtId="0" fontId="75" fillId="28" borderId="154" xfId="0" applyFont="1" applyFill="1" applyBorder="1" applyAlignment="1" applyProtection="1">
      <alignment horizontal="justify" vertical="center" wrapText="1"/>
    </xf>
    <xf numFmtId="0" fontId="75" fillId="28" borderId="182" xfId="0" applyFont="1" applyFill="1" applyBorder="1" applyAlignment="1" applyProtection="1">
      <alignment horizontal="left" vertical="center" wrapText="1" indent="1"/>
    </xf>
    <xf numFmtId="0" fontId="75" fillId="28" borderId="156" xfId="0" applyFont="1" applyFill="1" applyBorder="1" applyAlignment="1" applyProtection="1">
      <alignment horizontal="left" vertical="center" wrapText="1" indent="1"/>
    </xf>
    <xf numFmtId="0" fontId="75" fillId="28" borderId="183" xfId="0" applyFont="1" applyFill="1" applyBorder="1" applyAlignment="1" applyProtection="1">
      <alignment horizontal="left" vertical="center" wrapText="1" indent="1"/>
    </xf>
    <xf numFmtId="0" fontId="75" fillId="28" borderId="157" xfId="0" applyFont="1" applyFill="1" applyBorder="1" applyAlignment="1" applyProtection="1">
      <alignment horizontal="left" vertical="center" wrapText="1" indent="1"/>
    </xf>
    <xf numFmtId="0" fontId="75" fillId="28" borderId="152" xfId="0" applyFont="1" applyFill="1" applyBorder="1" applyAlignment="1" applyProtection="1">
      <alignment horizontal="left" vertical="center" wrapText="1" indent="1"/>
    </xf>
    <xf numFmtId="0" fontId="75" fillId="28" borderId="155" xfId="0" applyFont="1" applyFill="1" applyBorder="1" applyAlignment="1" applyProtection="1">
      <alignment horizontal="left" vertical="center" wrapText="1" indent="1"/>
    </xf>
    <xf numFmtId="0" fontId="75" fillId="28" borderId="184" xfId="0" applyFont="1" applyFill="1" applyBorder="1" applyAlignment="1" applyProtection="1">
      <alignment horizontal="left" vertical="center" wrapText="1" indent="1"/>
    </xf>
    <xf numFmtId="0" fontId="75" fillId="28" borderId="148" xfId="0" applyFont="1" applyFill="1" applyBorder="1" applyAlignment="1" applyProtection="1">
      <alignment horizontal="left" vertical="center" wrapText="1" indent="1"/>
    </xf>
    <xf numFmtId="0" fontId="75" fillId="28" borderId="155" xfId="0" applyFont="1" applyFill="1" applyBorder="1" applyAlignment="1" applyProtection="1">
      <alignment vertical="center" wrapText="1"/>
    </xf>
    <xf numFmtId="0" fontId="75" fillId="28" borderId="158" xfId="0" applyFont="1" applyFill="1" applyBorder="1" applyAlignment="1" applyProtection="1">
      <alignment vertical="center" wrapText="1"/>
    </xf>
    <xf numFmtId="0" fontId="75" fillId="28" borderId="148" xfId="0" applyFont="1" applyFill="1" applyBorder="1" applyAlignment="1" applyProtection="1">
      <alignment vertical="center" wrapText="1"/>
    </xf>
    <xf numFmtId="0" fontId="75" fillId="28" borderId="159" xfId="0" applyFont="1" applyFill="1" applyBorder="1" applyAlignment="1" applyProtection="1">
      <alignment vertical="center" wrapText="1"/>
    </xf>
    <xf numFmtId="0" fontId="75" fillId="28" borderId="186" xfId="0" applyFont="1" applyFill="1" applyBorder="1" applyAlignment="1" applyProtection="1">
      <alignment horizontal="center" vertical="center" textRotation="90"/>
    </xf>
    <xf numFmtId="0" fontId="75" fillId="28" borderId="187" xfId="0" applyFont="1" applyFill="1" applyBorder="1" applyAlignment="1" applyProtection="1">
      <alignment horizontal="justify" vertical="center" wrapText="1"/>
    </xf>
    <xf numFmtId="0" fontId="75" fillId="28" borderId="163" xfId="0" applyFont="1" applyFill="1" applyBorder="1" applyAlignment="1" applyProtection="1">
      <alignment horizontal="justify" vertical="center" wrapText="1"/>
    </xf>
    <xf numFmtId="0" fontId="75" fillId="28" borderId="188" xfId="0" applyFont="1" applyFill="1" applyBorder="1" applyAlignment="1" applyProtection="1">
      <alignment horizontal="left" vertical="center" wrapText="1" indent="1"/>
    </xf>
    <xf numFmtId="0" fontId="75" fillId="28" borderId="189" xfId="0" applyFont="1" applyFill="1" applyBorder="1" applyAlignment="1" applyProtection="1">
      <alignment horizontal="left" vertical="center" wrapText="1" indent="1"/>
    </xf>
    <xf numFmtId="0" fontId="75" fillId="28" borderId="190" xfId="0" applyFont="1" applyFill="1" applyBorder="1" applyAlignment="1" applyProtection="1">
      <alignment horizontal="left" vertical="center" wrapText="1" indent="1"/>
    </xf>
    <xf numFmtId="0" fontId="75" fillId="28" borderId="165" xfId="0" applyFont="1" applyFill="1" applyBorder="1" applyAlignment="1" applyProtection="1">
      <alignment horizontal="left" vertical="center" wrapText="1" indent="1"/>
    </xf>
    <xf numFmtId="0" fontId="75" fillId="28" borderId="191" xfId="0" applyFont="1" applyFill="1" applyBorder="1" applyAlignment="1" applyProtection="1">
      <alignment horizontal="left" vertical="center" wrapText="1" indent="1"/>
    </xf>
    <xf numFmtId="0" fontId="75" fillId="28" borderId="192" xfId="0" applyFont="1" applyFill="1" applyBorder="1" applyAlignment="1" applyProtection="1">
      <alignment horizontal="left" vertical="center" wrapText="1" indent="1"/>
    </xf>
    <xf numFmtId="0" fontId="75" fillId="28" borderId="162" xfId="0" applyFont="1" applyFill="1" applyBorder="1" applyAlignment="1" applyProtection="1">
      <alignment horizontal="left" vertical="center" wrapText="1" indent="1"/>
    </xf>
    <xf numFmtId="0" fontId="75" fillId="28" borderId="164" xfId="0" applyFont="1" applyFill="1" applyBorder="1" applyAlignment="1" applyProtection="1">
      <alignment horizontal="left" vertical="center" wrapText="1" indent="1"/>
    </xf>
    <xf numFmtId="0" fontId="75" fillId="28" borderId="192" xfId="0" applyFont="1" applyFill="1" applyBorder="1" applyAlignment="1" applyProtection="1">
      <alignment vertical="center" wrapText="1"/>
    </xf>
    <xf numFmtId="0" fontId="75" fillId="28" borderId="193" xfId="0" applyFont="1" applyFill="1" applyBorder="1" applyAlignment="1" applyProtection="1">
      <alignment vertical="center" wrapText="1"/>
    </xf>
    <xf numFmtId="0" fontId="75" fillId="28" borderId="164" xfId="0" applyFont="1" applyFill="1" applyBorder="1" applyAlignment="1" applyProtection="1">
      <alignment vertical="center" wrapText="1"/>
    </xf>
    <xf numFmtId="0" fontId="75" fillId="28" borderId="166" xfId="0" applyFont="1" applyFill="1" applyBorder="1" applyAlignment="1" applyProtection="1">
      <alignment vertical="center" wrapText="1"/>
    </xf>
    <xf numFmtId="0" fontId="75" fillId="28" borderId="194" xfId="0" applyFont="1" applyFill="1" applyBorder="1" applyAlignment="1" applyProtection="1">
      <alignment horizontal="center" vertical="center" textRotation="90"/>
    </xf>
    <xf numFmtId="0" fontId="75" fillId="28" borderId="195" xfId="0" applyFont="1" applyFill="1" applyBorder="1" applyAlignment="1" applyProtection="1">
      <alignment horizontal="center" vertical="center" textRotation="90"/>
    </xf>
    <xf numFmtId="0" fontId="75" fillId="28" borderId="196" xfId="0" applyFont="1" applyFill="1" applyBorder="1" applyAlignment="1" applyProtection="1">
      <alignment horizontal="justify" vertical="center" wrapText="1"/>
    </xf>
    <xf numFmtId="0" fontId="75" fillId="28" borderId="169" xfId="0" applyFont="1" applyFill="1" applyBorder="1" applyAlignment="1" applyProtection="1">
      <alignment horizontal="justify" vertical="center" wrapText="1"/>
    </xf>
    <xf numFmtId="0" fontId="75" fillId="28" borderId="197" xfId="0" applyFont="1" applyFill="1" applyBorder="1" applyAlignment="1" applyProtection="1">
      <alignment horizontal="left" vertical="center" wrapText="1" indent="1"/>
    </xf>
    <xf numFmtId="0" fontId="75" fillId="28" borderId="198" xfId="0" applyFont="1" applyFill="1" applyBorder="1" applyAlignment="1" applyProtection="1">
      <alignment horizontal="left" vertical="center" wrapText="1" indent="1"/>
    </xf>
    <xf numFmtId="0" fontId="75" fillId="28" borderId="180" xfId="0" applyFont="1" applyFill="1" applyBorder="1" applyAlignment="1" applyProtection="1">
      <alignment horizontal="left" vertical="center" wrapText="1" indent="1"/>
    </xf>
    <xf numFmtId="0" fontId="75" fillId="28" borderId="171" xfId="0" applyFont="1" applyFill="1" applyBorder="1" applyAlignment="1" applyProtection="1">
      <alignment horizontal="left" vertical="center" wrapText="1" indent="1"/>
    </xf>
    <xf numFmtId="0" fontId="75" fillId="28" borderId="199" xfId="0" applyFont="1" applyFill="1" applyBorder="1" applyAlignment="1" applyProtection="1">
      <alignment horizontal="left" vertical="center" wrapText="1" indent="1"/>
    </xf>
    <xf numFmtId="0" fontId="75" fillId="28" borderId="200" xfId="0" applyFont="1" applyFill="1" applyBorder="1" applyAlignment="1" applyProtection="1">
      <alignment horizontal="left" vertical="center" wrapText="1" indent="1"/>
    </xf>
    <xf numFmtId="0" fontId="75" fillId="28" borderId="168" xfId="0" applyFont="1" applyFill="1" applyBorder="1" applyAlignment="1" applyProtection="1">
      <alignment horizontal="left" vertical="center" wrapText="1" indent="1"/>
    </xf>
    <xf numFmtId="0" fontId="75" fillId="28" borderId="170" xfId="0" applyFont="1" applyFill="1" applyBorder="1" applyAlignment="1" applyProtection="1">
      <alignment horizontal="left" vertical="center" wrapText="1" indent="1"/>
    </xf>
    <xf numFmtId="0" fontId="75" fillId="28" borderId="200" xfId="0" applyFont="1" applyFill="1" applyBorder="1" applyAlignment="1" applyProtection="1">
      <alignment vertical="center" wrapText="1"/>
    </xf>
    <xf numFmtId="0" fontId="75" fillId="28" borderId="201" xfId="0" applyFont="1" applyFill="1" applyBorder="1" applyAlignment="1" applyProtection="1">
      <alignment vertical="center" wrapText="1"/>
    </xf>
    <xf numFmtId="0" fontId="75" fillId="28" borderId="170" xfId="0" applyFont="1" applyFill="1" applyBorder="1" applyAlignment="1" applyProtection="1">
      <alignment vertical="center" wrapText="1"/>
    </xf>
    <xf numFmtId="0" fontId="75" fillId="28" borderId="172" xfId="0" applyFont="1" applyFill="1" applyBorder="1" applyAlignment="1" applyProtection="1">
      <alignment vertical="center" wrapText="1"/>
    </xf>
    <xf numFmtId="0" fontId="72" fillId="28" borderId="204" xfId="0" applyFont="1" applyFill="1" applyBorder="1" applyAlignment="1" applyProtection="1">
      <alignment vertical="center"/>
    </xf>
    <xf numFmtId="0" fontId="72" fillId="28" borderId="170" xfId="0" applyFont="1" applyFill="1" applyBorder="1" applyAlignment="1" applyProtection="1">
      <alignment vertical="center"/>
    </xf>
    <xf numFmtId="0" fontId="72" fillId="28" borderId="205" xfId="0" applyFont="1" applyFill="1" applyBorder="1" applyAlignment="1" applyProtection="1">
      <alignment vertical="center"/>
    </xf>
    <xf numFmtId="0" fontId="75" fillId="28" borderId="202" xfId="0" applyFont="1" applyFill="1" applyBorder="1" applyAlignment="1" applyProtection="1">
      <alignment horizontal="center" vertical="center" textRotation="90"/>
    </xf>
    <xf numFmtId="0" fontId="75" fillId="28" borderId="174" xfId="0" applyFont="1" applyFill="1" applyBorder="1" applyAlignment="1" applyProtection="1">
      <alignment horizontal="justify" vertical="center" wrapText="1"/>
    </xf>
    <xf numFmtId="0" fontId="75" fillId="28" borderId="196" xfId="0" applyFont="1" applyFill="1" applyBorder="1" applyAlignment="1" applyProtection="1">
      <alignment horizontal="center" vertical="center" wrapText="1"/>
    </xf>
    <xf numFmtId="0" fontId="75" fillId="28" borderId="174" xfId="0" applyFont="1" applyFill="1" applyBorder="1" applyAlignment="1" applyProtection="1">
      <alignment horizontal="center" vertical="center" wrapText="1"/>
    </xf>
    <xf numFmtId="0" fontId="75" fillId="28" borderId="203" xfId="0" applyFont="1" applyFill="1" applyBorder="1" applyAlignment="1" applyProtection="1">
      <alignment horizontal="left" vertical="center" wrapText="1" indent="1"/>
    </xf>
    <xf numFmtId="0" fontId="75" fillId="28" borderId="176" xfId="0" applyFont="1" applyFill="1" applyBorder="1" applyAlignment="1" applyProtection="1">
      <alignment horizontal="left" vertical="center" wrapText="1" indent="1"/>
    </xf>
    <xf numFmtId="0" fontId="75" fillId="28" borderId="144" xfId="0" applyFont="1" applyFill="1" applyBorder="1" applyAlignment="1" applyProtection="1">
      <alignment horizontal="left" vertical="center" wrapText="1" indent="1"/>
    </xf>
    <xf numFmtId="0" fontId="75" fillId="28" borderId="0" xfId="0" applyFont="1" applyFill="1" applyAlignment="1" applyProtection="1">
      <alignment horizontal="left" vertical="center" wrapText="1" indent="1"/>
    </xf>
    <xf numFmtId="0" fontId="75" fillId="28" borderId="175" xfId="0" applyFont="1" applyFill="1" applyBorder="1" applyAlignment="1" applyProtection="1">
      <alignment vertical="center" wrapText="1"/>
    </xf>
    <xf numFmtId="0" fontId="75" fillId="28" borderId="177" xfId="0" applyFont="1" applyFill="1" applyBorder="1" applyAlignment="1" applyProtection="1">
      <alignment vertical="center" wrapText="1"/>
    </xf>
    <xf numFmtId="0" fontId="8" fillId="16" borderId="70" xfId="0" applyFont="1" applyFill="1" applyBorder="1" applyAlignment="1" applyProtection="1">
      <alignment horizontal="center" vertical="center"/>
    </xf>
    <xf numFmtId="0" fontId="8" fillId="16" borderId="33" xfId="0" applyFont="1" applyFill="1" applyBorder="1" applyAlignment="1" applyProtection="1">
      <alignment horizontal="center" vertical="center"/>
    </xf>
    <xf numFmtId="0" fontId="8" fillId="0" borderId="70" xfId="0" applyFont="1" applyBorder="1" applyAlignment="1" applyProtection="1">
      <alignment horizontal="center" vertical="center"/>
    </xf>
    <xf numFmtId="0" fontId="8" fillId="0" borderId="33" xfId="0" applyFont="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5" fillId="0" borderId="66" xfId="0" applyFont="1" applyBorder="1" applyAlignment="1" applyProtection="1">
      <alignment horizontal="justify" vertical="center" wrapText="1"/>
      <protection locked="0"/>
    </xf>
    <xf numFmtId="0" fontId="5" fillId="0" borderId="67" xfId="0" applyFont="1" applyBorder="1" applyAlignment="1" applyProtection="1">
      <alignment horizontal="justify" vertical="center" wrapText="1"/>
      <protection locked="0"/>
    </xf>
    <xf numFmtId="0" fontId="5" fillId="0" borderId="68" xfId="0" applyFont="1" applyBorder="1" applyAlignment="1" applyProtection="1">
      <alignment horizontal="justify" vertical="center" wrapText="1"/>
      <protection locked="0"/>
    </xf>
    <xf numFmtId="0" fontId="8" fillId="0" borderId="60" xfId="0" applyFont="1" applyBorder="1" applyAlignment="1" applyProtection="1">
      <alignment horizontal="center" vertical="center"/>
    </xf>
    <xf numFmtId="0" fontId="8" fillId="0" borderId="61" xfId="0" applyFont="1" applyBorder="1" applyAlignment="1" applyProtection="1">
      <alignment horizontal="center" vertical="center"/>
    </xf>
    <xf numFmtId="0" fontId="23" fillId="6" borderId="54" xfId="0" applyFont="1" applyFill="1" applyBorder="1" applyAlignment="1" applyProtection="1">
      <alignment horizontal="center" vertical="center" textRotation="90" wrapText="1"/>
    </xf>
    <xf numFmtId="0" fontId="23" fillId="6" borderId="55" xfId="0" applyFont="1" applyFill="1" applyBorder="1" applyAlignment="1" applyProtection="1">
      <alignment horizontal="center" vertical="center" textRotation="90" wrapText="1"/>
    </xf>
    <xf numFmtId="0" fontId="23" fillId="6" borderId="56" xfId="0" applyFont="1" applyFill="1" applyBorder="1" applyAlignment="1" applyProtection="1">
      <alignment horizontal="center" vertical="center" textRotation="90" wrapText="1"/>
    </xf>
    <xf numFmtId="0" fontId="24" fillId="5" borderId="208" xfId="0" applyFont="1" applyFill="1" applyBorder="1" applyAlignment="1" applyProtection="1">
      <alignment horizontal="center" vertical="center" textRotation="90" wrapText="1"/>
    </xf>
    <xf numFmtId="0" fontId="24" fillId="5" borderId="207" xfId="0" applyFont="1" applyFill="1" applyBorder="1" applyAlignment="1" applyProtection="1">
      <alignment horizontal="center" vertical="center" textRotation="90" wrapText="1"/>
    </xf>
    <xf numFmtId="0" fontId="27" fillId="5" borderId="0" xfId="0" applyFont="1" applyFill="1" applyAlignment="1" applyProtection="1">
      <alignment horizontal="center" vertical="center" textRotation="90" wrapText="1"/>
    </xf>
    <xf numFmtId="0" fontId="27" fillId="5" borderId="51" xfId="0" applyFont="1" applyFill="1" applyBorder="1" applyAlignment="1" applyProtection="1">
      <alignment horizontal="center" vertical="center" textRotation="90" wrapText="1"/>
    </xf>
    <xf numFmtId="0" fontId="20" fillId="25" borderId="69" xfId="0" applyFont="1" applyFill="1" applyBorder="1" applyAlignment="1" applyProtection="1">
      <alignment horizontal="center" vertical="center" wrapText="1"/>
    </xf>
    <xf numFmtId="0" fontId="19" fillId="26" borderId="11" xfId="0" applyFont="1" applyFill="1" applyBorder="1" applyAlignment="1" applyProtection="1">
      <alignment horizontal="center" vertical="center" textRotation="90" wrapText="1"/>
    </xf>
    <xf numFmtId="0" fontId="19" fillId="26" borderId="12" xfId="0" applyFont="1" applyFill="1" applyBorder="1" applyAlignment="1" applyProtection="1">
      <alignment horizontal="center" vertical="center" textRotation="90" wrapText="1"/>
    </xf>
    <xf numFmtId="2" fontId="8" fillId="0" borderId="60" xfId="0" applyNumberFormat="1" applyFont="1" applyBorder="1" applyAlignment="1" applyProtection="1">
      <alignment horizontal="center" vertical="center"/>
    </xf>
    <xf numFmtId="2" fontId="8" fillId="0" borderId="61" xfId="0" applyNumberFormat="1" applyFont="1" applyBorder="1" applyAlignment="1" applyProtection="1">
      <alignment horizontal="center" vertical="center"/>
    </xf>
    <xf numFmtId="0" fontId="5" fillId="0" borderId="59" xfId="0" applyFont="1" applyBorder="1" applyAlignment="1" applyProtection="1">
      <alignment horizontal="justify" vertical="center" wrapText="1"/>
      <protection locked="0"/>
    </xf>
    <xf numFmtId="0" fontId="5" fillId="16" borderId="66" xfId="0" applyFont="1" applyFill="1" applyBorder="1" applyAlignment="1" applyProtection="1">
      <alignment horizontal="justify" vertical="center" wrapText="1"/>
      <protection locked="0"/>
    </xf>
    <xf numFmtId="0" fontId="5" fillId="16" borderId="67" xfId="0" applyFont="1" applyFill="1" applyBorder="1" applyAlignment="1" applyProtection="1">
      <alignment horizontal="justify" vertical="center" wrapText="1"/>
      <protection locked="0"/>
    </xf>
    <xf numFmtId="0" fontId="5" fillId="16" borderId="68" xfId="0" applyFont="1" applyFill="1" applyBorder="1" applyAlignment="1" applyProtection="1">
      <alignment horizontal="justify" vertical="center" wrapText="1"/>
      <protection locked="0"/>
    </xf>
    <xf numFmtId="0" fontId="5" fillId="16" borderId="59" xfId="0" applyFont="1" applyFill="1" applyBorder="1" applyAlignment="1" applyProtection="1">
      <alignment horizontal="justify" vertical="center" wrapText="1"/>
      <protection locked="0"/>
    </xf>
    <xf numFmtId="0" fontId="8" fillId="16" borderId="60" xfId="0" applyFont="1" applyFill="1" applyBorder="1" applyAlignment="1" applyProtection="1">
      <alignment horizontal="center" vertical="center"/>
    </xf>
    <xf numFmtId="0" fontId="8" fillId="16" borderId="61" xfId="0" applyFont="1" applyFill="1" applyBorder="1" applyAlignment="1" applyProtection="1">
      <alignment horizontal="center" vertical="center"/>
    </xf>
    <xf numFmtId="2" fontId="8" fillId="16" borderId="60" xfId="0" applyNumberFormat="1" applyFont="1" applyFill="1" applyBorder="1" applyAlignment="1" applyProtection="1">
      <alignment horizontal="center" vertical="center"/>
    </xf>
    <xf numFmtId="2" fontId="8" fillId="16" borderId="61" xfId="0" applyNumberFormat="1" applyFont="1" applyFill="1" applyBorder="1" applyAlignment="1" applyProtection="1">
      <alignment horizontal="center" vertical="center"/>
    </xf>
    <xf numFmtId="0" fontId="8" fillId="0" borderId="53" xfId="0" applyFont="1" applyFill="1" applyBorder="1" applyAlignment="1" applyProtection="1">
      <alignment horizontal="center" vertical="center"/>
    </xf>
    <xf numFmtId="0" fontId="10" fillId="6" borderId="15" xfId="0" applyFont="1" applyFill="1" applyBorder="1" applyAlignment="1" applyProtection="1">
      <alignment horizontal="center" vertical="center"/>
    </xf>
    <xf numFmtId="0" fontId="5" fillId="0" borderId="66" xfId="0" applyFont="1" applyBorder="1" applyAlignment="1" applyProtection="1">
      <alignment horizontal="left" vertical="center" wrapText="1"/>
      <protection locked="0"/>
    </xf>
    <xf numFmtId="0" fontId="5" fillId="0" borderId="67" xfId="0" applyFont="1" applyBorder="1" applyAlignment="1" applyProtection="1">
      <alignment horizontal="left" vertical="center" wrapText="1"/>
      <protection locked="0"/>
    </xf>
    <xf numFmtId="0" fontId="5" fillId="0" borderId="68" xfId="0" applyFont="1" applyBorder="1" applyAlignment="1" applyProtection="1">
      <alignment horizontal="left" vertical="center" wrapText="1"/>
      <protection locked="0"/>
    </xf>
    <xf numFmtId="2" fontId="8" fillId="16" borderId="70" xfId="0" applyNumberFormat="1" applyFont="1" applyFill="1" applyBorder="1" applyAlignment="1" applyProtection="1">
      <alignment horizontal="center" vertical="center"/>
    </xf>
    <xf numFmtId="2" fontId="8" fillId="16" borderId="33" xfId="0" applyNumberFormat="1" applyFont="1" applyFill="1" applyBorder="1" applyAlignment="1" applyProtection="1">
      <alignment horizontal="center" vertical="center"/>
    </xf>
    <xf numFmtId="2" fontId="8" fillId="0" borderId="70" xfId="0" applyNumberFormat="1" applyFont="1" applyBorder="1" applyAlignment="1" applyProtection="1">
      <alignment horizontal="center" vertical="center"/>
    </xf>
    <xf numFmtId="2" fontId="8" fillId="0" borderId="33" xfId="0" applyNumberFormat="1" applyFont="1" applyBorder="1" applyAlignment="1" applyProtection="1">
      <alignment horizontal="center" vertical="center"/>
    </xf>
    <xf numFmtId="2" fontId="8" fillId="0" borderId="0" xfId="0" applyNumberFormat="1" applyFont="1" applyBorder="1" applyAlignment="1" applyProtection="1">
      <alignment horizontal="center" vertical="center"/>
    </xf>
    <xf numFmtId="2" fontId="8" fillId="0" borderId="62" xfId="0" applyNumberFormat="1" applyFont="1" applyBorder="1" applyAlignment="1" applyProtection="1">
      <alignment horizontal="center" vertical="center"/>
    </xf>
    <xf numFmtId="0" fontId="25" fillId="10" borderId="0" xfId="0" applyFont="1" applyFill="1" applyBorder="1" applyAlignment="1" applyProtection="1">
      <alignment horizontal="center" vertical="center" textRotation="90" wrapText="1"/>
    </xf>
    <xf numFmtId="0" fontId="20" fillId="25" borderId="0" xfId="0" applyFont="1" applyFill="1" applyBorder="1" applyAlignment="1" applyProtection="1">
      <alignment horizontal="center" vertical="center" wrapText="1"/>
    </xf>
    <xf numFmtId="0" fontId="8" fillId="0" borderId="63" xfId="0" applyFont="1" applyBorder="1" applyAlignment="1" applyProtection="1">
      <alignment horizontal="center" vertical="center"/>
    </xf>
    <xf numFmtId="0" fontId="8" fillId="0" borderId="0" xfId="0" applyFont="1" applyBorder="1" applyAlignment="1" applyProtection="1">
      <alignment horizontal="justify" vertical="center" wrapText="1"/>
    </xf>
    <xf numFmtId="0" fontId="5" fillId="16" borderId="64" xfId="0" applyFont="1" applyFill="1" applyBorder="1" applyAlignment="1" applyProtection="1">
      <alignment horizontal="justify" vertical="center" wrapText="1"/>
      <protection locked="0"/>
    </xf>
    <xf numFmtId="0" fontId="8" fillId="0" borderId="63" xfId="0" applyFont="1" applyBorder="1" applyAlignment="1" applyProtection="1">
      <alignment horizontal="justify" vertical="center" wrapText="1"/>
    </xf>
    <xf numFmtId="0" fontId="10" fillId="5" borderId="4" xfId="0" applyFont="1" applyFill="1" applyBorder="1" applyAlignment="1" applyProtection="1">
      <alignment horizontal="center" vertical="center"/>
    </xf>
    <xf numFmtId="0" fontId="14" fillId="5" borderId="4" xfId="0" applyFont="1" applyFill="1" applyBorder="1" applyAlignment="1" applyProtection="1">
      <alignment horizontal="center" vertical="center" wrapText="1"/>
    </xf>
    <xf numFmtId="0" fontId="20" fillId="5" borderId="4" xfId="0" applyFont="1" applyFill="1" applyBorder="1" applyAlignment="1" applyProtection="1">
      <alignment horizontal="center" vertical="center" wrapText="1"/>
    </xf>
    <xf numFmtId="0" fontId="45" fillId="5" borderId="4" xfId="0" applyFont="1" applyFill="1" applyBorder="1" applyAlignment="1" applyProtection="1">
      <alignment horizontal="center" vertical="center" wrapText="1"/>
    </xf>
    <xf numFmtId="0" fontId="8" fillId="0" borderId="77" xfId="0" applyFont="1" applyBorder="1" applyAlignment="1" applyProtection="1">
      <alignment horizontal="center" vertical="center" wrapText="1"/>
      <protection locked="0"/>
    </xf>
    <xf numFmtId="0" fontId="8" fillId="0" borderId="78" xfId="0" applyFont="1" applyBorder="1" applyAlignment="1" applyProtection="1">
      <alignment horizontal="center" vertical="center" wrapText="1"/>
      <protection locked="0"/>
    </xf>
    <xf numFmtId="0" fontId="8" fillId="0" borderId="79" xfId="0" applyFont="1" applyBorder="1" applyAlignment="1" applyProtection="1">
      <alignment horizontal="center" vertical="center" wrapText="1"/>
      <protection locked="0"/>
    </xf>
    <xf numFmtId="0" fontId="8" fillId="16" borderId="77" xfId="0" applyFont="1" applyFill="1" applyBorder="1" applyAlignment="1" applyProtection="1">
      <alignment horizontal="center" vertical="center" wrapText="1"/>
      <protection locked="0"/>
    </xf>
    <xf numFmtId="0" fontId="8" fillId="16" borderId="78" xfId="0" applyFont="1" applyFill="1" applyBorder="1" applyAlignment="1" applyProtection="1">
      <alignment horizontal="center" vertical="center" wrapText="1"/>
      <protection locked="0"/>
    </xf>
    <xf numFmtId="0" fontId="8" fillId="16" borderId="79" xfId="0" applyFont="1" applyFill="1" applyBorder="1" applyAlignment="1" applyProtection="1">
      <alignment horizontal="center" vertical="center" wrapText="1"/>
      <protection locked="0"/>
    </xf>
    <xf numFmtId="0" fontId="2" fillId="29" borderId="0" xfId="0" applyFont="1" applyFill="1" applyAlignment="1" applyProtection="1">
      <alignment horizontal="center" vertical="center"/>
    </xf>
    <xf numFmtId="0" fontId="28" fillId="29" borderId="10" xfId="0" applyFont="1" applyFill="1" applyBorder="1" applyAlignment="1" applyProtection="1">
      <alignment horizontal="center" vertical="center"/>
    </xf>
    <xf numFmtId="0" fontId="16" fillId="3" borderId="22" xfId="0" applyFont="1" applyFill="1" applyBorder="1" applyAlignment="1" applyProtection="1">
      <alignment horizontal="center" vertical="center" wrapText="1"/>
    </xf>
    <xf numFmtId="0" fontId="18" fillId="0" borderId="0" xfId="0" applyFont="1" applyFill="1" applyAlignment="1" applyProtection="1">
      <alignment horizontal="center" vertical="center"/>
    </xf>
    <xf numFmtId="0" fontId="4" fillId="0" borderId="78" xfId="0" applyFont="1" applyBorder="1" applyAlignment="1" applyProtection="1">
      <alignment horizontal="center" vertical="center" wrapText="1"/>
      <protection locked="0"/>
    </xf>
    <xf numFmtId="0" fontId="4" fillId="0" borderId="79" xfId="0" applyFont="1" applyBorder="1" applyAlignment="1" applyProtection="1">
      <alignment horizontal="center" vertical="center" wrapText="1"/>
      <protection locked="0"/>
    </xf>
    <xf numFmtId="0" fontId="8" fillId="0" borderId="41" xfId="0" applyFont="1" applyBorder="1" applyAlignment="1" applyProtection="1">
      <alignment horizontal="center" vertical="center" wrapText="1"/>
    </xf>
    <xf numFmtId="0" fontId="16" fillId="23" borderId="22" xfId="0" applyFont="1" applyFill="1" applyBorder="1" applyAlignment="1" applyProtection="1">
      <alignment horizontal="center" vertical="center" wrapText="1"/>
    </xf>
    <xf numFmtId="0" fontId="8" fillId="16" borderId="41" xfId="0" applyFont="1" applyFill="1" applyBorder="1" applyAlignment="1" applyProtection="1">
      <alignment horizontal="center" vertical="center" wrapText="1"/>
    </xf>
    <xf numFmtId="0" fontId="8" fillId="0" borderId="79" xfId="0" applyFont="1" applyBorder="1" applyAlignment="1" applyProtection="1">
      <alignment horizontal="center" vertical="center" wrapText="1"/>
    </xf>
    <xf numFmtId="0" fontId="29" fillId="14" borderId="74" xfId="0" applyFont="1" applyFill="1" applyBorder="1" applyAlignment="1" applyProtection="1">
      <alignment horizontal="center" vertical="center" wrapText="1"/>
    </xf>
    <xf numFmtId="0" fontId="32" fillId="14" borderId="5" xfId="0" applyFont="1" applyFill="1" applyBorder="1" applyAlignment="1" applyProtection="1">
      <alignment horizontal="center" vertical="center" wrapText="1"/>
    </xf>
    <xf numFmtId="0" fontId="32" fillId="14" borderId="85" xfId="0" applyFont="1" applyFill="1" applyBorder="1" applyAlignment="1" applyProtection="1">
      <alignment horizontal="center" vertical="center" wrapText="1"/>
    </xf>
    <xf numFmtId="0" fontId="32" fillId="14" borderId="6" xfId="0" applyFont="1" applyFill="1" applyBorder="1" applyAlignment="1" applyProtection="1">
      <alignment horizontal="center" vertical="center" wrapText="1"/>
    </xf>
    <xf numFmtId="0" fontId="18" fillId="5" borderId="4" xfId="0" applyFont="1" applyFill="1" applyBorder="1" applyAlignment="1" applyProtection="1">
      <alignment horizontal="center" vertical="center"/>
    </xf>
    <xf numFmtId="0" fontId="5" fillId="16" borderId="78" xfId="0" applyFont="1" applyFill="1" applyBorder="1" applyAlignment="1" applyProtection="1">
      <alignment horizontal="center" vertical="center" wrapText="1"/>
    </xf>
    <xf numFmtId="0" fontId="5" fillId="16" borderId="79" xfId="0" applyFont="1" applyFill="1" applyBorder="1" applyAlignment="1" applyProtection="1">
      <alignment horizontal="center" vertical="center" wrapText="1"/>
    </xf>
    <xf numFmtId="0" fontId="5" fillId="0" borderId="78" xfId="0" applyFont="1" applyBorder="1" applyAlignment="1" applyProtection="1">
      <alignment horizontal="center" vertical="center" wrapText="1"/>
    </xf>
    <xf numFmtId="0" fontId="5" fillId="0" borderId="79" xfId="0" applyFont="1" applyBorder="1" applyAlignment="1" applyProtection="1">
      <alignment horizontal="center" vertical="center" wrapText="1"/>
    </xf>
    <xf numFmtId="0" fontId="78" fillId="0" borderId="78" xfId="0" applyFont="1" applyBorder="1" applyAlignment="1" applyProtection="1">
      <alignment horizontal="center" vertical="center" wrapText="1"/>
    </xf>
    <xf numFmtId="0" fontId="78" fillId="0" borderId="79" xfId="0" applyFont="1" applyBorder="1" applyAlignment="1" applyProtection="1">
      <alignment horizontal="center" vertical="center" wrapText="1"/>
    </xf>
    <xf numFmtId="0" fontId="5" fillId="0" borderId="78" xfId="0" applyFont="1" applyBorder="1" applyAlignment="1" applyProtection="1">
      <alignment horizontal="center" vertical="center" wrapText="1"/>
      <protection locked="0"/>
    </xf>
    <xf numFmtId="0" fontId="5" fillId="0" borderId="79" xfId="0" applyFont="1" applyBorder="1" applyAlignment="1" applyProtection="1">
      <alignment horizontal="center" vertical="center" wrapText="1"/>
      <protection locked="0"/>
    </xf>
    <xf numFmtId="0" fontId="10" fillId="5" borderId="11" xfId="0" applyFont="1" applyFill="1" applyBorder="1" applyAlignment="1" applyProtection="1">
      <alignment horizontal="center" vertical="center"/>
    </xf>
    <xf numFmtId="0" fontId="45" fillId="5" borderId="212" xfId="0" applyFont="1" applyFill="1" applyBorder="1" applyAlignment="1" applyProtection="1">
      <alignment horizontal="center" vertical="center" wrapText="1"/>
      <protection locked="0"/>
    </xf>
    <xf numFmtId="0" fontId="10" fillId="5" borderId="13" xfId="0" applyFont="1" applyFill="1" applyBorder="1" applyAlignment="1" applyProtection="1">
      <alignment horizontal="center" vertical="center"/>
    </xf>
    <xf numFmtId="0" fontId="5" fillId="0" borderId="78" xfId="0" applyFont="1" applyBorder="1" applyAlignment="1" applyProtection="1">
      <alignment horizontal="center" vertical="top" wrapText="1"/>
      <protection locked="0"/>
    </xf>
    <xf numFmtId="0" fontId="5" fillId="0" borderId="79" xfId="0" applyFont="1" applyBorder="1" applyAlignment="1" applyProtection="1">
      <alignment horizontal="center" vertical="top" wrapText="1"/>
      <protection locked="0"/>
    </xf>
    <xf numFmtId="0" fontId="0" fillId="0" borderId="185" xfId="0" applyBorder="1" applyAlignment="1" applyProtection="1">
      <alignment vertical="center" wrapText="1"/>
    </xf>
    <xf numFmtId="0" fontId="0" fillId="0" borderId="0" xfId="0" applyAlignment="1" applyProtection="1">
      <alignment vertical="center" wrapText="1"/>
    </xf>
    <xf numFmtId="0" fontId="70" fillId="18" borderId="0" xfId="0" applyFont="1" applyFill="1" applyAlignment="1" applyProtection="1">
      <alignment horizontal="center" vertical="center" wrapText="1"/>
    </xf>
    <xf numFmtId="0" fontId="70" fillId="18" borderId="215" xfId="0" applyFont="1" applyFill="1" applyBorder="1" applyAlignment="1" applyProtection="1">
      <alignment horizontal="center" vertical="center" wrapText="1"/>
    </xf>
    <xf numFmtId="0" fontId="70" fillId="18" borderId="221" xfId="0" applyFont="1" applyFill="1" applyBorder="1" applyAlignment="1" applyProtection="1">
      <alignment horizontal="center" vertical="center" wrapText="1"/>
    </xf>
    <xf numFmtId="0" fontId="70" fillId="18" borderId="222" xfId="0" applyFont="1" applyFill="1" applyBorder="1" applyAlignment="1" applyProtection="1">
      <alignment horizontal="center" vertical="center" wrapText="1"/>
    </xf>
    <xf numFmtId="0" fontId="0" fillId="0" borderId="150" xfId="0" applyBorder="1" applyAlignment="1" applyProtection="1">
      <alignment vertical="center" wrapText="1"/>
    </xf>
    <xf numFmtId="0" fontId="0" fillId="0" borderId="150" xfId="0" applyBorder="1" applyProtection="1"/>
    <xf numFmtId="0" fontId="0" fillId="0" borderId="0" xfId="0" applyProtection="1"/>
    <xf numFmtId="0" fontId="49" fillId="27" borderId="223" xfId="0" applyFont="1" applyFill="1" applyBorder="1" applyAlignment="1" applyProtection="1">
      <alignment horizontal="center" vertical="center" wrapText="1"/>
    </xf>
    <xf numFmtId="0" fontId="49" fillId="27" borderId="218" xfId="0" applyFont="1" applyFill="1" applyBorder="1" applyAlignment="1" applyProtection="1">
      <alignment horizontal="center" vertical="center" wrapText="1"/>
    </xf>
    <xf numFmtId="0" fontId="51" fillId="28" borderId="223" xfId="0" applyFont="1" applyFill="1" applyBorder="1" applyAlignment="1" applyProtection="1">
      <alignment horizontal="center" vertical="center" wrapText="1"/>
    </xf>
    <xf numFmtId="0" fontId="51" fillId="28" borderId="218" xfId="0" applyFont="1" applyFill="1" applyBorder="1" applyAlignment="1" applyProtection="1">
      <alignment horizontal="center" vertical="center" wrapText="1"/>
    </xf>
    <xf numFmtId="0" fontId="0" fillId="0" borderId="224" xfId="0" applyBorder="1" applyAlignment="1" applyProtection="1">
      <alignment vertical="center" wrapText="1"/>
    </xf>
    <xf numFmtId="0" fontId="54" fillId="32" borderId="0" xfId="0" applyFont="1" applyFill="1" applyAlignment="1" applyProtection="1">
      <alignment horizontal="center" vertical="center" wrapText="1"/>
    </xf>
    <xf numFmtId="0" fontId="22" fillId="5" borderId="0" xfId="0" applyFont="1" applyFill="1" applyAlignment="1" applyProtection="1">
      <alignment horizontal="center" vertical="center"/>
    </xf>
    <xf numFmtId="0" fontId="57" fillId="5" borderId="225" xfId="0" applyFont="1" applyFill="1" applyBorder="1" applyAlignment="1" applyProtection="1">
      <alignment horizontal="center" vertical="center" textRotation="90"/>
    </xf>
    <xf numFmtId="0" fontId="57" fillId="5" borderId="0" xfId="0" applyFont="1" applyFill="1" applyBorder="1" applyAlignment="1" applyProtection="1">
      <alignment horizontal="center" vertical="center" textRotation="90"/>
    </xf>
    <xf numFmtId="0" fontId="31" fillId="33" borderId="0" xfId="0" applyFont="1" applyFill="1" applyAlignment="1" applyProtection="1">
      <alignment horizontal="right" vertical="center" textRotation="90"/>
    </xf>
    <xf numFmtId="0" fontId="66" fillId="5" borderId="0" xfId="0" applyFont="1" applyFill="1" applyAlignment="1" applyProtection="1">
      <alignment horizontal="center" vertical="center"/>
    </xf>
    <xf numFmtId="0" fontId="52" fillId="30" borderId="0" xfId="0" applyFont="1" applyFill="1" applyAlignment="1" applyProtection="1">
      <alignment horizontal="justify" vertical="center" wrapText="1"/>
    </xf>
    <xf numFmtId="0" fontId="52" fillId="18" borderId="0" xfId="0" applyFont="1" applyFill="1" applyAlignment="1" applyProtection="1">
      <alignment horizontal="justify" vertical="center" wrapText="1"/>
    </xf>
    <xf numFmtId="0" fontId="53" fillId="27" borderId="0" xfId="0" applyFont="1" applyFill="1" applyAlignment="1" applyProtection="1">
      <alignment horizontal="center" vertical="center" wrapText="1"/>
    </xf>
    <xf numFmtId="0" fontId="54" fillId="27" borderId="0" xfId="0" applyFont="1" applyFill="1" applyAlignment="1" applyProtection="1">
      <alignment horizontal="justify" vertical="center" wrapText="1"/>
    </xf>
    <xf numFmtId="0" fontId="53" fillId="31" borderId="0" xfId="0" applyFont="1" applyFill="1" applyAlignment="1" applyProtection="1">
      <alignment horizontal="center" vertical="center" wrapText="1"/>
    </xf>
    <xf numFmtId="0" fontId="54" fillId="31" borderId="0" xfId="0" applyFont="1" applyFill="1" applyAlignment="1" applyProtection="1">
      <alignment horizontal="justify" vertical="center" wrapText="1"/>
    </xf>
    <xf numFmtId="0" fontId="54" fillId="32" borderId="0" xfId="0" applyFont="1" applyFill="1" applyAlignment="1" applyProtection="1">
      <alignment horizontal="justify" vertical="center" wrapText="1"/>
    </xf>
    <xf numFmtId="0" fontId="67" fillId="27" borderId="0" xfId="0" applyFont="1" applyFill="1" applyAlignment="1" applyProtection="1">
      <alignment horizontal="center" vertical="center" wrapText="1"/>
    </xf>
    <xf numFmtId="0" fontId="64" fillId="27" borderId="0" xfId="0" applyFont="1" applyFill="1" applyAlignment="1" applyProtection="1">
      <alignment horizontal="center" vertical="center"/>
    </xf>
    <xf numFmtId="0" fontId="67" fillId="32" borderId="0" xfId="0" applyFont="1" applyFill="1" applyAlignment="1" applyProtection="1">
      <alignment horizontal="center" vertical="center" wrapText="1"/>
    </xf>
    <xf numFmtId="0" fontId="64" fillId="32" borderId="0" xfId="0" applyFont="1" applyFill="1" applyAlignment="1" applyProtection="1">
      <alignment horizontal="center" vertical="center"/>
    </xf>
    <xf numFmtId="0" fontId="9" fillId="30" borderId="0" xfId="0" applyFont="1" applyFill="1" applyAlignment="1" applyProtection="1">
      <alignment horizontal="center" vertical="center" wrapText="1"/>
    </xf>
    <xf numFmtId="0" fontId="44" fillId="30" borderId="0" xfId="0" applyFont="1" applyFill="1" applyAlignment="1" applyProtection="1">
      <alignment horizontal="center" vertical="center"/>
    </xf>
    <xf numFmtId="0" fontId="9" fillId="18" borderId="0" xfId="0" applyFont="1" applyFill="1" applyAlignment="1" applyProtection="1">
      <alignment horizontal="center" vertical="center" wrapText="1"/>
    </xf>
    <xf numFmtId="0" fontId="44" fillId="18" borderId="0" xfId="0" applyFont="1" applyFill="1" applyAlignment="1" applyProtection="1">
      <alignment horizontal="center" vertical="center"/>
    </xf>
  </cellXfs>
  <cellStyles count="4">
    <cellStyle name="Moeda 2" xfId="3" xr:uid="{55B4CB0E-1E82-4706-BACF-9BFBFA571DA3}"/>
    <cellStyle name="Normal" xfId="0" builtinId="0"/>
    <cellStyle name="Normal 3 2" xfId="2" xr:uid="{0BBE3171-0DA9-4701-B114-13DB18C12BB2}"/>
    <cellStyle name="Porcentagem" xfId="1" builtinId="5"/>
  </cellStyles>
  <dxfs count="47">
    <dxf>
      <font>
        <b/>
        <i val="0"/>
        <color theme="0"/>
      </font>
      <fill>
        <patternFill>
          <bgColor rgb="FF0000FF"/>
        </patternFill>
      </fill>
    </dxf>
    <dxf>
      <font>
        <b/>
        <i val="0"/>
        <color auto="1"/>
      </font>
      <fill>
        <patternFill>
          <bgColor rgb="FF4CA117"/>
        </patternFill>
      </fill>
    </dxf>
    <dxf>
      <font>
        <b/>
        <i val="0"/>
        <color auto="1"/>
      </font>
      <fill>
        <patternFill>
          <bgColor rgb="FFFFFF00"/>
        </patternFill>
      </fill>
    </dxf>
    <dxf>
      <font>
        <b/>
        <i val="0"/>
        <color theme="1"/>
      </font>
      <fill>
        <patternFill>
          <bgColor rgb="FFFF4500"/>
        </patternFill>
      </fill>
    </dxf>
    <dxf>
      <font>
        <b/>
        <i val="0"/>
        <color theme="0"/>
      </font>
      <fill>
        <patternFill>
          <bgColor rgb="FF8B0000"/>
        </patternFill>
      </fill>
    </dxf>
    <dxf>
      <font>
        <b/>
        <i val="0"/>
        <color theme="0"/>
      </font>
      <fill>
        <patternFill>
          <bgColor rgb="FF0000FF"/>
        </patternFill>
      </fill>
    </dxf>
    <dxf>
      <font>
        <b/>
        <i val="0"/>
        <color auto="1"/>
      </font>
      <fill>
        <patternFill>
          <bgColor rgb="FF4CA117"/>
        </patternFill>
      </fill>
    </dxf>
    <dxf>
      <font>
        <b/>
        <i val="0"/>
        <color auto="1"/>
      </font>
      <fill>
        <patternFill>
          <bgColor rgb="FFFFFF00"/>
        </patternFill>
      </fill>
    </dxf>
    <dxf>
      <font>
        <b/>
        <i val="0"/>
        <color theme="1"/>
      </font>
      <fill>
        <patternFill>
          <bgColor rgb="FFFF4500"/>
        </patternFill>
      </fill>
    </dxf>
    <dxf>
      <font>
        <b/>
        <i val="0"/>
        <color theme="0"/>
      </font>
      <fill>
        <patternFill>
          <bgColor rgb="FF8B0000"/>
        </patternFill>
      </fill>
    </dxf>
    <dxf>
      <font>
        <b/>
        <i val="0"/>
        <color theme="0"/>
      </font>
      <fill>
        <patternFill>
          <bgColor rgb="FF0000FF"/>
        </patternFill>
      </fill>
    </dxf>
    <dxf>
      <font>
        <b/>
        <i val="0"/>
        <color auto="1"/>
      </font>
      <fill>
        <patternFill>
          <bgColor rgb="FF4CA117"/>
        </patternFill>
      </fill>
    </dxf>
    <dxf>
      <font>
        <b/>
        <i val="0"/>
        <color auto="1"/>
      </font>
      <fill>
        <patternFill>
          <bgColor rgb="FFFFFF00"/>
        </patternFill>
      </fill>
    </dxf>
    <dxf>
      <font>
        <b/>
        <i val="0"/>
        <color theme="1"/>
      </font>
      <fill>
        <patternFill>
          <bgColor rgb="FFFF4500"/>
        </patternFill>
      </fill>
    </dxf>
    <dxf>
      <font>
        <b/>
        <i val="0"/>
        <color theme="0"/>
      </font>
      <fill>
        <patternFill>
          <bgColor rgb="FF8B0000"/>
        </patternFill>
      </fill>
    </dxf>
    <dxf>
      <fill>
        <patternFill>
          <bgColor theme="0"/>
        </patternFill>
      </fill>
    </dxf>
    <dxf>
      <font>
        <b/>
        <i val="0"/>
        <color theme="0"/>
      </font>
      <fill>
        <patternFill>
          <bgColor rgb="FF8B0000"/>
        </patternFill>
      </fill>
    </dxf>
    <dxf>
      <font>
        <b/>
        <i val="0"/>
      </font>
      <fill>
        <patternFill>
          <bgColor rgb="FFFF4500"/>
        </patternFill>
      </fill>
    </dxf>
    <dxf>
      <font>
        <b/>
        <i val="0"/>
        <color theme="1"/>
      </font>
      <fill>
        <patternFill>
          <bgColor rgb="FFFFFF00"/>
        </patternFill>
      </fill>
    </dxf>
    <dxf>
      <font>
        <b/>
        <i val="0"/>
        <color theme="0"/>
      </font>
      <fill>
        <patternFill>
          <bgColor rgb="FF339933"/>
        </patternFill>
      </fill>
    </dxf>
    <dxf>
      <font>
        <b/>
        <i val="0"/>
        <color theme="0"/>
      </font>
      <fill>
        <patternFill>
          <bgColor rgb="FF0000FF"/>
        </patternFill>
      </fill>
    </dxf>
    <dxf>
      <fill>
        <patternFill>
          <bgColor theme="0"/>
        </patternFill>
      </fill>
    </dxf>
    <dxf>
      <font>
        <b/>
        <i val="0"/>
        <color theme="0"/>
      </font>
      <fill>
        <patternFill>
          <bgColor rgb="FF8B0000"/>
        </patternFill>
      </fill>
    </dxf>
    <dxf>
      <font>
        <b/>
        <i val="0"/>
      </font>
      <fill>
        <patternFill>
          <bgColor rgb="FFFF4500"/>
        </patternFill>
      </fill>
    </dxf>
    <dxf>
      <font>
        <b/>
        <i val="0"/>
        <color theme="1"/>
      </font>
      <fill>
        <patternFill>
          <bgColor rgb="FFFFFF00"/>
        </patternFill>
      </fill>
    </dxf>
    <dxf>
      <font>
        <b/>
        <i val="0"/>
        <color theme="0"/>
      </font>
      <fill>
        <patternFill>
          <bgColor rgb="FF339933"/>
        </patternFill>
      </fill>
    </dxf>
    <dxf>
      <font>
        <b/>
        <i val="0"/>
        <color theme="0"/>
      </font>
      <fill>
        <patternFill>
          <bgColor rgb="FF0000FF"/>
        </patternFill>
      </fill>
    </dxf>
    <dxf>
      <font>
        <b/>
        <i val="0"/>
        <color theme="0"/>
      </font>
      <fill>
        <patternFill>
          <bgColor rgb="FF0000FF"/>
        </patternFill>
      </fill>
    </dxf>
    <dxf>
      <font>
        <b/>
        <i val="0"/>
        <color theme="1"/>
      </font>
      <fill>
        <patternFill>
          <bgColor rgb="FF4CA117"/>
        </patternFill>
      </fill>
    </dxf>
    <dxf>
      <font>
        <b/>
        <i val="0"/>
        <color auto="1"/>
      </font>
      <fill>
        <patternFill>
          <bgColor rgb="FFFFFF00"/>
        </patternFill>
      </fill>
    </dxf>
    <dxf>
      <font>
        <b/>
        <i val="0"/>
        <color theme="1"/>
      </font>
      <fill>
        <patternFill>
          <bgColor rgb="FFFF4500"/>
        </patternFill>
      </fill>
    </dxf>
    <dxf>
      <font>
        <b/>
        <i val="0"/>
        <color theme="0"/>
      </font>
      <fill>
        <patternFill>
          <bgColor rgb="FF8B0000"/>
        </patternFill>
      </fill>
    </dxf>
    <dxf>
      <font>
        <b/>
        <i val="0"/>
        <color theme="0"/>
      </font>
      <fill>
        <patternFill>
          <bgColor rgb="FF215968"/>
        </patternFill>
      </fill>
    </dxf>
    <dxf>
      <font>
        <b/>
        <i val="0"/>
        <color theme="1"/>
      </font>
      <fill>
        <patternFill>
          <bgColor rgb="FF31859C"/>
        </patternFill>
      </fill>
    </dxf>
    <dxf>
      <font>
        <b/>
        <i val="0"/>
        <color theme="1"/>
      </font>
      <fill>
        <patternFill>
          <bgColor rgb="FF93CDDD"/>
        </patternFill>
      </fill>
    </dxf>
    <dxf>
      <font>
        <b/>
        <i val="0"/>
        <color auto="1"/>
      </font>
      <fill>
        <patternFill>
          <bgColor theme="0" tint="-4.9989318521683403E-2"/>
        </patternFill>
      </fill>
    </dxf>
    <dxf>
      <font>
        <b/>
        <i val="0"/>
        <color theme="0"/>
      </font>
      <fill>
        <patternFill>
          <bgColor rgb="FF13343D"/>
        </patternFill>
      </fill>
    </dxf>
    <dxf>
      <font>
        <b/>
        <i val="0"/>
        <color theme="0"/>
      </font>
      <fill>
        <patternFill>
          <bgColor rgb="FF0000FF"/>
        </patternFill>
      </fill>
    </dxf>
    <dxf>
      <font>
        <b/>
        <i val="0"/>
        <color auto="1"/>
      </font>
      <fill>
        <patternFill>
          <bgColor rgb="FF4CA117"/>
        </patternFill>
      </fill>
    </dxf>
    <dxf>
      <font>
        <b/>
        <i val="0"/>
        <color auto="1"/>
      </font>
      <fill>
        <patternFill>
          <bgColor rgb="FFFFFF00"/>
        </patternFill>
      </fill>
    </dxf>
    <dxf>
      <font>
        <b/>
        <i val="0"/>
        <color auto="1"/>
      </font>
      <fill>
        <patternFill>
          <bgColor rgb="FFFF4500"/>
        </patternFill>
      </fill>
    </dxf>
    <dxf>
      <font>
        <b/>
        <i val="0"/>
        <color theme="0"/>
      </font>
      <fill>
        <patternFill>
          <bgColor rgb="FF8B0000"/>
        </patternFill>
      </fill>
    </dxf>
    <dxf>
      <font>
        <b/>
        <i val="0"/>
        <color theme="0"/>
      </font>
      <fill>
        <patternFill>
          <bgColor rgb="FF215968"/>
        </patternFill>
      </fill>
    </dxf>
    <dxf>
      <font>
        <b/>
        <i val="0"/>
        <color theme="1"/>
      </font>
      <fill>
        <patternFill>
          <bgColor rgb="FF31859C"/>
        </patternFill>
      </fill>
    </dxf>
    <dxf>
      <font>
        <b/>
        <i val="0"/>
        <color theme="1"/>
      </font>
      <fill>
        <patternFill>
          <bgColor rgb="FF93CDDD"/>
        </patternFill>
      </fill>
    </dxf>
    <dxf>
      <font>
        <b/>
        <i val="0"/>
        <color auto="1"/>
      </font>
      <fill>
        <patternFill>
          <bgColor theme="0" tint="-4.9989318521683403E-2"/>
        </patternFill>
      </fill>
    </dxf>
    <dxf>
      <font>
        <b/>
        <i val="0"/>
        <color theme="0"/>
      </font>
      <fill>
        <patternFill>
          <bgColor rgb="FF13343D"/>
        </patternFill>
      </fill>
    </dxf>
  </dxfs>
  <tableStyles count="0" defaultTableStyle="TableStyleMedium2" defaultPivotStyle="PivotStyleLight16"/>
  <colors>
    <mruColors>
      <color rgb="FF0000FF"/>
      <color rgb="FF339933"/>
      <color rgb="FFEB7703"/>
      <color rgb="FFFF4500"/>
      <color rgb="FF17375E"/>
      <color rgb="FF215968"/>
      <color rgb="FFCAE1FF"/>
      <color rgb="FFBFBFBF"/>
      <color rgb="FFD9D9D9"/>
      <color rgb="FFC3D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4-6AEC-432D-88B2-A58FDFB5CC8D}"/>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FE20-4F1E-B48E-EB6C011FC519}"/>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6AEC-432D-88B2-A58FDFB5CC8D}"/>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6-6AEC-432D-88B2-A58FDFB5CC8D}"/>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6AEC-432D-88B2-A58FDFB5CC8D}"/>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pt-BR"/>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'Mapa de Risco'!$U$813:$U$817</c:f>
              <c:strCache>
                <c:ptCount val="5"/>
                <c:pt idx="0">
                  <c:v>TOTAL DE RISCOS CRÍTICOS</c:v>
                </c:pt>
                <c:pt idx="1">
                  <c:v>TOTAL DE RISCOS ALTO</c:v>
                </c:pt>
                <c:pt idx="2">
                  <c:v>TOTAL DE RISCOS MEDIANO</c:v>
                </c:pt>
                <c:pt idx="3">
                  <c:v>TOTAL DE RISCOS PEQUENO</c:v>
                </c:pt>
                <c:pt idx="4">
                  <c:v>TOTAL DE RISCOS INSIGNIFICANTES</c:v>
                </c:pt>
              </c:strCache>
            </c:strRef>
          </c:cat>
          <c:val>
            <c:numRef>
              <c:f>'Mapa de Risco'!$V$813:$V$817</c:f>
              <c:numCache>
                <c:formatCode>General</c:formatCode>
                <c:ptCount val="5"/>
              </c:numCache>
            </c:numRef>
          </c:val>
          <c:extLst>
            <c:ext xmlns:c16="http://schemas.microsoft.com/office/drawing/2014/chart" uri="{C3380CC4-5D6E-409C-BE32-E72D297353CC}">
              <c16:uniqueId val="{00000000-6AEC-432D-88B2-A58FDFB5CC8D}"/>
            </c:ext>
          </c:extLst>
        </c:ser>
        <c:ser>
          <c:idx val="1"/>
          <c:order val="1"/>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FE20-4F1E-B48E-EB6C011FC519}"/>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FE20-4F1E-B48E-EB6C011FC519}"/>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FE20-4F1E-B48E-EB6C011FC519}"/>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1-FE20-4F1E-B48E-EB6C011FC519}"/>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3-FE20-4F1E-B48E-EB6C011FC51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pt-BR"/>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'Mapa de Risco'!$U$813:$U$817</c:f>
              <c:strCache>
                <c:ptCount val="5"/>
                <c:pt idx="0">
                  <c:v>TOTAL DE RISCOS CRÍTICOS</c:v>
                </c:pt>
                <c:pt idx="1">
                  <c:v>TOTAL DE RISCOS ALTO</c:v>
                </c:pt>
                <c:pt idx="2">
                  <c:v>TOTAL DE RISCOS MEDIANO</c:v>
                </c:pt>
                <c:pt idx="3">
                  <c:v>TOTAL DE RISCOS PEQUENO</c:v>
                </c:pt>
                <c:pt idx="4">
                  <c:v>TOTAL DE RISCOS INSIGNIFICANTES</c:v>
                </c:pt>
              </c:strCache>
            </c:strRef>
          </c:cat>
          <c:val>
            <c:numRef>
              <c:f>'Mapa de Risco'!$W$813:$W$817</c:f>
              <c:numCache>
                <c:formatCode>General</c:formatCode>
                <c:ptCount val="5"/>
              </c:numCache>
            </c:numRef>
          </c:val>
          <c:extLst>
            <c:ext xmlns:c16="http://schemas.microsoft.com/office/drawing/2014/chart" uri="{C3380CC4-5D6E-409C-BE32-E72D297353CC}">
              <c16:uniqueId val="{00000001-6AEC-432D-88B2-A58FDFB5CC8D}"/>
            </c:ext>
          </c:extLst>
        </c:ser>
        <c:ser>
          <c:idx val="2"/>
          <c:order val="2"/>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5-FE20-4F1E-B48E-EB6C011FC519}"/>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7-FE20-4F1E-B48E-EB6C011FC519}"/>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9-FE20-4F1E-B48E-EB6C011FC519}"/>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B-FE20-4F1E-B48E-EB6C011FC519}"/>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D-FE20-4F1E-B48E-EB6C011FC51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pt-BR"/>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'Mapa de Risco'!$U$813:$U$817</c:f>
              <c:strCache>
                <c:ptCount val="5"/>
                <c:pt idx="0">
                  <c:v>TOTAL DE RISCOS CRÍTICOS</c:v>
                </c:pt>
                <c:pt idx="1">
                  <c:v>TOTAL DE RISCOS ALTO</c:v>
                </c:pt>
                <c:pt idx="2">
                  <c:v>TOTAL DE RISCOS MEDIANO</c:v>
                </c:pt>
                <c:pt idx="3">
                  <c:v>TOTAL DE RISCOS PEQUENO</c:v>
                </c:pt>
                <c:pt idx="4">
                  <c:v>TOTAL DE RISCOS INSIGNIFICANTES</c:v>
                </c:pt>
              </c:strCache>
            </c:strRef>
          </c:cat>
          <c:val>
            <c:numRef>
              <c:f>'Mapa de Risco'!$X$813:$X$817</c:f>
              <c:numCache>
                <c:formatCode>General</c:formatCode>
                <c:ptCount val="5"/>
                <c:pt idx="0">
                  <c:v>0</c:v>
                </c:pt>
                <c:pt idx="1">
                  <c:v>0</c:v>
                </c:pt>
                <c:pt idx="2">
                  <c:v>0</c:v>
                </c:pt>
                <c:pt idx="3">
                  <c:v>0</c:v>
                </c:pt>
                <c:pt idx="4">
                  <c:v>1</c:v>
                </c:pt>
              </c:numCache>
            </c:numRef>
          </c:val>
          <c:extLst>
            <c:ext xmlns:c16="http://schemas.microsoft.com/office/drawing/2014/chart" uri="{C3380CC4-5D6E-409C-BE32-E72D297353CC}">
              <c16:uniqueId val="{00000002-6AEC-432D-88B2-A58FDFB5CC8D}"/>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4</xdr:col>
      <xdr:colOff>80387</xdr:colOff>
      <xdr:row>0</xdr:row>
      <xdr:rowOff>0</xdr:rowOff>
    </xdr:from>
    <xdr:to>
      <xdr:col>21</xdr:col>
      <xdr:colOff>320452</xdr:colOff>
      <xdr:row>23</xdr:row>
      <xdr:rowOff>67492</xdr:rowOff>
    </xdr:to>
    <xdr:pic>
      <xdr:nvPicPr>
        <xdr:cNvPr id="2" name="Imagem 1">
          <a:extLst>
            <a:ext uri="{FF2B5EF4-FFF2-40B4-BE49-F238E27FC236}">
              <a16:creationId xmlns:a16="http://schemas.microsoft.com/office/drawing/2014/main" id="{B82867D1-8CEA-49C7-89C4-D8646D0D33DA}"/>
            </a:ext>
          </a:extLst>
        </xdr:cNvPr>
        <xdr:cNvPicPr>
          <a:picLocks noChangeAspect="1"/>
        </xdr:cNvPicPr>
      </xdr:nvPicPr>
      <xdr:blipFill>
        <a:blip xmlns:r="http://schemas.openxmlformats.org/officeDocument/2006/relationships" r:embed="rId1"/>
        <a:stretch>
          <a:fillRect/>
        </a:stretch>
      </xdr:blipFill>
      <xdr:spPr>
        <a:xfrm>
          <a:off x="11031416" y="0"/>
          <a:ext cx="10603265" cy="59240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24</xdr:col>
      <xdr:colOff>511629</xdr:colOff>
      <xdr:row>811</xdr:row>
      <xdr:rowOff>168727</xdr:rowOff>
    </xdr:from>
    <xdr:to>
      <xdr:col>28</xdr:col>
      <xdr:colOff>642257</xdr:colOff>
      <xdr:row>820</xdr:row>
      <xdr:rowOff>136070</xdr:rowOff>
    </xdr:to>
    <xdr:graphicFrame macro="">
      <xdr:nvGraphicFramePr>
        <xdr:cNvPr id="6" name="Gráfico 5">
          <a:extLst>
            <a:ext uri="{FF2B5EF4-FFF2-40B4-BE49-F238E27FC236}">
              <a16:creationId xmlns:a16="http://schemas.microsoft.com/office/drawing/2014/main" id="{0ED5EE96-4AE8-444B-AB77-246BD572A0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263547</xdr:colOff>
      <xdr:row>0</xdr:row>
      <xdr:rowOff>0</xdr:rowOff>
    </xdr:from>
    <xdr:to>
      <xdr:col>25</xdr:col>
      <xdr:colOff>68178</xdr:colOff>
      <xdr:row>6</xdr:row>
      <xdr:rowOff>380141</xdr:rowOff>
    </xdr:to>
    <xdr:pic>
      <xdr:nvPicPr>
        <xdr:cNvPr id="2" name="Imagem 1">
          <a:extLst>
            <a:ext uri="{FF2B5EF4-FFF2-40B4-BE49-F238E27FC236}">
              <a16:creationId xmlns:a16="http://schemas.microsoft.com/office/drawing/2014/main" id="{82EC7A55-C5F9-4D48-90FF-3E9C76A66083}"/>
            </a:ext>
          </a:extLst>
        </xdr:cNvPr>
        <xdr:cNvPicPr>
          <a:picLocks noChangeAspect="1"/>
        </xdr:cNvPicPr>
      </xdr:nvPicPr>
      <xdr:blipFill>
        <a:blip xmlns:r="http://schemas.openxmlformats.org/officeDocument/2006/relationships" r:embed="rId2"/>
        <a:stretch>
          <a:fillRect/>
        </a:stretch>
      </xdr:blipFill>
      <xdr:spPr>
        <a:xfrm>
          <a:off x="21190473" y="0"/>
          <a:ext cx="5339158" cy="3115320"/>
        </a:xfrm>
        <a:prstGeom prst="rect">
          <a:avLst/>
        </a:prstGeom>
      </xdr:spPr>
    </xdr:pic>
    <xdr:clientData/>
  </xdr:twoCellAnchor>
  <xdr:twoCellAnchor editAs="oneCell">
    <xdr:from>
      <xdr:col>25</xdr:col>
      <xdr:colOff>257819</xdr:colOff>
      <xdr:row>0</xdr:row>
      <xdr:rowOff>0</xdr:rowOff>
    </xdr:from>
    <xdr:to>
      <xdr:col>31</xdr:col>
      <xdr:colOff>6474</xdr:colOff>
      <xdr:row>6</xdr:row>
      <xdr:rowOff>342209</xdr:rowOff>
    </xdr:to>
    <xdr:pic>
      <xdr:nvPicPr>
        <xdr:cNvPr id="7" name="Imagem 6">
          <a:extLst>
            <a:ext uri="{FF2B5EF4-FFF2-40B4-BE49-F238E27FC236}">
              <a16:creationId xmlns:a16="http://schemas.microsoft.com/office/drawing/2014/main" id="{EA013A08-22C5-4EAB-8AF2-51333B65C9E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19272" y="0"/>
          <a:ext cx="9638613" cy="30773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195384</xdr:colOff>
      <xdr:row>813</xdr:row>
      <xdr:rowOff>9768</xdr:rowOff>
    </xdr:from>
    <xdr:to>
      <xdr:col>27</xdr:col>
      <xdr:colOff>886467</xdr:colOff>
      <xdr:row>855</xdr:row>
      <xdr:rowOff>83346</xdr:rowOff>
    </xdr:to>
    <xdr:pic>
      <xdr:nvPicPr>
        <xdr:cNvPr id="3" name="Imagem 2">
          <a:extLst>
            <a:ext uri="{FF2B5EF4-FFF2-40B4-BE49-F238E27FC236}">
              <a16:creationId xmlns:a16="http://schemas.microsoft.com/office/drawing/2014/main" id="{F28D0827-D740-4FC4-9F28-A916CD92F211}"/>
            </a:ext>
          </a:extLst>
        </xdr:cNvPr>
        <xdr:cNvPicPr>
          <a:picLocks noChangeAspect="1"/>
        </xdr:cNvPicPr>
      </xdr:nvPicPr>
      <xdr:blipFill>
        <a:blip xmlns:r="http://schemas.openxmlformats.org/officeDocument/2006/relationships" r:embed="rId1"/>
        <a:stretch>
          <a:fillRect/>
        </a:stretch>
      </xdr:blipFill>
      <xdr:spPr>
        <a:xfrm>
          <a:off x="14448692" y="154090076"/>
          <a:ext cx="11593543" cy="74591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390769</xdr:colOff>
      <xdr:row>837</xdr:row>
      <xdr:rowOff>146537</xdr:rowOff>
    </xdr:from>
    <xdr:to>
      <xdr:col>18</xdr:col>
      <xdr:colOff>906004</xdr:colOff>
      <xdr:row>880</xdr:row>
      <xdr:rowOff>5192</xdr:rowOff>
    </xdr:to>
    <xdr:pic>
      <xdr:nvPicPr>
        <xdr:cNvPr id="2" name="Imagem 1">
          <a:extLst>
            <a:ext uri="{FF2B5EF4-FFF2-40B4-BE49-F238E27FC236}">
              <a16:creationId xmlns:a16="http://schemas.microsoft.com/office/drawing/2014/main" id="{CF34176F-1511-4D12-A0D5-233D381610C0}"/>
            </a:ext>
          </a:extLst>
        </xdr:cNvPr>
        <xdr:cNvPicPr>
          <a:picLocks noChangeAspect="1"/>
        </xdr:cNvPicPr>
      </xdr:nvPicPr>
      <xdr:blipFill>
        <a:blip xmlns:r="http://schemas.openxmlformats.org/officeDocument/2006/relationships" r:embed="rId1"/>
        <a:stretch>
          <a:fillRect/>
        </a:stretch>
      </xdr:blipFill>
      <xdr:spPr>
        <a:xfrm>
          <a:off x="10374923" y="159384999"/>
          <a:ext cx="11593543" cy="74591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19</xdr:col>
      <xdr:colOff>447040</xdr:colOff>
      <xdr:row>3</xdr:row>
      <xdr:rowOff>20320</xdr:rowOff>
    </xdr:from>
    <xdr:to>
      <xdr:col>31</xdr:col>
      <xdr:colOff>171797</xdr:colOff>
      <xdr:row>23</xdr:row>
      <xdr:rowOff>92669</xdr:rowOff>
    </xdr:to>
    <xdr:pic>
      <xdr:nvPicPr>
        <xdr:cNvPr id="2" name="Imagem 1">
          <a:extLst>
            <a:ext uri="{FF2B5EF4-FFF2-40B4-BE49-F238E27FC236}">
              <a16:creationId xmlns:a16="http://schemas.microsoft.com/office/drawing/2014/main" id="{8DBA1783-DEDA-4634-A555-E1BE2DA82232}"/>
            </a:ext>
          </a:extLst>
        </xdr:cNvPr>
        <xdr:cNvPicPr>
          <a:picLocks noChangeAspect="1"/>
        </xdr:cNvPicPr>
      </xdr:nvPicPr>
      <xdr:blipFill>
        <a:blip xmlns:r="http://schemas.openxmlformats.org/officeDocument/2006/relationships" r:embed="rId1"/>
        <a:stretch>
          <a:fillRect/>
        </a:stretch>
      </xdr:blipFill>
      <xdr:spPr>
        <a:xfrm>
          <a:off x="26832560" y="538480"/>
          <a:ext cx="7039957" cy="425826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20</xdr:col>
      <xdr:colOff>509028</xdr:colOff>
      <xdr:row>0</xdr:row>
      <xdr:rowOff>100318</xdr:rowOff>
    </xdr:from>
    <xdr:to>
      <xdr:col>21</xdr:col>
      <xdr:colOff>146662</xdr:colOff>
      <xdr:row>1</xdr:row>
      <xdr:rowOff>171184</xdr:rowOff>
    </xdr:to>
    <xdr:sp macro="" textlink="">
      <xdr:nvSpPr>
        <xdr:cNvPr id="4" name="Balão de Fala: Retângulo 3">
          <a:extLst>
            <a:ext uri="{FF2B5EF4-FFF2-40B4-BE49-F238E27FC236}">
              <a16:creationId xmlns:a16="http://schemas.microsoft.com/office/drawing/2014/main" id="{AC4E606B-573D-4B72-A175-43D79457F72D}"/>
            </a:ext>
          </a:extLst>
        </xdr:cNvPr>
        <xdr:cNvSpPr/>
      </xdr:nvSpPr>
      <xdr:spPr>
        <a:xfrm rot="500048">
          <a:off x="16053828" y="100318"/>
          <a:ext cx="1405474" cy="291846"/>
        </a:xfrm>
        <a:prstGeom prst="wedgeRectCallout">
          <a:avLst>
            <a:gd name="adj1" fmla="val 5274"/>
            <a:gd name="adj2" fmla="val 83974"/>
          </a:avLst>
        </a:prstGeom>
        <a:solidFill>
          <a:schemeClr val="accent1">
            <a:lumMod val="20000"/>
            <a:lumOff val="80000"/>
          </a:schemeClr>
        </a:solidFill>
        <a:ln>
          <a:noFill/>
        </a:ln>
        <a:effectLst>
          <a:softEdge rad="635000"/>
        </a:effectLst>
        <a:scene3d>
          <a:camera prst="orthographicFront">
            <a:rot lat="0" lon="0" rev="0"/>
          </a:camera>
          <a:lightRig rig="chilly" dir="t">
            <a:rot lat="0" lon="0" rev="18480000"/>
          </a:lightRig>
        </a:scene3d>
        <a:sp3d prstMaterial="clear">
          <a:bevelT h="63500"/>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pt-BR" sz="900">
              <a:ln>
                <a:noFill/>
              </a:ln>
              <a:solidFill>
                <a:schemeClr val="bg1"/>
              </a:solidFill>
              <a:effectLst/>
              <a:latin typeface="Arial" panose="020B0604020202020204" pitchFamily="34" charset="0"/>
              <a:ea typeface="Calibri" panose="020F0502020204030204" pitchFamily="34" charset="0"/>
              <a:cs typeface="Times New Roman" panose="02020603050405020304" pitchFamily="18" charset="0"/>
            </a:rPr>
            <a:t>Pode ser que ocorra semanalmente.</a:t>
          </a:r>
          <a:endParaRPr lang="pt-BR" sz="1100">
            <a:solidFill>
              <a:schemeClr val="bg1"/>
            </a:solidFill>
            <a:effectLst/>
            <a:ea typeface="Calibri" panose="020F0502020204030204" pitchFamily="34" charset="0"/>
            <a:cs typeface="Times New Roman" panose="02020603050405020304" pitchFamily="18" charset="0"/>
          </a:endParaRPr>
        </a:p>
      </xdr:txBody>
    </xdr:sp>
    <xdr:clientData/>
  </xdr:twoCellAnchor>
  <xdr:twoCellAnchor>
    <xdr:from>
      <xdr:col>19</xdr:col>
      <xdr:colOff>1421836</xdr:colOff>
      <xdr:row>0</xdr:row>
      <xdr:rowOff>22861</xdr:rowOff>
    </xdr:from>
    <xdr:to>
      <xdr:col>20</xdr:col>
      <xdr:colOff>220980</xdr:colOff>
      <xdr:row>1</xdr:row>
      <xdr:rowOff>156785</xdr:rowOff>
    </xdr:to>
    <xdr:sp macro="" textlink="">
      <xdr:nvSpPr>
        <xdr:cNvPr id="5" name="Balão de Fala: Retângulo 4">
          <a:extLst>
            <a:ext uri="{FF2B5EF4-FFF2-40B4-BE49-F238E27FC236}">
              <a16:creationId xmlns:a16="http://schemas.microsoft.com/office/drawing/2014/main" id="{A22E8782-889C-4852-AAFA-B52B841121CC}"/>
            </a:ext>
          </a:extLst>
        </xdr:cNvPr>
        <xdr:cNvSpPr/>
      </xdr:nvSpPr>
      <xdr:spPr>
        <a:xfrm>
          <a:off x="14566336" y="22861"/>
          <a:ext cx="1199444" cy="354904"/>
        </a:xfrm>
        <a:prstGeom prst="wedgeRectCallout">
          <a:avLst>
            <a:gd name="adj1" fmla="val -31853"/>
            <a:gd name="adj2" fmla="val 79906"/>
          </a:avLst>
        </a:prstGeom>
        <a:solidFill>
          <a:schemeClr val="accent1">
            <a:lumMod val="20000"/>
            <a:lumOff val="80000"/>
          </a:schemeClr>
        </a:solidFill>
        <a:ln>
          <a:noFill/>
        </a:ln>
        <a:effectLst>
          <a:softEdge rad="635000"/>
        </a:effectLst>
        <a:scene3d>
          <a:camera prst="orthographicFront">
            <a:rot lat="0" lon="0" rev="0"/>
          </a:camera>
          <a:lightRig rig="chilly" dir="t">
            <a:rot lat="0" lon="0" rev="18480000"/>
          </a:lightRig>
        </a:scene3d>
        <a:sp3d prstMaterial="clear">
          <a:bevelT h="63500"/>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pt-BR" sz="900">
              <a:ln>
                <a:noFill/>
              </a:ln>
              <a:solidFill>
                <a:schemeClr val="bg1"/>
              </a:solidFill>
              <a:effectLst/>
              <a:latin typeface="Arial" panose="020B0604020202020204" pitchFamily="34" charset="0"/>
              <a:ea typeface="Calibri" panose="020F0502020204030204" pitchFamily="34" charset="0"/>
              <a:cs typeface="Times New Roman" panose="02020603050405020304" pitchFamily="18" charset="0"/>
            </a:rPr>
            <a:t>Pode ser que ocorra mensalmente.</a:t>
          </a:r>
          <a:endParaRPr lang="pt-BR" sz="1100">
            <a:solidFill>
              <a:schemeClr val="bg1"/>
            </a:solidFill>
            <a:effectLst/>
            <a:ea typeface="Calibri" panose="020F0502020204030204" pitchFamily="34" charset="0"/>
            <a:cs typeface="Times New Roman" panose="02020603050405020304" pitchFamily="18" charset="0"/>
          </a:endParaRPr>
        </a:p>
      </xdr:txBody>
    </xdr:sp>
    <xdr:clientData/>
  </xdr:twoCellAnchor>
  <xdr:twoCellAnchor>
    <xdr:from>
      <xdr:col>16</xdr:col>
      <xdr:colOff>1501691</xdr:colOff>
      <xdr:row>0</xdr:row>
      <xdr:rowOff>69867</xdr:rowOff>
    </xdr:from>
    <xdr:to>
      <xdr:col>18</xdr:col>
      <xdr:colOff>59151</xdr:colOff>
      <xdr:row>1</xdr:row>
      <xdr:rowOff>89421</xdr:rowOff>
    </xdr:to>
    <xdr:sp macro="" textlink="">
      <xdr:nvSpPr>
        <xdr:cNvPr id="7" name="Balão de Fala: Retângulo 6">
          <a:extLst>
            <a:ext uri="{FF2B5EF4-FFF2-40B4-BE49-F238E27FC236}">
              <a16:creationId xmlns:a16="http://schemas.microsoft.com/office/drawing/2014/main" id="{A0DB947B-6040-4710-9F04-D28645FA083A}"/>
            </a:ext>
          </a:extLst>
        </xdr:cNvPr>
        <xdr:cNvSpPr/>
      </xdr:nvSpPr>
      <xdr:spPr>
        <a:xfrm rot="21283399">
          <a:off x="10264691" y="69867"/>
          <a:ext cx="1712140" cy="240534"/>
        </a:xfrm>
        <a:prstGeom prst="wedgeRectCallout">
          <a:avLst>
            <a:gd name="adj1" fmla="val -1762"/>
            <a:gd name="adj2" fmla="val 123843"/>
          </a:avLst>
        </a:prstGeom>
        <a:solidFill>
          <a:schemeClr val="accent1">
            <a:lumMod val="20000"/>
            <a:lumOff val="80000"/>
          </a:schemeClr>
        </a:solidFill>
        <a:ln>
          <a:noFill/>
        </a:ln>
        <a:effectLst>
          <a:softEdge rad="635000"/>
        </a:effectLst>
        <a:scene3d>
          <a:camera prst="orthographicFront">
            <a:rot lat="0" lon="0" rev="0"/>
          </a:camera>
          <a:lightRig rig="chilly" dir="t">
            <a:rot lat="0" lon="0" rev="18480000"/>
          </a:lightRig>
        </a:scene3d>
        <a:sp3d prstMaterial="clear">
          <a:bevelT h="63500"/>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pt-BR" sz="900">
              <a:ln>
                <a:noFill/>
              </a:ln>
              <a:solidFill>
                <a:schemeClr val="bg1"/>
              </a:solidFill>
              <a:effectLst/>
              <a:latin typeface="Arial" panose="020B0604020202020204" pitchFamily="34" charset="0"/>
              <a:ea typeface="Calibri" panose="020F0502020204030204" pitchFamily="34" charset="0"/>
              <a:cs typeface="Times New Roman" panose="02020603050405020304" pitchFamily="18" charset="0"/>
            </a:rPr>
            <a:t>Pode ser que ocorra uma vez dentro de um ano.</a:t>
          </a:r>
          <a:endParaRPr lang="pt-BR" sz="1100">
            <a:solidFill>
              <a:schemeClr val="bg1"/>
            </a:solidFill>
            <a:effectLst/>
            <a:ea typeface="Calibri" panose="020F0502020204030204" pitchFamily="34" charset="0"/>
            <a:cs typeface="Times New Roman" panose="02020603050405020304" pitchFamily="18" charset="0"/>
          </a:endParaRPr>
        </a:p>
      </xdr:txBody>
    </xdr:sp>
    <xdr:clientData/>
  </xdr:twoCellAnchor>
  <xdr:twoCellAnchor>
    <xdr:from>
      <xdr:col>15</xdr:col>
      <xdr:colOff>685979</xdr:colOff>
      <xdr:row>0</xdr:row>
      <xdr:rowOff>94169</xdr:rowOff>
    </xdr:from>
    <xdr:to>
      <xdr:col>16</xdr:col>
      <xdr:colOff>1103042</xdr:colOff>
      <xdr:row>1</xdr:row>
      <xdr:rowOff>34875</xdr:rowOff>
    </xdr:to>
    <xdr:sp macro="" textlink="">
      <xdr:nvSpPr>
        <xdr:cNvPr id="8" name="Balão de Fala: Retângulo 7">
          <a:extLst>
            <a:ext uri="{FF2B5EF4-FFF2-40B4-BE49-F238E27FC236}">
              <a16:creationId xmlns:a16="http://schemas.microsoft.com/office/drawing/2014/main" id="{98587CE5-7784-414E-801A-E27FD6554210}"/>
            </a:ext>
          </a:extLst>
        </xdr:cNvPr>
        <xdr:cNvSpPr/>
      </xdr:nvSpPr>
      <xdr:spPr>
        <a:xfrm rot="20741368">
          <a:off x="8709839" y="94169"/>
          <a:ext cx="1156203" cy="161686"/>
        </a:xfrm>
        <a:prstGeom prst="wedgeRectCallout">
          <a:avLst>
            <a:gd name="adj1" fmla="val -937"/>
            <a:gd name="adj2" fmla="val 139235"/>
          </a:avLst>
        </a:prstGeom>
        <a:solidFill>
          <a:schemeClr val="accent1">
            <a:lumMod val="20000"/>
            <a:lumOff val="80000"/>
          </a:schemeClr>
        </a:solidFill>
        <a:ln>
          <a:noFill/>
        </a:ln>
        <a:effectLst>
          <a:softEdge rad="635000"/>
        </a:effectLst>
        <a:scene3d>
          <a:camera prst="orthographicFront">
            <a:rot lat="0" lon="0" rev="0"/>
          </a:camera>
          <a:lightRig rig="chilly" dir="t">
            <a:rot lat="0" lon="0" rev="18480000"/>
          </a:lightRig>
        </a:scene3d>
        <a:sp3d prstMaterial="clear">
          <a:bevelT h="63500"/>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pt-BR" sz="900">
              <a:ln>
                <a:noFill/>
              </a:ln>
              <a:solidFill>
                <a:schemeClr val="bg1"/>
              </a:solidFill>
              <a:effectLst/>
              <a:latin typeface="Arial" panose="020B0604020202020204" pitchFamily="34" charset="0"/>
              <a:ea typeface="Calibri" panose="020F0502020204030204" pitchFamily="34" charset="0"/>
              <a:cs typeface="Times New Roman" panose="02020603050405020304" pitchFamily="18" charset="0"/>
            </a:rPr>
            <a:t>Não é provável que aconteça.</a:t>
          </a:r>
          <a:endParaRPr lang="pt-BR" sz="1100">
            <a:solidFill>
              <a:schemeClr val="bg1"/>
            </a:solidFill>
            <a:effectLst/>
            <a:ea typeface="Calibri" panose="020F0502020204030204" pitchFamily="34" charset="0"/>
            <a:cs typeface="Times New Roman" panose="02020603050405020304" pitchFamily="18" charset="0"/>
          </a:endParaRPr>
        </a:p>
      </xdr:txBody>
    </xdr:sp>
    <xdr:clientData/>
  </xdr:twoCellAnchor>
  <xdr:twoCellAnchor>
    <xdr:from>
      <xdr:col>19</xdr:col>
      <xdr:colOff>78886</xdr:colOff>
      <xdr:row>0</xdr:row>
      <xdr:rowOff>104799</xdr:rowOff>
    </xdr:from>
    <xdr:to>
      <xdr:col>19</xdr:col>
      <xdr:colOff>1445405</xdr:colOff>
      <xdr:row>2</xdr:row>
      <xdr:rowOff>13453</xdr:rowOff>
    </xdr:to>
    <xdr:sp macro="" textlink="">
      <xdr:nvSpPr>
        <xdr:cNvPr id="10" name="Balão de Fala: Retângulo 9">
          <a:extLst>
            <a:ext uri="{FF2B5EF4-FFF2-40B4-BE49-F238E27FC236}">
              <a16:creationId xmlns:a16="http://schemas.microsoft.com/office/drawing/2014/main" id="{EFAA279E-C13A-4037-87E0-8205837F0A93}"/>
            </a:ext>
          </a:extLst>
        </xdr:cNvPr>
        <xdr:cNvSpPr/>
      </xdr:nvSpPr>
      <xdr:spPr>
        <a:xfrm rot="423426">
          <a:off x="13223386" y="104799"/>
          <a:ext cx="1366519" cy="320134"/>
        </a:xfrm>
        <a:prstGeom prst="wedgeRectCallout">
          <a:avLst>
            <a:gd name="adj1" fmla="val -61256"/>
            <a:gd name="adj2" fmla="val 99330"/>
          </a:avLst>
        </a:prstGeom>
        <a:solidFill>
          <a:schemeClr val="accent1">
            <a:lumMod val="20000"/>
            <a:lumOff val="80000"/>
          </a:schemeClr>
        </a:solidFill>
        <a:ln>
          <a:noFill/>
        </a:ln>
        <a:effectLst>
          <a:softEdge rad="635000"/>
        </a:effectLst>
        <a:scene3d>
          <a:camera prst="orthographicFront">
            <a:rot lat="0" lon="0" rev="0"/>
          </a:camera>
          <a:lightRig rig="chilly" dir="t">
            <a:rot lat="0" lon="0" rev="18480000"/>
          </a:lightRig>
        </a:scene3d>
        <a:sp3d prstMaterial="clear">
          <a:bevelT h="63500"/>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pt-BR" sz="900">
              <a:ln>
                <a:noFill/>
              </a:ln>
              <a:solidFill>
                <a:schemeClr val="bg1"/>
              </a:solidFill>
              <a:effectLst/>
              <a:latin typeface="Arial" panose="020B0604020202020204" pitchFamily="34" charset="0"/>
              <a:ea typeface="Calibri" panose="020F0502020204030204" pitchFamily="34" charset="0"/>
              <a:cs typeface="Times New Roman" panose="02020603050405020304" pitchFamily="18" charset="0"/>
            </a:rPr>
            <a:t>Pode ocorrer mais de uma vez dentro de um</a:t>
          </a:r>
          <a:r>
            <a:rPr lang="pt-BR" sz="900" baseline="0">
              <a:ln>
                <a:noFill/>
              </a:ln>
              <a:solidFill>
                <a:schemeClr val="bg1"/>
              </a:solidFill>
              <a:effectLst/>
              <a:latin typeface="Arial" panose="020B0604020202020204" pitchFamily="34" charset="0"/>
              <a:ea typeface="Calibri" panose="020F0502020204030204" pitchFamily="34" charset="0"/>
              <a:cs typeface="Times New Roman" panose="02020603050405020304" pitchFamily="18" charset="0"/>
            </a:rPr>
            <a:t> ano.</a:t>
          </a:r>
          <a:endParaRPr lang="pt-BR" sz="1100">
            <a:solidFill>
              <a:schemeClr val="bg1"/>
            </a:solidFill>
            <a:effectLst/>
            <a:ea typeface="Calibri" panose="020F0502020204030204" pitchFamily="34" charset="0"/>
            <a:cs typeface="Times New Roman" panose="02020603050405020304" pitchFamily="18" charset="0"/>
          </a:endParaRPr>
        </a:p>
      </xdr:txBody>
    </xdr:sp>
    <xdr:clientData/>
  </xdr:twoCellAnchor>
  <xdr:twoCellAnchor editAs="oneCell">
    <xdr:from>
      <xdr:col>0</xdr:col>
      <xdr:colOff>66675</xdr:colOff>
      <xdr:row>18</xdr:row>
      <xdr:rowOff>66675</xdr:rowOff>
    </xdr:from>
    <xdr:to>
      <xdr:col>6</xdr:col>
      <xdr:colOff>772507</xdr:colOff>
      <xdr:row>39</xdr:row>
      <xdr:rowOff>152994</xdr:rowOff>
    </xdr:to>
    <xdr:pic>
      <xdr:nvPicPr>
        <xdr:cNvPr id="2" name="Imagem 1">
          <a:extLst>
            <a:ext uri="{FF2B5EF4-FFF2-40B4-BE49-F238E27FC236}">
              <a16:creationId xmlns:a16="http://schemas.microsoft.com/office/drawing/2014/main" id="{3F39D8F2-7988-470D-B6AB-EFEAA72349C0}"/>
            </a:ext>
          </a:extLst>
        </xdr:cNvPr>
        <xdr:cNvPicPr>
          <a:picLocks noChangeAspect="1"/>
        </xdr:cNvPicPr>
      </xdr:nvPicPr>
      <xdr:blipFill>
        <a:blip xmlns:r="http://schemas.openxmlformats.org/officeDocument/2006/relationships" r:embed="rId1"/>
        <a:stretch>
          <a:fillRect/>
        </a:stretch>
      </xdr:blipFill>
      <xdr:spPr>
        <a:xfrm>
          <a:off x="66675" y="10020300"/>
          <a:ext cx="7039957" cy="4258269"/>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01DCC-2D14-4E09-8F86-5F84ECE4DCDB}">
  <sheetPr>
    <pageSetUpPr fitToPage="1"/>
  </sheetPr>
  <dimension ref="A1:AA112"/>
  <sheetViews>
    <sheetView showGridLines="0" tabSelected="1" zoomScale="70" zoomScaleNormal="70" workbookViewId="0">
      <selection activeCell="F8" sqref="F8:F20"/>
    </sheetView>
  </sheetViews>
  <sheetFormatPr defaultColWidth="8.85546875" defaultRowHeight="15" x14ac:dyDescent="0.25"/>
  <cols>
    <col min="1" max="1" width="8.7109375" style="32" customWidth="1"/>
    <col min="2" max="2" width="3" style="5" customWidth="1"/>
    <col min="3" max="3" width="12.85546875" style="5" customWidth="1"/>
    <col min="4" max="4" width="40.28515625" style="1" customWidth="1"/>
    <col min="5" max="5" width="10" style="1" customWidth="1"/>
    <col min="6" max="6" width="16.7109375" style="1" customWidth="1"/>
    <col min="7" max="7" width="21.7109375" style="1" customWidth="1"/>
    <col min="8" max="8" width="28.85546875" style="1" customWidth="1"/>
    <col min="9" max="9" width="5.5703125" style="20" customWidth="1"/>
    <col min="10" max="10" width="34.7109375" style="1" customWidth="1"/>
    <col min="11" max="11" width="23.28515625" style="1" customWidth="1"/>
    <col min="12" max="12" width="30.140625" style="1" customWidth="1"/>
    <col min="13" max="13" width="19.140625" style="1" customWidth="1"/>
    <col min="14" max="14" width="20.42578125" style="1" customWidth="1"/>
    <col min="15" max="15" width="26.5703125" style="1" customWidth="1"/>
    <col min="16" max="16" width="14.5703125" style="1" customWidth="1"/>
    <col min="17" max="16384" width="8.85546875" style="1"/>
  </cols>
  <sheetData>
    <row r="1" spans="1:27" ht="8.4499999999999993" customHeight="1" x14ac:dyDescent="0.2">
      <c r="A1" s="326" t="s">
        <v>46</v>
      </c>
      <c r="B1" s="326"/>
      <c r="C1" s="326"/>
      <c r="D1" s="326"/>
      <c r="E1" s="326"/>
      <c r="F1" s="326"/>
      <c r="G1" s="326"/>
      <c r="H1" s="326"/>
      <c r="I1" s="326"/>
      <c r="J1" s="326"/>
      <c r="K1" s="326"/>
      <c r="L1" s="326"/>
      <c r="M1" s="326"/>
      <c r="N1" s="326"/>
      <c r="O1" s="326"/>
      <c r="P1" s="326"/>
      <c r="Q1" s="6"/>
      <c r="R1" s="6"/>
      <c r="S1" s="6"/>
      <c r="T1" s="6"/>
      <c r="U1" s="6"/>
      <c r="V1" s="6"/>
      <c r="W1" s="6"/>
      <c r="X1" s="6"/>
      <c r="Y1" s="6"/>
      <c r="Z1" s="6"/>
      <c r="AA1" s="6"/>
    </row>
    <row r="2" spans="1:27" ht="14.45" customHeight="1" x14ac:dyDescent="0.2">
      <c r="A2" s="327"/>
      <c r="B2" s="327"/>
      <c r="C2" s="327"/>
      <c r="D2" s="327"/>
      <c r="E2" s="327"/>
      <c r="F2" s="327"/>
      <c r="G2" s="327"/>
      <c r="H2" s="327"/>
      <c r="I2" s="327"/>
      <c r="J2" s="327"/>
      <c r="K2" s="327"/>
      <c r="L2" s="327"/>
      <c r="M2" s="326"/>
      <c r="N2" s="326"/>
      <c r="O2" s="326"/>
      <c r="P2" s="326"/>
      <c r="Q2" s="6"/>
      <c r="R2" s="6"/>
      <c r="S2" s="6"/>
      <c r="T2" s="6"/>
      <c r="U2" s="6"/>
      <c r="V2" s="6"/>
      <c r="W2" s="6"/>
      <c r="X2" s="6"/>
      <c r="Y2" s="6"/>
      <c r="Z2" s="6"/>
      <c r="AA2" s="6"/>
    </row>
    <row r="3" spans="1:27" s="3" customFormat="1" ht="41.45" customHeight="1" x14ac:dyDescent="0.2">
      <c r="A3" s="330" t="s">
        <v>14</v>
      </c>
      <c r="B3" s="330"/>
      <c r="C3" s="330"/>
      <c r="D3" s="339" t="s">
        <v>270</v>
      </c>
      <c r="E3" s="340"/>
      <c r="F3" s="341"/>
      <c r="G3" s="45"/>
      <c r="H3" s="45"/>
      <c r="I3" s="331"/>
      <c r="J3" s="331"/>
      <c r="K3" s="332"/>
      <c r="L3" s="332"/>
      <c r="M3" s="12"/>
      <c r="N3" s="2"/>
      <c r="O3" s="2"/>
      <c r="P3" s="2"/>
    </row>
    <row r="4" spans="1:27" s="3" customFormat="1" ht="64.150000000000006" customHeight="1" x14ac:dyDescent="0.2">
      <c r="A4" s="330" t="s">
        <v>414</v>
      </c>
      <c r="B4" s="330"/>
      <c r="C4" s="330"/>
      <c r="D4" s="336" t="s">
        <v>415</v>
      </c>
      <c r="E4" s="337"/>
      <c r="F4" s="338"/>
      <c r="G4" s="2"/>
      <c r="H4" s="2"/>
      <c r="I4" s="15"/>
      <c r="J4" s="14"/>
      <c r="K4" s="13"/>
      <c r="L4" s="13"/>
      <c r="M4" s="12"/>
      <c r="N4" s="2"/>
      <c r="O4" s="2"/>
      <c r="P4" s="2"/>
    </row>
    <row r="5" spans="1:27" s="3" customFormat="1" ht="13.9" x14ac:dyDescent="0.25">
      <c r="A5" s="357"/>
      <c r="B5" s="357"/>
      <c r="C5" s="357"/>
      <c r="D5" s="333"/>
      <c r="E5" s="334"/>
      <c r="F5" s="335"/>
      <c r="G5" s="43"/>
      <c r="H5" s="43"/>
      <c r="I5" s="15"/>
      <c r="J5" s="14"/>
      <c r="K5" s="13"/>
      <c r="L5" s="13"/>
      <c r="M5" s="46"/>
      <c r="N5" s="43"/>
      <c r="O5" s="43"/>
      <c r="P5" s="43"/>
    </row>
    <row r="6" spans="1:27" s="49" customFormat="1" ht="15.6" customHeight="1" x14ac:dyDescent="0.25">
      <c r="A6" s="47"/>
      <c r="B6" s="47"/>
      <c r="C6" s="47"/>
      <c r="D6" s="48"/>
      <c r="E6" s="48"/>
      <c r="F6" s="48"/>
      <c r="G6" s="47"/>
      <c r="H6" s="47"/>
      <c r="I6" s="47"/>
      <c r="J6" s="47"/>
      <c r="K6" s="47"/>
      <c r="L6" s="47"/>
      <c r="M6" s="47"/>
      <c r="N6" s="47"/>
      <c r="O6" s="47"/>
      <c r="P6" s="47"/>
    </row>
    <row r="7" spans="1:27" ht="92.45" customHeight="1" thickBot="1" x14ac:dyDescent="0.25">
      <c r="A7" s="29"/>
      <c r="B7" s="29"/>
      <c r="C7" s="30"/>
      <c r="D7" s="56" t="s">
        <v>22</v>
      </c>
      <c r="E7" s="56" t="s">
        <v>23</v>
      </c>
      <c r="F7" s="56" t="s">
        <v>25</v>
      </c>
      <c r="G7" s="57" t="s">
        <v>13</v>
      </c>
      <c r="H7" s="57" t="s">
        <v>21</v>
      </c>
      <c r="I7" s="58"/>
      <c r="J7" s="59" t="s">
        <v>12</v>
      </c>
      <c r="K7" s="57" t="s">
        <v>49</v>
      </c>
      <c r="L7" s="57" t="s">
        <v>33</v>
      </c>
      <c r="M7" s="57" t="s">
        <v>21</v>
      </c>
      <c r="N7" s="57" t="s">
        <v>42</v>
      </c>
      <c r="O7" s="57" t="s">
        <v>29</v>
      </c>
      <c r="P7" s="57" t="s">
        <v>44</v>
      </c>
    </row>
    <row r="8" spans="1:27" s="28" customFormat="1" ht="87" thickTop="1" thickBot="1" x14ac:dyDescent="0.25">
      <c r="A8" s="42"/>
      <c r="B8" s="354" t="s">
        <v>14</v>
      </c>
      <c r="C8" s="343"/>
      <c r="D8" s="320" t="str">
        <f>D3</f>
        <v>(Nome da Pró-Reitoria ou Instituto ou Faculdade) Ex.:Secretaria de Panejamento e Desenvolvimento Institucional</v>
      </c>
      <c r="E8" s="320" t="s">
        <v>24</v>
      </c>
      <c r="F8" s="320" t="s">
        <v>26</v>
      </c>
      <c r="G8" s="320" t="s">
        <v>266</v>
      </c>
      <c r="H8" s="320" t="s">
        <v>342</v>
      </c>
      <c r="I8" s="36" t="s">
        <v>34</v>
      </c>
      <c r="J8" s="33" t="s">
        <v>267</v>
      </c>
      <c r="K8" s="34" t="s">
        <v>11</v>
      </c>
      <c r="L8" s="33" t="s">
        <v>48</v>
      </c>
      <c r="M8" s="33" t="s">
        <v>30</v>
      </c>
      <c r="N8" s="33" t="s">
        <v>268</v>
      </c>
      <c r="O8" s="33" t="s">
        <v>37</v>
      </c>
      <c r="P8" s="33" t="s">
        <v>45</v>
      </c>
    </row>
    <row r="9" spans="1:27" s="28" customFormat="1" ht="13.9" customHeight="1" thickTop="1" thickBot="1" x14ac:dyDescent="0.25">
      <c r="A9" s="42"/>
      <c r="B9" s="355"/>
      <c r="C9" s="345"/>
      <c r="D9" s="321"/>
      <c r="E9" s="321"/>
      <c r="F9" s="321"/>
      <c r="G9" s="321"/>
      <c r="H9" s="321"/>
      <c r="I9" s="37" t="s">
        <v>35</v>
      </c>
      <c r="J9" s="35"/>
      <c r="K9" s="34" t="s">
        <v>11</v>
      </c>
      <c r="L9" s="34"/>
      <c r="M9" s="34"/>
      <c r="N9" s="34"/>
      <c r="O9" s="34"/>
      <c r="P9" s="34"/>
    </row>
    <row r="10" spans="1:27" s="28" customFormat="1" ht="13.9" customHeight="1" thickTop="1" thickBot="1" x14ac:dyDescent="0.25">
      <c r="A10" s="42"/>
      <c r="B10" s="355"/>
      <c r="C10" s="345"/>
      <c r="D10" s="321"/>
      <c r="E10" s="321"/>
      <c r="F10" s="321"/>
      <c r="G10" s="321"/>
      <c r="H10" s="321"/>
      <c r="I10" s="38" t="s">
        <v>36</v>
      </c>
      <c r="J10" s="35"/>
      <c r="K10" s="35"/>
      <c r="L10" s="35"/>
      <c r="M10" s="35"/>
      <c r="N10" s="35"/>
      <c r="O10" s="35"/>
      <c r="P10" s="35"/>
    </row>
    <row r="11" spans="1:27" s="28" customFormat="1" ht="13.9" customHeight="1" thickTop="1" thickBot="1" x14ac:dyDescent="0.25">
      <c r="A11" s="42"/>
      <c r="B11" s="355"/>
      <c r="C11" s="345"/>
      <c r="D11" s="321"/>
      <c r="E11" s="321"/>
      <c r="F11" s="321"/>
      <c r="G11" s="321"/>
      <c r="H11" s="321"/>
      <c r="I11" s="38" t="s">
        <v>38</v>
      </c>
      <c r="J11" s="35"/>
      <c r="K11" s="35"/>
      <c r="L11" s="35"/>
      <c r="M11" s="35"/>
      <c r="N11" s="35"/>
      <c r="O11" s="35"/>
      <c r="P11" s="35"/>
    </row>
    <row r="12" spans="1:27" s="28" customFormat="1" ht="13.9" customHeight="1" thickTop="1" thickBot="1" x14ac:dyDescent="0.25">
      <c r="A12" s="42"/>
      <c r="B12" s="355"/>
      <c r="C12" s="345"/>
      <c r="D12" s="321"/>
      <c r="E12" s="321"/>
      <c r="F12" s="321"/>
      <c r="G12" s="321"/>
      <c r="H12" s="321"/>
      <c r="I12" s="38" t="s">
        <v>39</v>
      </c>
      <c r="J12" s="35"/>
      <c r="K12" s="35"/>
      <c r="L12" s="35"/>
      <c r="M12" s="35"/>
      <c r="N12" s="35"/>
      <c r="O12" s="35"/>
      <c r="P12" s="35"/>
    </row>
    <row r="13" spans="1:27" s="28" customFormat="1" ht="13.9" customHeight="1" thickTop="1" thickBot="1" x14ac:dyDescent="0.25">
      <c r="A13" s="42"/>
      <c r="B13" s="355"/>
      <c r="C13" s="345"/>
      <c r="D13" s="321"/>
      <c r="E13" s="321"/>
      <c r="F13" s="321"/>
      <c r="G13" s="321"/>
      <c r="H13" s="321"/>
      <c r="I13" s="38" t="s">
        <v>271</v>
      </c>
      <c r="J13" s="35"/>
      <c r="K13" s="35"/>
      <c r="L13" s="35"/>
      <c r="M13" s="35"/>
      <c r="N13" s="35"/>
      <c r="O13" s="35"/>
      <c r="P13" s="35"/>
    </row>
    <row r="14" spans="1:27" s="28" customFormat="1" ht="13.9" customHeight="1" thickTop="1" thickBot="1" x14ac:dyDescent="0.25">
      <c r="A14" s="42"/>
      <c r="B14" s="355"/>
      <c r="C14" s="345"/>
      <c r="D14" s="321"/>
      <c r="E14" s="321"/>
      <c r="F14" s="321"/>
      <c r="G14" s="321"/>
      <c r="H14" s="321"/>
      <c r="I14" s="38" t="s">
        <v>272</v>
      </c>
      <c r="J14" s="35"/>
      <c r="K14" s="35"/>
      <c r="L14" s="35"/>
      <c r="M14" s="35"/>
      <c r="N14" s="35"/>
      <c r="O14" s="35"/>
      <c r="P14" s="35"/>
    </row>
    <row r="15" spans="1:27" s="28" customFormat="1" ht="13.9" customHeight="1" thickTop="1" thickBot="1" x14ac:dyDescent="0.25">
      <c r="A15" s="42"/>
      <c r="B15" s="355"/>
      <c r="C15" s="345"/>
      <c r="D15" s="321"/>
      <c r="E15" s="321"/>
      <c r="F15" s="321"/>
      <c r="G15" s="321"/>
      <c r="H15" s="321"/>
      <c r="I15" s="38" t="s">
        <v>273</v>
      </c>
      <c r="J15" s="35"/>
      <c r="K15" s="35"/>
      <c r="L15" s="35"/>
      <c r="M15" s="35"/>
      <c r="N15" s="35"/>
      <c r="O15" s="35"/>
      <c r="P15" s="35"/>
    </row>
    <row r="16" spans="1:27" s="28" customFormat="1" ht="13.9" customHeight="1" thickTop="1" thickBot="1" x14ac:dyDescent="0.25">
      <c r="A16" s="42"/>
      <c r="B16" s="355"/>
      <c r="C16" s="345"/>
      <c r="D16" s="321"/>
      <c r="E16" s="321"/>
      <c r="F16" s="321"/>
      <c r="G16" s="321"/>
      <c r="H16" s="321"/>
      <c r="I16" s="38" t="s">
        <v>274</v>
      </c>
      <c r="J16" s="35"/>
      <c r="K16" s="35"/>
      <c r="L16" s="35"/>
      <c r="M16" s="35"/>
      <c r="N16" s="35"/>
      <c r="O16" s="35"/>
      <c r="P16" s="35"/>
    </row>
    <row r="17" spans="1:16" s="28" customFormat="1" ht="13.9" customHeight="1" thickTop="1" thickBot="1" x14ac:dyDescent="0.25">
      <c r="A17" s="42"/>
      <c r="B17" s="355"/>
      <c r="C17" s="345"/>
      <c r="D17" s="321"/>
      <c r="E17" s="321"/>
      <c r="F17" s="321"/>
      <c r="G17" s="321"/>
      <c r="H17" s="321"/>
      <c r="I17" s="38" t="s">
        <v>275</v>
      </c>
      <c r="J17" s="35"/>
      <c r="K17" s="35"/>
      <c r="L17" s="35"/>
      <c r="M17" s="35"/>
      <c r="N17" s="35"/>
      <c r="O17" s="35"/>
      <c r="P17" s="35"/>
    </row>
    <row r="18" spans="1:16" s="28" customFormat="1" ht="13.9" customHeight="1" thickTop="1" thickBot="1" x14ac:dyDescent="0.25">
      <c r="A18" s="42"/>
      <c r="B18" s="355"/>
      <c r="C18" s="345"/>
      <c r="D18" s="321"/>
      <c r="E18" s="321"/>
      <c r="F18" s="321"/>
      <c r="G18" s="321"/>
      <c r="H18" s="321"/>
      <c r="I18" s="38" t="s">
        <v>276</v>
      </c>
      <c r="J18" s="35"/>
      <c r="K18" s="35"/>
      <c r="L18" s="35"/>
      <c r="M18" s="35"/>
      <c r="N18" s="35"/>
      <c r="O18" s="35"/>
      <c r="P18" s="35"/>
    </row>
    <row r="19" spans="1:16" s="28" customFormat="1" ht="13.9" customHeight="1" thickTop="1" thickBot="1" x14ac:dyDescent="0.25">
      <c r="A19" s="42"/>
      <c r="B19" s="355"/>
      <c r="C19" s="345"/>
      <c r="D19" s="321"/>
      <c r="E19" s="321"/>
      <c r="F19" s="321"/>
      <c r="G19" s="321"/>
      <c r="H19" s="321"/>
      <c r="I19" s="38" t="s">
        <v>277</v>
      </c>
      <c r="J19" s="35"/>
      <c r="K19" s="35"/>
      <c r="L19" s="35"/>
      <c r="M19" s="35"/>
      <c r="N19" s="35"/>
      <c r="O19" s="35"/>
      <c r="P19" s="35"/>
    </row>
    <row r="20" spans="1:16" s="28" customFormat="1" ht="13.9" customHeight="1" thickTop="1" thickBot="1" x14ac:dyDescent="0.25">
      <c r="A20" s="42"/>
      <c r="B20" s="356"/>
      <c r="C20" s="347"/>
      <c r="D20" s="322"/>
      <c r="E20" s="322"/>
      <c r="F20" s="322"/>
      <c r="G20" s="322"/>
      <c r="H20" s="322"/>
      <c r="I20" s="38" t="s">
        <v>278</v>
      </c>
      <c r="J20" s="35"/>
      <c r="K20" s="35"/>
      <c r="L20" s="35"/>
      <c r="M20" s="35"/>
      <c r="N20" s="35"/>
      <c r="O20" s="35"/>
      <c r="P20" s="35"/>
    </row>
    <row r="21" spans="1:16" s="28" customFormat="1" ht="72" customHeight="1" thickTop="1" thickBot="1" x14ac:dyDescent="0.25">
      <c r="A21" s="328"/>
      <c r="B21" s="329" t="s">
        <v>16</v>
      </c>
      <c r="C21" s="329"/>
      <c r="D21" s="323" t="s">
        <v>41</v>
      </c>
      <c r="E21" s="323" t="s">
        <v>40</v>
      </c>
      <c r="F21" s="323" t="s">
        <v>27</v>
      </c>
      <c r="G21" s="323" t="s">
        <v>31</v>
      </c>
      <c r="H21" s="323" t="s">
        <v>30</v>
      </c>
      <c r="I21" s="39" t="s">
        <v>34</v>
      </c>
      <c r="J21" s="31" t="s">
        <v>50</v>
      </c>
      <c r="K21" s="31"/>
      <c r="L21" s="31" t="s">
        <v>32</v>
      </c>
      <c r="M21" s="31" t="s">
        <v>30</v>
      </c>
      <c r="N21" s="31" t="s">
        <v>43</v>
      </c>
      <c r="O21" s="31" t="s">
        <v>37</v>
      </c>
      <c r="P21" s="31" t="s">
        <v>45</v>
      </c>
    </row>
    <row r="22" spans="1:16" s="28" customFormat="1" ht="13.9" customHeight="1" thickTop="1" thickBot="1" x14ac:dyDescent="0.25">
      <c r="A22" s="328"/>
      <c r="B22" s="329"/>
      <c r="C22" s="329"/>
      <c r="D22" s="324"/>
      <c r="E22" s="324"/>
      <c r="F22" s="324"/>
      <c r="G22" s="324"/>
      <c r="H22" s="324"/>
      <c r="I22" s="39" t="s">
        <v>35</v>
      </c>
      <c r="J22" s="31"/>
      <c r="K22" s="31"/>
      <c r="L22" s="31"/>
      <c r="M22" s="31"/>
      <c r="N22" s="31"/>
      <c r="O22" s="31"/>
      <c r="P22" s="31"/>
    </row>
    <row r="23" spans="1:16" s="28" customFormat="1" ht="13.9" customHeight="1" thickTop="1" thickBot="1" x14ac:dyDescent="0.25">
      <c r="A23" s="328"/>
      <c r="B23" s="329"/>
      <c r="C23" s="329"/>
      <c r="D23" s="324"/>
      <c r="E23" s="324"/>
      <c r="F23" s="324"/>
      <c r="G23" s="324"/>
      <c r="H23" s="324"/>
      <c r="I23" s="39" t="s">
        <v>36</v>
      </c>
      <c r="J23" s="31"/>
      <c r="K23" s="31"/>
      <c r="L23" s="31"/>
      <c r="M23" s="31"/>
      <c r="N23" s="31"/>
      <c r="O23" s="31"/>
      <c r="P23" s="31"/>
    </row>
    <row r="24" spans="1:16" s="28" customFormat="1" ht="13.9" customHeight="1" thickTop="1" thickBot="1" x14ac:dyDescent="0.25">
      <c r="A24" s="328"/>
      <c r="B24" s="329"/>
      <c r="C24" s="329"/>
      <c r="D24" s="324"/>
      <c r="E24" s="324"/>
      <c r="F24" s="324"/>
      <c r="G24" s="324"/>
      <c r="H24" s="324"/>
      <c r="I24" s="39" t="s">
        <v>38</v>
      </c>
      <c r="J24" s="31"/>
      <c r="K24" s="31"/>
      <c r="L24" s="31"/>
      <c r="M24" s="31"/>
      <c r="N24" s="31"/>
      <c r="O24" s="31"/>
      <c r="P24" s="31"/>
    </row>
    <row r="25" spans="1:16" s="28" customFormat="1" ht="13.9" customHeight="1" thickTop="1" thickBot="1" x14ac:dyDescent="0.25">
      <c r="A25" s="328"/>
      <c r="B25" s="329"/>
      <c r="C25" s="329"/>
      <c r="D25" s="324"/>
      <c r="E25" s="324"/>
      <c r="F25" s="324"/>
      <c r="G25" s="324"/>
      <c r="H25" s="324"/>
      <c r="I25" s="39" t="s">
        <v>39</v>
      </c>
      <c r="J25" s="31"/>
      <c r="K25" s="31"/>
      <c r="L25" s="31"/>
      <c r="M25" s="31"/>
      <c r="N25" s="31"/>
      <c r="O25" s="31"/>
      <c r="P25" s="31"/>
    </row>
    <row r="26" spans="1:16" s="28" customFormat="1" ht="13.9" customHeight="1" thickTop="1" thickBot="1" x14ac:dyDescent="0.25">
      <c r="A26" s="40"/>
      <c r="B26" s="41"/>
      <c r="C26" s="41"/>
      <c r="D26" s="324"/>
      <c r="E26" s="324"/>
      <c r="F26" s="324"/>
      <c r="G26" s="324"/>
      <c r="H26" s="324"/>
      <c r="I26" s="39" t="s">
        <v>271</v>
      </c>
      <c r="J26" s="31"/>
      <c r="K26" s="31"/>
      <c r="L26" s="31"/>
      <c r="M26" s="31"/>
      <c r="N26" s="31"/>
      <c r="O26" s="31"/>
      <c r="P26" s="31"/>
    </row>
    <row r="27" spans="1:16" s="28" customFormat="1" ht="13.9" customHeight="1" thickTop="1" thickBot="1" x14ac:dyDescent="0.25">
      <c r="A27" s="40"/>
      <c r="B27" s="41"/>
      <c r="C27" s="41"/>
      <c r="D27" s="324"/>
      <c r="E27" s="324"/>
      <c r="F27" s="324"/>
      <c r="G27" s="324"/>
      <c r="H27" s="324"/>
      <c r="I27" s="39" t="s">
        <v>272</v>
      </c>
      <c r="J27" s="31"/>
      <c r="K27" s="31"/>
      <c r="L27" s="31"/>
      <c r="M27" s="31"/>
      <c r="N27" s="31"/>
      <c r="O27" s="31"/>
      <c r="P27" s="31"/>
    </row>
    <row r="28" spans="1:16" s="28" customFormat="1" ht="13.9" customHeight="1" thickTop="1" thickBot="1" x14ac:dyDescent="0.25">
      <c r="A28" s="40"/>
      <c r="B28" s="41"/>
      <c r="C28" s="41"/>
      <c r="D28" s="324"/>
      <c r="E28" s="324"/>
      <c r="F28" s="324"/>
      <c r="G28" s="324"/>
      <c r="H28" s="324"/>
      <c r="I28" s="39" t="s">
        <v>273</v>
      </c>
      <c r="J28" s="31"/>
      <c r="K28" s="31"/>
      <c r="L28" s="31"/>
      <c r="M28" s="31"/>
      <c r="N28" s="31"/>
      <c r="O28" s="31"/>
      <c r="P28" s="31"/>
    </row>
    <row r="29" spans="1:16" s="28" customFormat="1" ht="13.9" customHeight="1" thickTop="1" thickBot="1" x14ac:dyDescent="0.25">
      <c r="A29" s="40"/>
      <c r="B29" s="41"/>
      <c r="C29" s="41"/>
      <c r="D29" s="324"/>
      <c r="E29" s="324"/>
      <c r="F29" s="324"/>
      <c r="G29" s="324"/>
      <c r="H29" s="324"/>
      <c r="I29" s="39" t="s">
        <v>274</v>
      </c>
      <c r="J29" s="31"/>
      <c r="K29" s="31"/>
      <c r="L29" s="31"/>
      <c r="M29" s="31"/>
      <c r="N29" s="31"/>
      <c r="O29" s="31"/>
      <c r="P29" s="31"/>
    </row>
    <row r="30" spans="1:16" s="28" customFormat="1" ht="13.9" customHeight="1" thickTop="1" thickBot="1" x14ac:dyDescent="0.25">
      <c r="A30" s="40"/>
      <c r="B30" s="41"/>
      <c r="C30" s="41"/>
      <c r="D30" s="324"/>
      <c r="E30" s="324"/>
      <c r="F30" s="324"/>
      <c r="G30" s="324"/>
      <c r="H30" s="324"/>
      <c r="I30" s="39" t="s">
        <v>275</v>
      </c>
      <c r="J30" s="31"/>
      <c r="K30" s="31"/>
      <c r="L30" s="31"/>
      <c r="M30" s="31"/>
      <c r="N30" s="31"/>
      <c r="O30" s="31"/>
      <c r="P30" s="31"/>
    </row>
    <row r="31" spans="1:16" s="28" customFormat="1" ht="13.9" customHeight="1" thickTop="1" thickBot="1" x14ac:dyDescent="0.25">
      <c r="A31" s="40"/>
      <c r="B31" s="41"/>
      <c r="C31" s="41"/>
      <c r="D31" s="324"/>
      <c r="E31" s="324"/>
      <c r="F31" s="324"/>
      <c r="G31" s="324"/>
      <c r="H31" s="324"/>
      <c r="I31" s="39" t="s">
        <v>276</v>
      </c>
      <c r="J31" s="31"/>
      <c r="K31" s="31"/>
      <c r="L31" s="31"/>
      <c r="M31" s="31"/>
      <c r="N31" s="31"/>
      <c r="O31" s="31"/>
      <c r="P31" s="31"/>
    </row>
    <row r="32" spans="1:16" s="28" customFormat="1" ht="13.9" customHeight="1" thickTop="1" thickBot="1" x14ac:dyDescent="0.25">
      <c r="A32" s="40"/>
      <c r="B32" s="41"/>
      <c r="C32" s="41"/>
      <c r="D32" s="324"/>
      <c r="E32" s="324"/>
      <c r="F32" s="324"/>
      <c r="G32" s="324"/>
      <c r="H32" s="324"/>
      <c r="I32" s="39" t="s">
        <v>277</v>
      </c>
      <c r="J32" s="31"/>
      <c r="K32" s="31"/>
      <c r="L32" s="31"/>
      <c r="M32" s="31"/>
      <c r="N32" s="31"/>
      <c r="O32" s="31"/>
      <c r="P32" s="31"/>
    </row>
    <row r="33" spans="1:16" s="28" customFormat="1" ht="13.9" customHeight="1" thickTop="1" thickBot="1" x14ac:dyDescent="0.25">
      <c r="A33" s="40"/>
      <c r="B33" s="41"/>
      <c r="C33" s="41"/>
      <c r="D33" s="325"/>
      <c r="E33" s="325"/>
      <c r="F33" s="325"/>
      <c r="G33" s="325"/>
      <c r="H33" s="325"/>
      <c r="I33" s="39" t="s">
        <v>278</v>
      </c>
      <c r="J33" s="31"/>
      <c r="K33" s="31"/>
      <c r="L33" s="31"/>
      <c r="M33" s="31"/>
      <c r="N33" s="31"/>
      <c r="O33" s="31"/>
      <c r="P33" s="31"/>
    </row>
    <row r="34" spans="1:16" s="28" customFormat="1" ht="13.9" customHeight="1" thickTop="1" thickBot="1" x14ac:dyDescent="0.25">
      <c r="A34" s="328"/>
      <c r="B34" s="342" t="s">
        <v>15</v>
      </c>
      <c r="C34" s="343"/>
      <c r="D34" s="320"/>
      <c r="E34" s="320"/>
      <c r="F34" s="320"/>
      <c r="G34" s="320"/>
      <c r="H34" s="320"/>
      <c r="I34" s="38" t="s">
        <v>34</v>
      </c>
      <c r="J34" s="35"/>
      <c r="K34" s="35"/>
      <c r="L34" s="35"/>
      <c r="M34" s="35"/>
      <c r="N34" s="35"/>
      <c r="O34" s="35"/>
      <c r="P34" s="35"/>
    </row>
    <row r="35" spans="1:16" s="28" customFormat="1" ht="13.9" customHeight="1" thickTop="1" thickBot="1" x14ac:dyDescent="0.25">
      <c r="A35" s="328"/>
      <c r="B35" s="344"/>
      <c r="C35" s="345"/>
      <c r="D35" s="321"/>
      <c r="E35" s="321"/>
      <c r="F35" s="321"/>
      <c r="G35" s="321"/>
      <c r="H35" s="321"/>
      <c r="I35" s="38" t="s">
        <v>35</v>
      </c>
      <c r="J35" s="35"/>
      <c r="K35" s="35"/>
      <c r="L35" s="35"/>
      <c r="M35" s="35"/>
      <c r="N35" s="35"/>
      <c r="O35" s="35"/>
      <c r="P35" s="35"/>
    </row>
    <row r="36" spans="1:16" s="28" customFormat="1" ht="13.9" customHeight="1" thickTop="1" thickBot="1" x14ac:dyDescent="0.25">
      <c r="A36" s="328"/>
      <c r="B36" s="344"/>
      <c r="C36" s="345"/>
      <c r="D36" s="321"/>
      <c r="E36" s="321"/>
      <c r="F36" s="321"/>
      <c r="G36" s="321"/>
      <c r="H36" s="321"/>
      <c r="I36" s="38" t="s">
        <v>36</v>
      </c>
      <c r="J36" s="35"/>
      <c r="K36" s="35"/>
      <c r="L36" s="35"/>
      <c r="M36" s="35"/>
      <c r="N36" s="35"/>
      <c r="O36" s="35"/>
      <c r="P36" s="35"/>
    </row>
    <row r="37" spans="1:16" s="28" customFormat="1" ht="13.9" customHeight="1" thickTop="1" thickBot="1" x14ac:dyDescent="0.25">
      <c r="A37" s="328"/>
      <c r="B37" s="344"/>
      <c r="C37" s="345"/>
      <c r="D37" s="321"/>
      <c r="E37" s="321"/>
      <c r="F37" s="321"/>
      <c r="G37" s="321"/>
      <c r="H37" s="321"/>
      <c r="I37" s="38" t="s">
        <v>38</v>
      </c>
      <c r="J37" s="35"/>
      <c r="K37" s="35"/>
      <c r="L37" s="35"/>
      <c r="M37" s="35"/>
      <c r="N37" s="35"/>
      <c r="O37" s="35"/>
      <c r="P37" s="35"/>
    </row>
    <row r="38" spans="1:16" s="28" customFormat="1" ht="13.9" customHeight="1" thickTop="1" thickBot="1" x14ac:dyDescent="0.25">
      <c r="A38" s="328"/>
      <c r="B38" s="344"/>
      <c r="C38" s="345"/>
      <c r="D38" s="321"/>
      <c r="E38" s="321"/>
      <c r="F38" s="321"/>
      <c r="G38" s="321"/>
      <c r="H38" s="321"/>
      <c r="I38" s="38" t="s">
        <v>39</v>
      </c>
      <c r="J38" s="35"/>
      <c r="K38" s="35"/>
      <c r="L38" s="35"/>
      <c r="M38" s="35"/>
      <c r="N38" s="35"/>
      <c r="O38" s="35"/>
      <c r="P38" s="35"/>
    </row>
    <row r="39" spans="1:16" s="28" customFormat="1" ht="13.9" customHeight="1" thickTop="1" thickBot="1" x14ac:dyDescent="0.25">
      <c r="A39" s="40"/>
      <c r="B39" s="344"/>
      <c r="C39" s="345"/>
      <c r="D39" s="321"/>
      <c r="E39" s="321"/>
      <c r="F39" s="321"/>
      <c r="G39" s="321"/>
      <c r="H39" s="321"/>
      <c r="I39" s="38" t="s">
        <v>271</v>
      </c>
      <c r="J39" s="35"/>
      <c r="K39" s="35"/>
      <c r="L39" s="35"/>
      <c r="M39" s="35"/>
      <c r="N39" s="35"/>
      <c r="O39" s="35"/>
      <c r="P39" s="35"/>
    </row>
    <row r="40" spans="1:16" s="28" customFormat="1" ht="13.9" customHeight="1" thickTop="1" thickBot="1" x14ac:dyDescent="0.25">
      <c r="A40" s="40"/>
      <c r="B40" s="344"/>
      <c r="C40" s="345"/>
      <c r="D40" s="321"/>
      <c r="E40" s="321"/>
      <c r="F40" s="321"/>
      <c r="G40" s="321"/>
      <c r="H40" s="321"/>
      <c r="I40" s="38" t="s">
        <v>272</v>
      </c>
      <c r="J40" s="35"/>
      <c r="K40" s="35"/>
      <c r="L40" s="35"/>
      <c r="M40" s="35"/>
      <c r="N40" s="35"/>
      <c r="O40" s="35"/>
      <c r="P40" s="35"/>
    </row>
    <row r="41" spans="1:16" s="28" customFormat="1" ht="13.9" customHeight="1" thickTop="1" thickBot="1" x14ac:dyDescent="0.25">
      <c r="A41" s="40"/>
      <c r="B41" s="344"/>
      <c r="C41" s="345"/>
      <c r="D41" s="321"/>
      <c r="E41" s="321"/>
      <c r="F41" s="321"/>
      <c r="G41" s="321"/>
      <c r="H41" s="321"/>
      <c r="I41" s="38" t="s">
        <v>273</v>
      </c>
      <c r="J41" s="35"/>
      <c r="K41" s="35"/>
      <c r="L41" s="35"/>
      <c r="M41" s="35"/>
      <c r="N41" s="35"/>
      <c r="O41" s="35"/>
      <c r="P41" s="35"/>
    </row>
    <row r="42" spans="1:16" s="28" customFormat="1" ht="13.9" customHeight="1" thickTop="1" thickBot="1" x14ac:dyDescent="0.25">
      <c r="A42" s="40"/>
      <c r="B42" s="344"/>
      <c r="C42" s="345"/>
      <c r="D42" s="321"/>
      <c r="E42" s="321"/>
      <c r="F42" s="321"/>
      <c r="G42" s="321"/>
      <c r="H42" s="321"/>
      <c r="I42" s="38" t="s">
        <v>274</v>
      </c>
      <c r="J42" s="35"/>
      <c r="K42" s="35"/>
      <c r="L42" s="35"/>
      <c r="M42" s="35"/>
      <c r="N42" s="35"/>
      <c r="O42" s="35"/>
      <c r="P42" s="35"/>
    </row>
    <row r="43" spans="1:16" s="28" customFormat="1" ht="13.9" customHeight="1" thickTop="1" thickBot="1" x14ac:dyDescent="0.25">
      <c r="A43" s="40"/>
      <c r="B43" s="344"/>
      <c r="C43" s="345"/>
      <c r="D43" s="321"/>
      <c r="E43" s="321"/>
      <c r="F43" s="321"/>
      <c r="G43" s="321"/>
      <c r="H43" s="321"/>
      <c r="I43" s="38" t="s">
        <v>275</v>
      </c>
      <c r="J43" s="35"/>
      <c r="K43" s="35"/>
      <c r="L43" s="35"/>
      <c r="M43" s="35"/>
      <c r="N43" s="35"/>
      <c r="O43" s="35"/>
      <c r="P43" s="35"/>
    </row>
    <row r="44" spans="1:16" s="28" customFormat="1" ht="13.9" customHeight="1" thickTop="1" thickBot="1" x14ac:dyDescent="0.25">
      <c r="A44" s="40"/>
      <c r="B44" s="344"/>
      <c r="C44" s="345"/>
      <c r="D44" s="321"/>
      <c r="E44" s="321"/>
      <c r="F44" s="321"/>
      <c r="G44" s="321"/>
      <c r="H44" s="321"/>
      <c r="I44" s="38" t="s">
        <v>276</v>
      </c>
      <c r="J44" s="35"/>
      <c r="K44" s="35"/>
      <c r="L44" s="35"/>
      <c r="M44" s="35"/>
      <c r="N44" s="35"/>
      <c r="O44" s="35"/>
      <c r="P44" s="35"/>
    </row>
    <row r="45" spans="1:16" s="28" customFormat="1" ht="13.9" customHeight="1" thickTop="1" thickBot="1" x14ac:dyDescent="0.25">
      <c r="A45" s="40"/>
      <c r="B45" s="344"/>
      <c r="C45" s="345"/>
      <c r="D45" s="321"/>
      <c r="E45" s="321"/>
      <c r="F45" s="321"/>
      <c r="G45" s="321"/>
      <c r="H45" s="321"/>
      <c r="I45" s="38" t="s">
        <v>277</v>
      </c>
      <c r="J45" s="35"/>
      <c r="K45" s="35"/>
      <c r="L45" s="35"/>
      <c r="M45" s="35"/>
      <c r="N45" s="35"/>
      <c r="O45" s="35"/>
      <c r="P45" s="35"/>
    </row>
    <row r="46" spans="1:16" s="28" customFormat="1" ht="13.9" customHeight="1" thickTop="1" thickBot="1" x14ac:dyDescent="0.25">
      <c r="A46" s="40"/>
      <c r="B46" s="346"/>
      <c r="C46" s="347"/>
      <c r="D46" s="322"/>
      <c r="E46" s="322"/>
      <c r="F46" s="322"/>
      <c r="G46" s="322"/>
      <c r="H46" s="322"/>
      <c r="I46" s="38" t="s">
        <v>278</v>
      </c>
      <c r="J46" s="35"/>
      <c r="K46" s="35"/>
      <c r="L46" s="35"/>
      <c r="M46" s="35"/>
      <c r="N46" s="35"/>
      <c r="O46" s="35"/>
      <c r="P46" s="35"/>
    </row>
    <row r="47" spans="1:16" s="28" customFormat="1" ht="13.9" customHeight="1" thickTop="1" thickBot="1" x14ac:dyDescent="0.25">
      <c r="A47" s="328"/>
      <c r="B47" s="348" t="s">
        <v>17</v>
      </c>
      <c r="C47" s="349"/>
      <c r="D47" s="323"/>
      <c r="E47" s="323"/>
      <c r="F47" s="323"/>
      <c r="G47" s="323"/>
      <c r="H47" s="323"/>
      <c r="I47" s="39" t="s">
        <v>34</v>
      </c>
      <c r="J47" s="31"/>
      <c r="K47" s="31"/>
      <c r="L47" s="31"/>
      <c r="M47" s="31"/>
      <c r="N47" s="31"/>
      <c r="O47" s="31"/>
      <c r="P47" s="31"/>
    </row>
    <row r="48" spans="1:16" s="28" customFormat="1" ht="13.9" customHeight="1" thickTop="1" thickBot="1" x14ac:dyDescent="0.25">
      <c r="A48" s="328"/>
      <c r="B48" s="350"/>
      <c r="C48" s="351"/>
      <c r="D48" s="324"/>
      <c r="E48" s="324"/>
      <c r="F48" s="324"/>
      <c r="G48" s="324"/>
      <c r="H48" s="324"/>
      <c r="I48" s="39" t="s">
        <v>35</v>
      </c>
      <c r="J48" s="31"/>
      <c r="K48" s="31"/>
      <c r="L48" s="31"/>
      <c r="M48" s="31"/>
      <c r="N48" s="31"/>
      <c r="O48" s="31"/>
      <c r="P48" s="31"/>
    </row>
    <row r="49" spans="1:16" s="28" customFormat="1" ht="13.9" customHeight="1" thickTop="1" thickBot="1" x14ac:dyDescent="0.25">
      <c r="A49" s="328"/>
      <c r="B49" s="350"/>
      <c r="C49" s="351"/>
      <c r="D49" s="324"/>
      <c r="E49" s="324"/>
      <c r="F49" s="324"/>
      <c r="G49" s="324"/>
      <c r="H49" s="324"/>
      <c r="I49" s="39" t="s">
        <v>36</v>
      </c>
      <c r="J49" s="31"/>
      <c r="K49" s="31"/>
      <c r="L49" s="31"/>
      <c r="M49" s="31"/>
      <c r="N49" s="31"/>
      <c r="O49" s="31"/>
      <c r="P49" s="31"/>
    </row>
    <row r="50" spans="1:16" s="28" customFormat="1" ht="13.9" customHeight="1" thickTop="1" thickBot="1" x14ac:dyDescent="0.25">
      <c r="A50" s="328"/>
      <c r="B50" s="350"/>
      <c r="C50" s="351"/>
      <c r="D50" s="324"/>
      <c r="E50" s="324"/>
      <c r="F50" s="324"/>
      <c r="G50" s="324"/>
      <c r="H50" s="324"/>
      <c r="I50" s="39" t="s">
        <v>38</v>
      </c>
      <c r="J50" s="31"/>
      <c r="K50" s="31"/>
      <c r="L50" s="31"/>
      <c r="M50" s="31"/>
      <c r="N50" s="31"/>
      <c r="O50" s="31"/>
      <c r="P50" s="31"/>
    </row>
    <row r="51" spans="1:16" s="28" customFormat="1" ht="13.9" customHeight="1" thickTop="1" thickBot="1" x14ac:dyDescent="0.25">
      <c r="A51" s="328"/>
      <c r="B51" s="350"/>
      <c r="C51" s="351"/>
      <c r="D51" s="324"/>
      <c r="E51" s="324"/>
      <c r="F51" s="324"/>
      <c r="G51" s="324"/>
      <c r="H51" s="324"/>
      <c r="I51" s="39" t="s">
        <v>39</v>
      </c>
      <c r="J51" s="31"/>
      <c r="K51" s="31"/>
      <c r="L51" s="31"/>
      <c r="M51" s="31"/>
      <c r="N51" s="31"/>
      <c r="O51" s="31"/>
      <c r="P51" s="31"/>
    </row>
    <row r="52" spans="1:16" s="28" customFormat="1" ht="13.9" customHeight="1" thickTop="1" thickBot="1" x14ac:dyDescent="0.25">
      <c r="A52" s="40"/>
      <c r="B52" s="350"/>
      <c r="C52" s="351"/>
      <c r="D52" s="324"/>
      <c r="E52" s="324"/>
      <c r="F52" s="324"/>
      <c r="G52" s="324"/>
      <c r="H52" s="324"/>
      <c r="I52" s="39" t="s">
        <v>271</v>
      </c>
      <c r="J52" s="31"/>
      <c r="K52" s="31"/>
      <c r="L52" s="31"/>
      <c r="M52" s="31"/>
      <c r="N52" s="31"/>
      <c r="O52" s="31"/>
      <c r="P52" s="31"/>
    </row>
    <row r="53" spans="1:16" s="28" customFormat="1" ht="13.9" customHeight="1" thickTop="1" thickBot="1" x14ac:dyDescent="0.25">
      <c r="A53" s="40"/>
      <c r="B53" s="350"/>
      <c r="C53" s="351"/>
      <c r="D53" s="324"/>
      <c r="E53" s="324"/>
      <c r="F53" s="324"/>
      <c r="G53" s="324"/>
      <c r="H53" s="324"/>
      <c r="I53" s="39" t="s">
        <v>272</v>
      </c>
      <c r="J53" s="31"/>
      <c r="K53" s="31"/>
      <c r="L53" s="31"/>
      <c r="M53" s="31"/>
      <c r="N53" s="31"/>
      <c r="O53" s="31"/>
      <c r="P53" s="31"/>
    </row>
    <row r="54" spans="1:16" s="28" customFormat="1" ht="13.9" customHeight="1" thickTop="1" thickBot="1" x14ac:dyDescent="0.25">
      <c r="A54" s="40"/>
      <c r="B54" s="350"/>
      <c r="C54" s="351"/>
      <c r="D54" s="324"/>
      <c r="E54" s="324"/>
      <c r="F54" s="324"/>
      <c r="G54" s="324"/>
      <c r="H54" s="324"/>
      <c r="I54" s="39" t="s">
        <v>273</v>
      </c>
      <c r="J54" s="31"/>
      <c r="K54" s="31"/>
      <c r="L54" s="31"/>
      <c r="M54" s="31"/>
      <c r="N54" s="31"/>
      <c r="O54" s="31"/>
      <c r="P54" s="31"/>
    </row>
    <row r="55" spans="1:16" s="28" customFormat="1" ht="13.9" customHeight="1" thickTop="1" thickBot="1" x14ac:dyDescent="0.25">
      <c r="A55" s="40"/>
      <c r="B55" s="350"/>
      <c r="C55" s="351"/>
      <c r="D55" s="324"/>
      <c r="E55" s="324"/>
      <c r="F55" s="324"/>
      <c r="G55" s="324"/>
      <c r="H55" s="324"/>
      <c r="I55" s="39" t="s">
        <v>274</v>
      </c>
      <c r="J55" s="31"/>
      <c r="K55" s="31"/>
      <c r="L55" s="31"/>
      <c r="M55" s="31"/>
      <c r="N55" s="31"/>
      <c r="O55" s="31"/>
      <c r="P55" s="31"/>
    </row>
    <row r="56" spans="1:16" s="28" customFormat="1" ht="13.9" customHeight="1" thickTop="1" thickBot="1" x14ac:dyDescent="0.25">
      <c r="A56" s="40"/>
      <c r="B56" s="350"/>
      <c r="C56" s="351"/>
      <c r="D56" s="324"/>
      <c r="E56" s="324"/>
      <c r="F56" s="324"/>
      <c r="G56" s="324"/>
      <c r="H56" s="324"/>
      <c r="I56" s="39" t="s">
        <v>275</v>
      </c>
      <c r="J56" s="31"/>
      <c r="K56" s="31"/>
      <c r="L56" s="31"/>
      <c r="M56" s="31"/>
      <c r="N56" s="31"/>
      <c r="O56" s="31"/>
      <c r="P56" s="31"/>
    </row>
    <row r="57" spans="1:16" s="28" customFormat="1" ht="13.9" customHeight="1" thickTop="1" thickBot="1" x14ac:dyDescent="0.25">
      <c r="A57" s="40"/>
      <c r="B57" s="350"/>
      <c r="C57" s="351"/>
      <c r="D57" s="324"/>
      <c r="E57" s="324"/>
      <c r="F57" s="324"/>
      <c r="G57" s="324"/>
      <c r="H57" s="324"/>
      <c r="I57" s="39" t="s">
        <v>276</v>
      </c>
      <c r="J57" s="31"/>
      <c r="K57" s="31"/>
      <c r="L57" s="31"/>
      <c r="M57" s="31"/>
      <c r="N57" s="31"/>
      <c r="O57" s="31"/>
      <c r="P57" s="31"/>
    </row>
    <row r="58" spans="1:16" s="28" customFormat="1" ht="13.9" customHeight="1" thickTop="1" thickBot="1" x14ac:dyDescent="0.25">
      <c r="A58" s="40"/>
      <c r="B58" s="350"/>
      <c r="C58" s="351"/>
      <c r="D58" s="324"/>
      <c r="E58" s="324"/>
      <c r="F58" s="324"/>
      <c r="G58" s="324"/>
      <c r="H58" s="324"/>
      <c r="I58" s="39" t="s">
        <v>277</v>
      </c>
      <c r="J58" s="31"/>
      <c r="K58" s="31"/>
      <c r="L58" s="31"/>
      <c r="M58" s="31"/>
      <c r="N58" s="31"/>
      <c r="O58" s="31"/>
      <c r="P58" s="31"/>
    </row>
    <row r="59" spans="1:16" s="28" customFormat="1" ht="13.9" customHeight="1" thickTop="1" thickBot="1" x14ac:dyDescent="0.25">
      <c r="A59" s="40"/>
      <c r="B59" s="352"/>
      <c r="C59" s="353"/>
      <c r="D59" s="325"/>
      <c r="E59" s="325"/>
      <c r="F59" s="325"/>
      <c r="G59" s="325"/>
      <c r="H59" s="325"/>
      <c r="I59" s="39" t="s">
        <v>278</v>
      </c>
      <c r="J59" s="31"/>
      <c r="K59" s="31"/>
      <c r="L59" s="31"/>
      <c r="M59" s="31"/>
      <c r="N59" s="31"/>
      <c r="O59" s="31"/>
      <c r="P59" s="31"/>
    </row>
    <row r="60" spans="1:16" s="4" customFormat="1" ht="13.9" customHeight="1" thickTop="1" thickBot="1" x14ac:dyDescent="0.25">
      <c r="A60" s="44"/>
      <c r="B60" s="342" t="s">
        <v>18</v>
      </c>
      <c r="C60" s="343"/>
      <c r="D60" s="320"/>
      <c r="E60" s="320"/>
      <c r="F60" s="320"/>
      <c r="G60" s="320"/>
      <c r="H60" s="320"/>
      <c r="I60" s="38" t="s">
        <v>34</v>
      </c>
      <c r="J60" s="35"/>
      <c r="K60" s="35"/>
      <c r="L60" s="35"/>
      <c r="M60" s="35"/>
      <c r="N60" s="35"/>
      <c r="O60" s="35"/>
      <c r="P60" s="35"/>
    </row>
    <row r="61" spans="1:16" s="4" customFormat="1" ht="13.9" customHeight="1" thickTop="1" thickBot="1" x14ac:dyDescent="0.25">
      <c r="A61" s="44"/>
      <c r="B61" s="344"/>
      <c r="C61" s="345"/>
      <c r="D61" s="321"/>
      <c r="E61" s="321"/>
      <c r="F61" s="321"/>
      <c r="G61" s="321"/>
      <c r="H61" s="321"/>
      <c r="I61" s="38" t="s">
        <v>35</v>
      </c>
      <c r="J61" s="35"/>
      <c r="K61" s="35"/>
      <c r="L61" s="35"/>
      <c r="M61" s="35"/>
      <c r="N61" s="35"/>
      <c r="O61" s="35"/>
      <c r="P61" s="35"/>
    </row>
    <row r="62" spans="1:16" s="4" customFormat="1" ht="13.9" customHeight="1" thickTop="1" thickBot="1" x14ac:dyDescent="0.25">
      <c r="A62" s="44"/>
      <c r="B62" s="344"/>
      <c r="C62" s="345"/>
      <c r="D62" s="321"/>
      <c r="E62" s="321"/>
      <c r="F62" s="321"/>
      <c r="G62" s="321"/>
      <c r="H62" s="321"/>
      <c r="I62" s="38" t="s">
        <v>36</v>
      </c>
      <c r="J62" s="35"/>
      <c r="K62" s="35"/>
      <c r="L62" s="35"/>
      <c r="M62" s="35"/>
      <c r="N62" s="35"/>
      <c r="O62" s="35"/>
      <c r="P62" s="35"/>
    </row>
    <row r="63" spans="1:16" s="4" customFormat="1" ht="13.9" customHeight="1" thickTop="1" thickBot="1" x14ac:dyDescent="0.25">
      <c r="A63" s="44"/>
      <c r="B63" s="344"/>
      <c r="C63" s="345"/>
      <c r="D63" s="321"/>
      <c r="E63" s="321"/>
      <c r="F63" s="321"/>
      <c r="G63" s="321"/>
      <c r="H63" s="321"/>
      <c r="I63" s="38" t="s">
        <v>38</v>
      </c>
      <c r="J63" s="35"/>
      <c r="K63" s="35"/>
      <c r="L63" s="35"/>
      <c r="M63" s="35"/>
      <c r="N63" s="35"/>
      <c r="O63" s="35"/>
      <c r="P63" s="35"/>
    </row>
    <row r="64" spans="1:16" s="4" customFormat="1" ht="13.9" customHeight="1" thickTop="1" thickBot="1" x14ac:dyDescent="0.25">
      <c r="A64" s="44"/>
      <c r="B64" s="344"/>
      <c r="C64" s="345"/>
      <c r="D64" s="321"/>
      <c r="E64" s="321"/>
      <c r="F64" s="321"/>
      <c r="G64" s="321"/>
      <c r="H64" s="321"/>
      <c r="I64" s="38" t="s">
        <v>39</v>
      </c>
      <c r="J64" s="35"/>
      <c r="K64" s="35"/>
      <c r="L64" s="35"/>
      <c r="M64" s="35"/>
      <c r="N64" s="35"/>
      <c r="O64" s="35"/>
      <c r="P64" s="35"/>
    </row>
    <row r="65" spans="1:16" s="4" customFormat="1" ht="13.9" customHeight="1" thickTop="1" thickBot="1" x14ac:dyDescent="0.25">
      <c r="A65" s="44"/>
      <c r="B65" s="344"/>
      <c r="C65" s="345"/>
      <c r="D65" s="321"/>
      <c r="E65" s="321"/>
      <c r="F65" s="321"/>
      <c r="G65" s="321"/>
      <c r="H65" s="321"/>
      <c r="I65" s="38" t="s">
        <v>271</v>
      </c>
      <c r="J65" s="35"/>
      <c r="K65" s="35"/>
      <c r="L65" s="35"/>
      <c r="M65" s="35"/>
      <c r="N65" s="35"/>
      <c r="O65" s="35"/>
      <c r="P65" s="35"/>
    </row>
    <row r="66" spans="1:16" s="4" customFormat="1" ht="13.9" customHeight="1" thickTop="1" thickBot="1" x14ac:dyDescent="0.25">
      <c r="A66" s="44"/>
      <c r="B66" s="344"/>
      <c r="C66" s="345"/>
      <c r="D66" s="321"/>
      <c r="E66" s="321"/>
      <c r="F66" s="321"/>
      <c r="G66" s="321"/>
      <c r="H66" s="321"/>
      <c r="I66" s="38" t="s">
        <v>272</v>
      </c>
      <c r="J66" s="35"/>
      <c r="K66" s="35"/>
      <c r="L66" s="35"/>
      <c r="M66" s="35"/>
      <c r="N66" s="35"/>
      <c r="O66" s="35"/>
      <c r="P66" s="35"/>
    </row>
    <row r="67" spans="1:16" s="4" customFormat="1" ht="13.9" customHeight="1" thickTop="1" thickBot="1" x14ac:dyDescent="0.25">
      <c r="A67" s="44"/>
      <c r="B67" s="344"/>
      <c r="C67" s="345"/>
      <c r="D67" s="321"/>
      <c r="E67" s="321"/>
      <c r="F67" s="321"/>
      <c r="G67" s="321"/>
      <c r="H67" s="321"/>
      <c r="I67" s="38" t="s">
        <v>273</v>
      </c>
      <c r="J67" s="35"/>
      <c r="K67" s="35"/>
      <c r="L67" s="35"/>
      <c r="M67" s="35"/>
      <c r="N67" s="35"/>
      <c r="O67" s="35"/>
      <c r="P67" s="35"/>
    </row>
    <row r="68" spans="1:16" s="4" customFormat="1" ht="13.9" customHeight="1" thickTop="1" thickBot="1" x14ac:dyDescent="0.25">
      <c r="A68" s="44"/>
      <c r="B68" s="344"/>
      <c r="C68" s="345"/>
      <c r="D68" s="321"/>
      <c r="E68" s="321"/>
      <c r="F68" s="321"/>
      <c r="G68" s="321"/>
      <c r="H68" s="321"/>
      <c r="I68" s="38" t="s">
        <v>274</v>
      </c>
      <c r="J68" s="35"/>
      <c r="K68" s="35"/>
      <c r="L68" s="35"/>
      <c r="M68" s="35"/>
      <c r="N68" s="35"/>
      <c r="O68" s="35"/>
      <c r="P68" s="35"/>
    </row>
    <row r="69" spans="1:16" s="4" customFormat="1" ht="13.9" customHeight="1" thickTop="1" thickBot="1" x14ac:dyDescent="0.25">
      <c r="A69" s="44"/>
      <c r="B69" s="344"/>
      <c r="C69" s="345"/>
      <c r="D69" s="321"/>
      <c r="E69" s="321"/>
      <c r="F69" s="321"/>
      <c r="G69" s="321"/>
      <c r="H69" s="321"/>
      <c r="I69" s="38" t="s">
        <v>275</v>
      </c>
      <c r="J69" s="35"/>
      <c r="K69" s="35"/>
      <c r="L69" s="35"/>
      <c r="M69" s="35"/>
      <c r="N69" s="35"/>
      <c r="O69" s="35"/>
      <c r="P69" s="35"/>
    </row>
    <row r="70" spans="1:16" s="4" customFormat="1" ht="13.9" customHeight="1" thickTop="1" thickBot="1" x14ac:dyDescent="0.25">
      <c r="A70" s="44"/>
      <c r="B70" s="344"/>
      <c r="C70" s="345"/>
      <c r="D70" s="321"/>
      <c r="E70" s="321"/>
      <c r="F70" s="321"/>
      <c r="G70" s="321"/>
      <c r="H70" s="321"/>
      <c r="I70" s="38" t="s">
        <v>276</v>
      </c>
      <c r="J70" s="35"/>
      <c r="K70" s="35"/>
      <c r="L70" s="35"/>
      <c r="M70" s="35"/>
      <c r="N70" s="35"/>
      <c r="O70" s="35"/>
      <c r="P70" s="35"/>
    </row>
    <row r="71" spans="1:16" s="4" customFormat="1" ht="13.9" customHeight="1" thickTop="1" thickBot="1" x14ac:dyDescent="0.25">
      <c r="A71" s="44"/>
      <c r="B71" s="344"/>
      <c r="C71" s="345"/>
      <c r="D71" s="321"/>
      <c r="E71" s="321"/>
      <c r="F71" s="321"/>
      <c r="G71" s="321"/>
      <c r="H71" s="321"/>
      <c r="I71" s="38" t="s">
        <v>277</v>
      </c>
      <c r="J71" s="35"/>
      <c r="K71" s="35"/>
      <c r="L71" s="35"/>
      <c r="M71" s="35"/>
      <c r="N71" s="35"/>
      <c r="O71" s="35"/>
      <c r="P71" s="35"/>
    </row>
    <row r="72" spans="1:16" s="4" customFormat="1" ht="13.9" customHeight="1" thickTop="1" thickBot="1" x14ac:dyDescent="0.25">
      <c r="A72" s="44"/>
      <c r="B72" s="346"/>
      <c r="C72" s="347"/>
      <c r="D72" s="322"/>
      <c r="E72" s="322"/>
      <c r="F72" s="322"/>
      <c r="G72" s="322"/>
      <c r="H72" s="322"/>
      <c r="I72" s="38" t="s">
        <v>278</v>
      </c>
      <c r="J72" s="35"/>
      <c r="K72" s="35"/>
      <c r="L72" s="35"/>
      <c r="M72" s="35"/>
      <c r="N72" s="35"/>
      <c r="O72" s="35"/>
      <c r="P72" s="35"/>
    </row>
    <row r="73" spans="1:16" s="4" customFormat="1" ht="13.9" customHeight="1" thickTop="1" thickBot="1" x14ac:dyDescent="0.25">
      <c r="A73" s="44"/>
      <c r="B73" s="348" t="s">
        <v>19</v>
      </c>
      <c r="C73" s="349"/>
      <c r="D73" s="323"/>
      <c r="E73" s="323"/>
      <c r="F73" s="323"/>
      <c r="G73" s="323"/>
      <c r="H73" s="323"/>
      <c r="I73" s="39" t="s">
        <v>34</v>
      </c>
      <c r="J73" s="31"/>
      <c r="K73" s="31"/>
      <c r="L73" s="31"/>
      <c r="M73" s="31"/>
      <c r="N73" s="31"/>
      <c r="O73" s="31"/>
      <c r="P73" s="31"/>
    </row>
    <row r="74" spans="1:16" s="4" customFormat="1" ht="13.9" customHeight="1" thickTop="1" thickBot="1" x14ac:dyDescent="0.25">
      <c r="A74" s="44"/>
      <c r="B74" s="350"/>
      <c r="C74" s="351"/>
      <c r="D74" s="324"/>
      <c r="E74" s="324"/>
      <c r="F74" s="324"/>
      <c r="G74" s="324"/>
      <c r="H74" s="324"/>
      <c r="I74" s="39" t="s">
        <v>35</v>
      </c>
      <c r="J74" s="31"/>
      <c r="K74" s="31"/>
      <c r="L74" s="31"/>
      <c r="M74" s="31"/>
      <c r="N74" s="31"/>
      <c r="O74" s="31"/>
      <c r="P74" s="31"/>
    </row>
    <row r="75" spans="1:16" s="4" customFormat="1" ht="13.9" customHeight="1" thickTop="1" thickBot="1" x14ac:dyDescent="0.25">
      <c r="A75" s="44"/>
      <c r="B75" s="350"/>
      <c r="C75" s="351"/>
      <c r="D75" s="324"/>
      <c r="E75" s="324"/>
      <c r="F75" s="324"/>
      <c r="G75" s="324"/>
      <c r="H75" s="324"/>
      <c r="I75" s="39" t="s">
        <v>36</v>
      </c>
      <c r="J75" s="31"/>
      <c r="K75" s="31"/>
      <c r="L75" s="31"/>
      <c r="M75" s="31"/>
      <c r="N75" s="31"/>
      <c r="O75" s="31"/>
      <c r="P75" s="31"/>
    </row>
    <row r="76" spans="1:16" s="4" customFormat="1" ht="13.9" customHeight="1" thickTop="1" thickBot="1" x14ac:dyDescent="0.25">
      <c r="A76" s="44"/>
      <c r="B76" s="350"/>
      <c r="C76" s="351"/>
      <c r="D76" s="324"/>
      <c r="E76" s="324"/>
      <c r="F76" s="324"/>
      <c r="G76" s="324"/>
      <c r="H76" s="324"/>
      <c r="I76" s="39" t="s">
        <v>38</v>
      </c>
      <c r="J76" s="31"/>
      <c r="K76" s="31"/>
      <c r="L76" s="31"/>
      <c r="M76" s="31"/>
      <c r="N76" s="31"/>
      <c r="O76" s="31"/>
      <c r="P76" s="31"/>
    </row>
    <row r="77" spans="1:16" s="4" customFormat="1" ht="13.9" customHeight="1" thickTop="1" thickBot="1" x14ac:dyDescent="0.25">
      <c r="A77" s="44"/>
      <c r="B77" s="350"/>
      <c r="C77" s="351"/>
      <c r="D77" s="324"/>
      <c r="E77" s="324"/>
      <c r="F77" s="324"/>
      <c r="G77" s="324"/>
      <c r="H77" s="324"/>
      <c r="I77" s="39" t="s">
        <v>39</v>
      </c>
      <c r="J77" s="31"/>
      <c r="K77" s="31"/>
      <c r="L77" s="31"/>
      <c r="M77" s="31"/>
      <c r="N77" s="31"/>
      <c r="O77" s="31"/>
      <c r="P77" s="31"/>
    </row>
    <row r="78" spans="1:16" s="4" customFormat="1" ht="13.9" customHeight="1" thickTop="1" thickBot="1" x14ac:dyDescent="0.25">
      <c r="A78" s="44"/>
      <c r="B78" s="350"/>
      <c r="C78" s="351"/>
      <c r="D78" s="324"/>
      <c r="E78" s="324"/>
      <c r="F78" s="324"/>
      <c r="G78" s="324"/>
      <c r="H78" s="324"/>
      <c r="I78" s="39" t="s">
        <v>271</v>
      </c>
      <c r="J78" s="31"/>
      <c r="K78" s="31"/>
      <c r="L78" s="31"/>
      <c r="M78" s="31"/>
      <c r="N78" s="31"/>
      <c r="O78" s="31"/>
      <c r="P78" s="31"/>
    </row>
    <row r="79" spans="1:16" s="4" customFormat="1" ht="13.9" customHeight="1" thickTop="1" thickBot="1" x14ac:dyDescent="0.25">
      <c r="A79" s="44"/>
      <c r="B79" s="350"/>
      <c r="C79" s="351"/>
      <c r="D79" s="324"/>
      <c r="E79" s="324"/>
      <c r="F79" s="324"/>
      <c r="G79" s="324"/>
      <c r="H79" s="324"/>
      <c r="I79" s="39" t="s">
        <v>272</v>
      </c>
      <c r="J79" s="31"/>
      <c r="K79" s="31"/>
      <c r="L79" s="31"/>
      <c r="M79" s="31"/>
      <c r="N79" s="31"/>
      <c r="O79" s="31"/>
      <c r="P79" s="31"/>
    </row>
    <row r="80" spans="1:16" ht="16.5" thickTop="1" thickBot="1" x14ac:dyDescent="0.3">
      <c r="B80" s="350"/>
      <c r="C80" s="351"/>
      <c r="D80" s="324"/>
      <c r="E80" s="324"/>
      <c r="F80" s="324"/>
      <c r="G80" s="324"/>
      <c r="H80" s="324"/>
      <c r="I80" s="39" t="s">
        <v>273</v>
      </c>
      <c r="J80" s="31"/>
      <c r="K80" s="31"/>
      <c r="L80" s="31"/>
      <c r="M80" s="31"/>
      <c r="N80" s="31"/>
      <c r="O80" s="31"/>
      <c r="P80" s="31"/>
    </row>
    <row r="81" spans="2:16" ht="16.5" thickTop="1" thickBot="1" x14ac:dyDescent="0.3">
      <c r="B81" s="350"/>
      <c r="C81" s="351"/>
      <c r="D81" s="324"/>
      <c r="E81" s="324"/>
      <c r="F81" s="324"/>
      <c r="G81" s="324"/>
      <c r="H81" s="324"/>
      <c r="I81" s="39" t="s">
        <v>274</v>
      </c>
      <c r="J81" s="31"/>
      <c r="K81" s="31"/>
      <c r="L81" s="31"/>
      <c r="M81" s="31"/>
      <c r="N81" s="31"/>
      <c r="O81" s="31"/>
      <c r="P81" s="31"/>
    </row>
    <row r="82" spans="2:16" ht="16.5" thickTop="1" thickBot="1" x14ac:dyDescent="0.3">
      <c r="B82" s="350"/>
      <c r="C82" s="351"/>
      <c r="D82" s="324"/>
      <c r="E82" s="324"/>
      <c r="F82" s="324"/>
      <c r="G82" s="324"/>
      <c r="H82" s="324"/>
      <c r="I82" s="39" t="s">
        <v>275</v>
      </c>
      <c r="J82" s="31"/>
      <c r="K82" s="31"/>
      <c r="L82" s="31"/>
      <c r="M82" s="31"/>
      <c r="N82" s="31"/>
      <c r="O82" s="31"/>
      <c r="P82" s="31"/>
    </row>
    <row r="83" spans="2:16" ht="16.5" thickTop="1" thickBot="1" x14ac:dyDescent="0.3">
      <c r="B83" s="350"/>
      <c r="C83" s="351"/>
      <c r="D83" s="324"/>
      <c r="E83" s="324"/>
      <c r="F83" s="324"/>
      <c r="G83" s="324"/>
      <c r="H83" s="324"/>
      <c r="I83" s="39" t="s">
        <v>276</v>
      </c>
      <c r="J83" s="31"/>
      <c r="K83" s="31"/>
      <c r="L83" s="31"/>
      <c r="M83" s="31"/>
      <c r="N83" s="31"/>
      <c r="O83" s="31"/>
      <c r="P83" s="31"/>
    </row>
    <row r="84" spans="2:16" ht="16.5" thickTop="1" thickBot="1" x14ac:dyDescent="0.3">
      <c r="B84" s="350"/>
      <c r="C84" s="351"/>
      <c r="D84" s="324"/>
      <c r="E84" s="324"/>
      <c r="F84" s="324"/>
      <c r="G84" s="324"/>
      <c r="H84" s="324"/>
      <c r="I84" s="39" t="s">
        <v>277</v>
      </c>
      <c r="J84" s="31"/>
      <c r="K84" s="31"/>
      <c r="L84" s="31"/>
      <c r="M84" s="31"/>
      <c r="N84" s="31"/>
      <c r="O84" s="31"/>
      <c r="P84" s="31"/>
    </row>
    <row r="85" spans="2:16" ht="16.5" thickTop="1" thickBot="1" x14ac:dyDescent="0.3">
      <c r="B85" s="352"/>
      <c r="C85" s="353"/>
      <c r="D85" s="325"/>
      <c r="E85" s="325"/>
      <c r="F85" s="325"/>
      <c r="G85" s="325"/>
      <c r="H85" s="325"/>
      <c r="I85" s="39" t="s">
        <v>278</v>
      </c>
      <c r="J85" s="31"/>
      <c r="K85" s="31"/>
      <c r="L85" s="31"/>
      <c r="M85" s="31"/>
      <c r="N85" s="31"/>
      <c r="O85" s="31"/>
      <c r="P85" s="31"/>
    </row>
    <row r="86" spans="2:16" ht="15" customHeight="1" thickTop="1" thickBot="1" x14ac:dyDescent="0.3">
      <c r="B86" s="342" t="s">
        <v>20</v>
      </c>
      <c r="C86" s="343"/>
      <c r="D86" s="320"/>
      <c r="E86" s="320"/>
      <c r="F86" s="320"/>
      <c r="G86" s="320"/>
      <c r="H86" s="320"/>
      <c r="I86" s="38" t="s">
        <v>34</v>
      </c>
      <c r="J86" s="35"/>
      <c r="K86" s="35"/>
      <c r="L86" s="35"/>
      <c r="M86" s="35"/>
      <c r="N86" s="35"/>
      <c r="O86" s="35"/>
      <c r="P86" s="35"/>
    </row>
    <row r="87" spans="2:16" ht="16.5" thickTop="1" thickBot="1" x14ac:dyDescent="0.3">
      <c r="B87" s="344"/>
      <c r="C87" s="345"/>
      <c r="D87" s="321"/>
      <c r="E87" s="321"/>
      <c r="F87" s="321"/>
      <c r="G87" s="321"/>
      <c r="H87" s="321"/>
      <c r="I87" s="38" t="s">
        <v>35</v>
      </c>
      <c r="J87" s="35"/>
      <c r="K87" s="35"/>
      <c r="L87" s="35"/>
      <c r="M87" s="35"/>
      <c r="N87" s="35"/>
      <c r="O87" s="35"/>
      <c r="P87" s="35"/>
    </row>
    <row r="88" spans="2:16" ht="16.5" thickTop="1" thickBot="1" x14ac:dyDescent="0.3">
      <c r="B88" s="344"/>
      <c r="C88" s="345"/>
      <c r="D88" s="321"/>
      <c r="E88" s="321"/>
      <c r="F88" s="321"/>
      <c r="G88" s="321"/>
      <c r="H88" s="321"/>
      <c r="I88" s="38" t="s">
        <v>36</v>
      </c>
      <c r="J88" s="35"/>
      <c r="K88" s="35"/>
      <c r="L88" s="35"/>
      <c r="M88" s="35"/>
      <c r="N88" s="35"/>
      <c r="O88" s="35"/>
      <c r="P88" s="35"/>
    </row>
    <row r="89" spans="2:16" ht="16.5" thickTop="1" thickBot="1" x14ac:dyDescent="0.3">
      <c r="B89" s="344"/>
      <c r="C89" s="345"/>
      <c r="D89" s="321"/>
      <c r="E89" s="321"/>
      <c r="F89" s="321"/>
      <c r="G89" s="321"/>
      <c r="H89" s="321"/>
      <c r="I89" s="38" t="s">
        <v>38</v>
      </c>
      <c r="J89" s="35"/>
      <c r="K89" s="35"/>
      <c r="L89" s="35"/>
      <c r="M89" s="35"/>
      <c r="N89" s="35"/>
      <c r="O89" s="35"/>
      <c r="P89" s="35"/>
    </row>
    <row r="90" spans="2:16" ht="16.5" thickTop="1" thickBot="1" x14ac:dyDescent="0.3">
      <c r="B90" s="344"/>
      <c r="C90" s="345"/>
      <c r="D90" s="321"/>
      <c r="E90" s="321"/>
      <c r="F90" s="321"/>
      <c r="G90" s="321"/>
      <c r="H90" s="321"/>
      <c r="I90" s="38" t="s">
        <v>39</v>
      </c>
      <c r="J90" s="35"/>
      <c r="K90" s="35"/>
      <c r="L90" s="35"/>
      <c r="M90" s="35"/>
      <c r="N90" s="35"/>
      <c r="O90" s="35"/>
      <c r="P90" s="35"/>
    </row>
    <row r="91" spans="2:16" ht="16.5" thickTop="1" thickBot="1" x14ac:dyDescent="0.3">
      <c r="B91" s="344"/>
      <c r="C91" s="345"/>
      <c r="D91" s="321"/>
      <c r="E91" s="321"/>
      <c r="F91" s="321"/>
      <c r="G91" s="321"/>
      <c r="H91" s="321"/>
      <c r="I91" s="38" t="s">
        <v>271</v>
      </c>
      <c r="J91" s="35"/>
      <c r="K91" s="35"/>
      <c r="L91" s="35"/>
      <c r="M91" s="35"/>
      <c r="N91" s="35"/>
      <c r="O91" s="35"/>
      <c r="P91" s="35"/>
    </row>
    <row r="92" spans="2:16" ht="16.5" thickTop="1" thickBot="1" x14ac:dyDescent="0.3">
      <c r="B92" s="344"/>
      <c r="C92" s="345"/>
      <c r="D92" s="321"/>
      <c r="E92" s="321"/>
      <c r="F92" s="321"/>
      <c r="G92" s="321"/>
      <c r="H92" s="321"/>
      <c r="I92" s="38" t="s">
        <v>272</v>
      </c>
      <c r="J92" s="35"/>
      <c r="K92" s="35"/>
      <c r="L92" s="35"/>
      <c r="M92" s="35"/>
      <c r="N92" s="35"/>
      <c r="O92" s="35"/>
      <c r="P92" s="35"/>
    </row>
    <row r="93" spans="2:16" ht="16.5" thickTop="1" thickBot="1" x14ac:dyDescent="0.3">
      <c r="B93" s="344"/>
      <c r="C93" s="345"/>
      <c r="D93" s="321"/>
      <c r="E93" s="321"/>
      <c r="F93" s="321"/>
      <c r="G93" s="321"/>
      <c r="H93" s="321"/>
      <c r="I93" s="38" t="s">
        <v>273</v>
      </c>
      <c r="J93" s="35"/>
      <c r="K93" s="35"/>
      <c r="L93" s="35"/>
      <c r="M93" s="35"/>
      <c r="N93" s="35"/>
      <c r="O93" s="35"/>
      <c r="P93" s="35"/>
    </row>
    <row r="94" spans="2:16" ht="16.5" thickTop="1" thickBot="1" x14ac:dyDescent="0.3">
      <c r="B94" s="344"/>
      <c r="C94" s="345"/>
      <c r="D94" s="321"/>
      <c r="E94" s="321"/>
      <c r="F94" s="321"/>
      <c r="G94" s="321"/>
      <c r="H94" s="321"/>
      <c r="I94" s="38" t="s">
        <v>274</v>
      </c>
      <c r="J94" s="35"/>
      <c r="K94" s="35"/>
      <c r="L94" s="35"/>
      <c r="M94" s="35"/>
      <c r="N94" s="35"/>
      <c r="O94" s="35"/>
      <c r="P94" s="35"/>
    </row>
    <row r="95" spans="2:16" ht="16.5" thickTop="1" thickBot="1" x14ac:dyDescent="0.3">
      <c r="B95" s="344"/>
      <c r="C95" s="345"/>
      <c r="D95" s="321"/>
      <c r="E95" s="321"/>
      <c r="F95" s="321"/>
      <c r="G95" s="321"/>
      <c r="H95" s="321"/>
      <c r="I95" s="38" t="s">
        <v>275</v>
      </c>
      <c r="J95" s="35"/>
      <c r="K95" s="35"/>
      <c r="L95" s="35"/>
      <c r="M95" s="35"/>
      <c r="N95" s="35"/>
      <c r="O95" s="35"/>
      <c r="P95" s="35"/>
    </row>
    <row r="96" spans="2:16" ht="16.5" thickTop="1" thickBot="1" x14ac:dyDescent="0.3">
      <c r="B96" s="344"/>
      <c r="C96" s="345"/>
      <c r="D96" s="321"/>
      <c r="E96" s="321"/>
      <c r="F96" s="321"/>
      <c r="G96" s="321"/>
      <c r="H96" s="321"/>
      <c r="I96" s="38" t="s">
        <v>276</v>
      </c>
      <c r="J96" s="35"/>
      <c r="K96" s="35"/>
      <c r="L96" s="35"/>
      <c r="M96" s="35"/>
      <c r="N96" s="35"/>
      <c r="O96" s="35"/>
      <c r="P96" s="35"/>
    </row>
    <row r="97" spans="2:16" ht="16.5" thickTop="1" thickBot="1" x14ac:dyDescent="0.3">
      <c r="B97" s="344"/>
      <c r="C97" s="345"/>
      <c r="D97" s="321"/>
      <c r="E97" s="321"/>
      <c r="F97" s="321"/>
      <c r="G97" s="321"/>
      <c r="H97" s="321"/>
      <c r="I97" s="38" t="s">
        <v>277</v>
      </c>
      <c r="J97" s="35"/>
      <c r="K97" s="35"/>
      <c r="L97" s="35"/>
      <c r="M97" s="35"/>
      <c r="N97" s="35"/>
      <c r="O97" s="35"/>
      <c r="P97" s="35"/>
    </row>
    <row r="98" spans="2:16" ht="16.5" thickTop="1" thickBot="1" x14ac:dyDescent="0.3">
      <c r="B98" s="346"/>
      <c r="C98" s="347"/>
      <c r="D98" s="322"/>
      <c r="E98" s="322"/>
      <c r="F98" s="322"/>
      <c r="G98" s="322"/>
      <c r="H98" s="322"/>
      <c r="I98" s="38" t="s">
        <v>278</v>
      </c>
      <c r="J98" s="35"/>
      <c r="K98" s="35"/>
      <c r="L98" s="35"/>
      <c r="M98" s="35"/>
      <c r="N98" s="35"/>
      <c r="O98" s="35"/>
      <c r="P98" s="35"/>
    </row>
    <row r="99" spans="2:16" ht="14.45" customHeight="1" thickTop="1" thickBot="1" x14ac:dyDescent="0.3">
      <c r="B99" s="348" t="s">
        <v>47</v>
      </c>
      <c r="C99" s="349"/>
      <c r="D99" s="323"/>
      <c r="E99" s="323"/>
      <c r="F99" s="323"/>
      <c r="G99" s="323"/>
      <c r="H99" s="323"/>
      <c r="I99" s="39" t="s">
        <v>34</v>
      </c>
      <c r="J99" s="31"/>
      <c r="K99" s="31"/>
      <c r="L99" s="31"/>
      <c r="M99" s="31"/>
      <c r="N99" s="31"/>
      <c r="O99" s="31"/>
      <c r="P99" s="31"/>
    </row>
    <row r="100" spans="2:16" ht="16.5" thickTop="1" thickBot="1" x14ac:dyDescent="0.3">
      <c r="B100" s="350"/>
      <c r="C100" s="351"/>
      <c r="D100" s="324"/>
      <c r="E100" s="324"/>
      <c r="F100" s="324"/>
      <c r="G100" s="324"/>
      <c r="H100" s="324"/>
      <c r="I100" s="39" t="s">
        <v>35</v>
      </c>
      <c r="J100" s="31"/>
      <c r="K100" s="31"/>
      <c r="L100" s="31"/>
      <c r="M100" s="31"/>
      <c r="N100" s="31"/>
      <c r="O100" s="31"/>
      <c r="P100" s="31"/>
    </row>
    <row r="101" spans="2:16" ht="16.5" thickTop="1" thickBot="1" x14ac:dyDescent="0.3">
      <c r="B101" s="350"/>
      <c r="C101" s="351"/>
      <c r="D101" s="324"/>
      <c r="E101" s="324"/>
      <c r="F101" s="324"/>
      <c r="G101" s="324"/>
      <c r="H101" s="324"/>
      <c r="I101" s="39" t="s">
        <v>36</v>
      </c>
      <c r="J101" s="31"/>
      <c r="K101" s="31"/>
      <c r="L101" s="31"/>
      <c r="M101" s="31"/>
      <c r="N101" s="31"/>
      <c r="O101" s="31"/>
      <c r="P101" s="31"/>
    </row>
    <row r="102" spans="2:16" ht="16.5" thickTop="1" thickBot="1" x14ac:dyDescent="0.3">
      <c r="B102" s="350"/>
      <c r="C102" s="351"/>
      <c r="D102" s="324"/>
      <c r="E102" s="324"/>
      <c r="F102" s="324"/>
      <c r="G102" s="324"/>
      <c r="H102" s="324"/>
      <c r="I102" s="39" t="s">
        <v>38</v>
      </c>
      <c r="J102" s="31"/>
      <c r="K102" s="31"/>
      <c r="L102" s="31"/>
      <c r="M102" s="31"/>
      <c r="N102" s="31"/>
      <c r="O102" s="31"/>
      <c r="P102" s="31"/>
    </row>
    <row r="103" spans="2:16" ht="16.5" thickTop="1" thickBot="1" x14ac:dyDescent="0.3">
      <c r="B103" s="350"/>
      <c r="C103" s="351"/>
      <c r="D103" s="324"/>
      <c r="E103" s="324"/>
      <c r="F103" s="324"/>
      <c r="G103" s="324"/>
      <c r="H103" s="324"/>
      <c r="I103" s="39" t="s">
        <v>39</v>
      </c>
      <c r="J103" s="31"/>
      <c r="K103" s="31"/>
      <c r="L103" s="31"/>
      <c r="M103" s="31"/>
      <c r="N103" s="31"/>
      <c r="O103" s="31"/>
      <c r="P103" s="31"/>
    </row>
    <row r="104" spans="2:16" ht="16.5" thickTop="1" thickBot="1" x14ac:dyDescent="0.3">
      <c r="B104" s="350"/>
      <c r="C104" s="351"/>
      <c r="D104" s="324"/>
      <c r="E104" s="324"/>
      <c r="F104" s="324"/>
      <c r="G104" s="324"/>
      <c r="H104" s="324"/>
      <c r="I104" s="39" t="s">
        <v>271</v>
      </c>
      <c r="J104" s="31"/>
      <c r="K104" s="31"/>
      <c r="L104" s="31"/>
      <c r="M104" s="31"/>
      <c r="N104" s="31"/>
      <c r="O104" s="31"/>
      <c r="P104" s="31"/>
    </row>
    <row r="105" spans="2:16" ht="16.5" thickTop="1" thickBot="1" x14ac:dyDescent="0.3">
      <c r="B105" s="350"/>
      <c r="C105" s="351"/>
      <c r="D105" s="324"/>
      <c r="E105" s="324"/>
      <c r="F105" s="324"/>
      <c r="G105" s="324"/>
      <c r="H105" s="324"/>
      <c r="I105" s="39" t="s">
        <v>272</v>
      </c>
      <c r="J105" s="31"/>
      <c r="K105" s="31"/>
      <c r="L105" s="31"/>
      <c r="M105" s="31"/>
      <c r="N105" s="31"/>
      <c r="O105" s="31"/>
      <c r="P105" s="31"/>
    </row>
    <row r="106" spans="2:16" ht="16.5" thickTop="1" thickBot="1" x14ac:dyDescent="0.3">
      <c r="B106" s="350"/>
      <c r="C106" s="351"/>
      <c r="D106" s="324"/>
      <c r="E106" s="324"/>
      <c r="F106" s="324"/>
      <c r="G106" s="324"/>
      <c r="H106" s="324"/>
      <c r="I106" s="39" t="s">
        <v>273</v>
      </c>
      <c r="J106" s="31"/>
      <c r="K106" s="31"/>
      <c r="L106" s="31"/>
      <c r="M106" s="31"/>
      <c r="N106" s="31"/>
      <c r="O106" s="31"/>
      <c r="P106" s="31"/>
    </row>
    <row r="107" spans="2:16" ht="16.5" thickTop="1" thickBot="1" x14ac:dyDescent="0.3">
      <c r="B107" s="350"/>
      <c r="C107" s="351"/>
      <c r="D107" s="324"/>
      <c r="E107" s="324"/>
      <c r="F107" s="324"/>
      <c r="G107" s="324"/>
      <c r="H107" s="324"/>
      <c r="I107" s="39" t="s">
        <v>274</v>
      </c>
      <c r="J107" s="31"/>
      <c r="K107" s="31"/>
      <c r="L107" s="31"/>
      <c r="M107" s="31"/>
      <c r="N107" s="31"/>
      <c r="O107" s="31"/>
      <c r="P107" s="31"/>
    </row>
    <row r="108" spans="2:16" ht="16.5" thickTop="1" thickBot="1" x14ac:dyDescent="0.3">
      <c r="B108" s="350"/>
      <c r="C108" s="351"/>
      <c r="D108" s="324"/>
      <c r="E108" s="324"/>
      <c r="F108" s="324"/>
      <c r="G108" s="324"/>
      <c r="H108" s="324"/>
      <c r="I108" s="39" t="s">
        <v>275</v>
      </c>
      <c r="J108" s="31"/>
      <c r="K108" s="31"/>
      <c r="L108" s="31"/>
      <c r="M108" s="31"/>
      <c r="N108" s="31"/>
      <c r="O108" s="31"/>
      <c r="P108" s="31"/>
    </row>
    <row r="109" spans="2:16" ht="16.5" thickTop="1" thickBot="1" x14ac:dyDescent="0.3">
      <c r="B109" s="350"/>
      <c r="C109" s="351"/>
      <c r="D109" s="324"/>
      <c r="E109" s="324"/>
      <c r="F109" s="324"/>
      <c r="G109" s="324"/>
      <c r="H109" s="324"/>
      <c r="I109" s="39" t="s">
        <v>276</v>
      </c>
      <c r="J109" s="31"/>
      <c r="K109" s="31"/>
      <c r="L109" s="31"/>
      <c r="M109" s="31"/>
      <c r="N109" s="31"/>
      <c r="O109" s="31"/>
      <c r="P109" s="31"/>
    </row>
    <row r="110" spans="2:16" ht="16.5" thickTop="1" thickBot="1" x14ac:dyDescent="0.3">
      <c r="B110" s="350"/>
      <c r="C110" s="351"/>
      <c r="D110" s="324"/>
      <c r="E110" s="324"/>
      <c r="F110" s="324"/>
      <c r="G110" s="324"/>
      <c r="H110" s="324"/>
      <c r="I110" s="39" t="s">
        <v>277</v>
      </c>
      <c r="J110" s="31"/>
      <c r="K110" s="31"/>
      <c r="L110" s="31"/>
      <c r="M110" s="31"/>
      <c r="N110" s="31"/>
      <c r="O110" s="31"/>
      <c r="P110" s="31"/>
    </row>
    <row r="111" spans="2:16" ht="16.5" thickTop="1" thickBot="1" x14ac:dyDescent="0.3">
      <c r="B111" s="352"/>
      <c r="C111" s="353"/>
      <c r="D111" s="325"/>
      <c r="E111" s="325"/>
      <c r="F111" s="325"/>
      <c r="G111" s="325"/>
      <c r="H111" s="325"/>
      <c r="I111" s="39" t="s">
        <v>278</v>
      </c>
      <c r="J111" s="31"/>
      <c r="K111" s="31"/>
      <c r="L111" s="31"/>
      <c r="M111" s="31"/>
      <c r="N111" s="31"/>
      <c r="O111" s="31"/>
      <c r="P111" s="31"/>
    </row>
    <row r="112" spans="2:16" ht="15.75" thickTop="1" x14ac:dyDescent="0.25"/>
  </sheetData>
  <sheetProtection algorithmName="SHA-512" hashValue="diEJV4kbQpaOxrE1KtXq8YVDjPvboU8Aa2Qp35Ch7lNRa1kFrNNZoTVwknEACIw0GgGVKl+JLLhMrPFZnjBXHg==" saltValue="3XVpOFn/maVWH+MkYCL6yA==" spinCount="100000" sheet="1" objects="1" scenarios="1" insertRows="0" deleteRows="0"/>
  <dataConsolidate/>
  <mergeCells count="60">
    <mergeCell ref="B34:C46"/>
    <mergeCell ref="B8:C20"/>
    <mergeCell ref="B47:C59"/>
    <mergeCell ref="A4:C4"/>
    <mergeCell ref="A47:A51"/>
    <mergeCell ref="A34:A38"/>
    <mergeCell ref="A5:C5"/>
    <mergeCell ref="F73:F85"/>
    <mergeCell ref="G73:G85"/>
    <mergeCell ref="H73:H85"/>
    <mergeCell ref="B60:C72"/>
    <mergeCell ref="B73:C85"/>
    <mergeCell ref="G60:G72"/>
    <mergeCell ref="H60:H72"/>
    <mergeCell ref="B86:C98"/>
    <mergeCell ref="B99:C111"/>
    <mergeCell ref="D73:D85"/>
    <mergeCell ref="D86:D98"/>
    <mergeCell ref="E73:E85"/>
    <mergeCell ref="E86:E98"/>
    <mergeCell ref="A1:P2"/>
    <mergeCell ref="A21:A25"/>
    <mergeCell ref="B21:C25"/>
    <mergeCell ref="A3:C3"/>
    <mergeCell ref="I3:J3"/>
    <mergeCell ref="K3:L3"/>
    <mergeCell ref="D5:F5"/>
    <mergeCell ref="D4:F4"/>
    <mergeCell ref="D3:F3"/>
    <mergeCell ref="D8:D20"/>
    <mergeCell ref="E8:E20"/>
    <mergeCell ref="F8:F20"/>
    <mergeCell ref="G8:G20"/>
    <mergeCell ref="H8:H20"/>
    <mergeCell ref="D21:D33"/>
    <mergeCell ref="E21:E33"/>
    <mergeCell ref="G47:G59"/>
    <mergeCell ref="H47:H59"/>
    <mergeCell ref="F21:F33"/>
    <mergeCell ref="G21:G33"/>
    <mergeCell ref="H21:H33"/>
    <mergeCell ref="F34:F46"/>
    <mergeCell ref="G34:G46"/>
    <mergeCell ref="H34:H46"/>
    <mergeCell ref="D34:D46"/>
    <mergeCell ref="E34:E46"/>
    <mergeCell ref="D60:D72"/>
    <mergeCell ref="E60:E72"/>
    <mergeCell ref="F60:F72"/>
    <mergeCell ref="D47:D59"/>
    <mergeCell ref="E47:E59"/>
    <mergeCell ref="F47:F59"/>
    <mergeCell ref="F86:F98"/>
    <mergeCell ref="G86:G98"/>
    <mergeCell ref="H86:H98"/>
    <mergeCell ref="D99:D111"/>
    <mergeCell ref="E99:E111"/>
    <mergeCell ref="F99:F111"/>
    <mergeCell ref="G99:G111"/>
    <mergeCell ref="H99:H111"/>
  </mergeCells>
  <phoneticPr fontId="6" type="noConversion"/>
  <dataValidations count="1">
    <dataValidation type="list" allowBlank="1" showInputMessage="1" showErrorMessage="1" sqref="K8:K111" xr:uid="{31D38200-010C-4151-AD05-65CAC928476A}">
      <formula1>"Sim, Não"</formula1>
    </dataValidation>
  </dataValidations>
  <pageMargins left="0.25" right="0.25" top="0.75" bottom="0.75" header="0.3" footer="0.3"/>
  <pageSetup paperSize="9" scale="4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99E3E-9307-488E-94E3-AB59D2820800}">
  <dimension ref="A1:AT31"/>
  <sheetViews>
    <sheetView showGridLines="0" topLeftCell="AG1" zoomScale="80" zoomScaleNormal="80" workbookViewId="0">
      <selection activeCell="AQ14" sqref="AQ14"/>
    </sheetView>
  </sheetViews>
  <sheetFormatPr defaultColWidth="8.85546875" defaultRowHeight="15" outlineLevelRow="1" x14ac:dyDescent="0.25"/>
  <cols>
    <col min="1" max="1" width="3.85546875" style="225" customWidth="1"/>
    <col min="2" max="2" width="1.28515625" style="225" customWidth="1"/>
    <col min="3" max="3" width="20.5703125" style="225" customWidth="1"/>
    <col min="4" max="4" width="21.28515625" style="225" customWidth="1"/>
    <col min="5" max="5" width="23.7109375" style="225" customWidth="1"/>
    <col min="6" max="6" width="21.7109375" style="225" customWidth="1"/>
    <col min="7" max="7" width="22" style="225" customWidth="1"/>
    <col min="8" max="8" width="0.140625" style="225" customWidth="1"/>
    <col min="9" max="9" width="1.5703125" style="225" customWidth="1"/>
    <col min="10" max="10" width="8.85546875" style="225" hidden="1" customWidth="1"/>
    <col min="11" max="11" width="1.28515625" style="225" customWidth="1"/>
    <col min="12" max="12" width="5.7109375" style="225" customWidth="1"/>
    <col min="13" max="13" width="11.85546875" style="225" customWidth="1"/>
    <col min="14" max="14" width="16.28515625" style="225" customWidth="1"/>
    <col min="15" max="15" width="8.85546875" style="225"/>
    <col min="16" max="16" width="10.7109375" style="225" bestFit="1" customWidth="1"/>
    <col min="17" max="17" width="27.85546875" style="225" customWidth="1"/>
    <col min="18" max="18" width="18.140625" style="225" bestFit="1" customWidth="1"/>
    <col min="19" max="19" width="17.85546875" style="225" bestFit="1" customWidth="1"/>
    <col min="20" max="20" width="35" style="225" customWidth="1"/>
    <col min="21" max="21" width="25.7109375" style="225" bestFit="1" customWidth="1"/>
    <col min="22" max="25" width="8.85546875" style="225"/>
    <col min="26" max="26" width="21.28515625" style="225" customWidth="1"/>
    <col min="27" max="27" width="48.42578125" style="225" customWidth="1"/>
    <col min="28" max="28" width="12.7109375" style="280" customWidth="1"/>
    <col min="29" max="29" width="12.7109375" style="225" customWidth="1"/>
    <col min="30" max="32" width="8.85546875" style="225"/>
    <col min="33" max="33" width="12.28515625" style="225" customWidth="1"/>
    <col min="34" max="35" width="8.85546875" style="225"/>
    <col min="36" max="36" width="11.5703125" style="225" customWidth="1"/>
    <col min="37" max="37" width="10.7109375" style="225" customWidth="1"/>
    <col min="38" max="38" width="11" style="225" customWidth="1"/>
    <col min="39" max="39" width="11.7109375" style="225" customWidth="1"/>
    <col min="40" max="40" width="8.85546875" style="225"/>
    <col min="41" max="41" width="18.85546875" style="280" customWidth="1"/>
    <col min="42" max="42" width="17.140625" style="225" customWidth="1"/>
    <col min="43" max="43" width="57.7109375" style="225" customWidth="1"/>
    <col min="44" max="44" width="8.85546875" style="225"/>
    <col min="45" max="45" width="14.28515625" style="225" customWidth="1"/>
    <col min="46" max="46" width="164.28515625" style="225" customWidth="1"/>
    <col min="47" max="16384" width="8.85546875" style="225"/>
  </cols>
  <sheetData>
    <row r="1" spans="1:46" ht="23.45" customHeight="1" thickBot="1" x14ac:dyDescent="0.3">
      <c r="A1" s="624" t="s">
        <v>301</v>
      </c>
      <c r="B1" s="624"/>
      <c r="C1" s="624"/>
      <c r="D1" s="624"/>
      <c r="E1" s="624"/>
      <c r="F1" s="624"/>
      <c r="G1" s="624"/>
      <c r="H1" s="624"/>
      <c r="I1" s="624"/>
      <c r="J1" s="624"/>
      <c r="K1" s="624"/>
      <c r="L1" s="624"/>
      <c r="M1" s="624"/>
      <c r="N1" s="624"/>
      <c r="O1" s="224"/>
      <c r="P1" s="794" t="s">
        <v>204</v>
      </c>
      <c r="Q1" s="794"/>
      <c r="R1" s="794"/>
      <c r="S1" s="794"/>
      <c r="T1" s="794"/>
      <c r="U1" s="795"/>
      <c r="V1" s="798"/>
      <c r="W1" s="793"/>
      <c r="X1" s="224"/>
      <c r="Z1" s="226" t="s">
        <v>366</v>
      </c>
      <c r="AA1" s="226" t="s">
        <v>367</v>
      </c>
      <c r="AB1" s="226" t="s">
        <v>368</v>
      </c>
      <c r="AC1" s="224"/>
      <c r="AF1" s="227"/>
      <c r="AG1" s="228"/>
      <c r="AH1" s="229"/>
      <c r="AI1" s="807" t="s">
        <v>381</v>
      </c>
      <c r="AJ1" s="807"/>
      <c r="AK1" s="807"/>
      <c r="AL1" s="807"/>
      <c r="AM1" s="807"/>
      <c r="AO1" s="807" t="s">
        <v>387</v>
      </c>
      <c r="AP1" s="807"/>
      <c r="AQ1" s="807"/>
    </row>
    <row r="2" spans="1:46" ht="30.75" thickTop="1" thickBot="1" x14ac:dyDescent="0.3">
      <c r="A2" s="624" t="s">
        <v>302</v>
      </c>
      <c r="B2" s="624"/>
      <c r="C2" s="624"/>
      <c r="D2" s="624"/>
      <c r="E2" s="624"/>
      <c r="F2" s="624"/>
      <c r="G2" s="624"/>
      <c r="H2" s="624"/>
      <c r="I2" s="624"/>
      <c r="J2" s="624"/>
      <c r="K2" s="624"/>
      <c r="L2" s="624"/>
      <c r="M2" s="624"/>
      <c r="N2" s="624"/>
      <c r="O2" s="224"/>
      <c r="P2" s="796"/>
      <c r="Q2" s="796"/>
      <c r="R2" s="796"/>
      <c r="S2" s="796"/>
      <c r="T2" s="796"/>
      <c r="U2" s="797"/>
      <c r="V2" s="799"/>
      <c r="W2" s="800"/>
      <c r="X2" s="224"/>
      <c r="Z2" s="230" t="s">
        <v>369</v>
      </c>
      <c r="AA2" s="812" t="s">
        <v>214</v>
      </c>
      <c r="AB2" s="231" t="s">
        <v>370</v>
      </c>
      <c r="AC2" s="224"/>
      <c r="AF2" s="808" t="s">
        <v>3</v>
      </c>
      <c r="AG2" s="232" t="s">
        <v>312</v>
      </c>
      <c r="AH2" s="233">
        <v>5</v>
      </c>
      <c r="AI2" s="234">
        <v>5</v>
      </c>
      <c r="AJ2" s="235">
        <v>10</v>
      </c>
      <c r="AK2" s="236">
        <v>15</v>
      </c>
      <c r="AL2" s="237">
        <v>20</v>
      </c>
      <c r="AM2" s="237">
        <v>25</v>
      </c>
      <c r="AO2" s="226" t="s">
        <v>388</v>
      </c>
      <c r="AP2" s="238" t="s">
        <v>389</v>
      </c>
      <c r="AQ2" s="226" t="s">
        <v>390</v>
      </c>
      <c r="AS2" s="239" t="s">
        <v>411</v>
      </c>
      <c r="AT2" s="240" t="s">
        <v>413</v>
      </c>
    </row>
    <row r="3" spans="1:46" ht="39" thickBot="1" x14ac:dyDescent="0.3">
      <c r="A3" s="288"/>
      <c r="B3" s="289"/>
      <c r="C3" s="625" t="s">
        <v>303</v>
      </c>
      <c r="D3" s="625"/>
      <c r="E3" s="625"/>
      <c r="F3" s="625"/>
      <c r="G3" s="625"/>
      <c r="H3" s="625"/>
      <c r="I3" s="625"/>
      <c r="J3" s="626"/>
      <c r="K3" s="627" t="s">
        <v>195</v>
      </c>
      <c r="L3" s="628"/>
      <c r="M3" s="628"/>
      <c r="N3" s="629" t="s">
        <v>189</v>
      </c>
      <c r="O3" s="224"/>
      <c r="P3" s="241" t="s">
        <v>188</v>
      </c>
      <c r="Q3" s="242" t="s">
        <v>174</v>
      </c>
      <c r="R3" s="242" t="s">
        <v>355</v>
      </c>
      <c r="S3" s="242" t="s">
        <v>356</v>
      </c>
      <c r="T3" s="242" t="s">
        <v>176</v>
      </c>
      <c r="U3" s="242" t="s">
        <v>177</v>
      </c>
      <c r="V3" s="224"/>
      <c r="W3" s="224"/>
      <c r="X3" s="224"/>
      <c r="Z3" s="243" t="s">
        <v>379</v>
      </c>
      <c r="AA3" s="812"/>
      <c r="AB3" s="231">
        <v>0.2</v>
      </c>
      <c r="AC3" s="224"/>
      <c r="AF3" s="809"/>
      <c r="AG3" s="244" t="s">
        <v>318</v>
      </c>
      <c r="AH3" s="233">
        <v>4</v>
      </c>
      <c r="AI3" s="234">
        <v>4</v>
      </c>
      <c r="AJ3" s="245">
        <v>8</v>
      </c>
      <c r="AK3" s="246">
        <v>12</v>
      </c>
      <c r="AL3" s="236">
        <v>16</v>
      </c>
      <c r="AM3" s="237">
        <v>20</v>
      </c>
      <c r="AO3" s="823" t="s">
        <v>391</v>
      </c>
      <c r="AP3" s="824" t="s">
        <v>392</v>
      </c>
      <c r="AQ3" s="247" t="s">
        <v>393</v>
      </c>
      <c r="AS3" s="248">
        <v>1</v>
      </c>
      <c r="AT3" s="249" t="s">
        <v>412</v>
      </c>
    </row>
    <row r="4" spans="1:46" ht="39" thickBot="1" x14ac:dyDescent="0.3">
      <c r="A4" s="630"/>
      <c r="B4" s="631"/>
      <c r="C4" s="632" t="s">
        <v>196</v>
      </c>
      <c r="D4" s="633" t="s">
        <v>197</v>
      </c>
      <c r="E4" s="632" t="s">
        <v>198</v>
      </c>
      <c r="F4" s="290" t="s">
        <v>304</v>
      </c>
      <c r="G4" s="632" t="s">
        <v>199</v>
      </c>
      <c r="H4" s="634"/>
      <c r="I4" s="635"/>
      <c r="J4" s="636"/>
      <c r="K4" s="637"/>
      <c r="L4" s="637" t="s">
        <v>430</v>
      </c>
      <c r="M4" s="637"/>
      <c r="N4" s="629"/>
      <c r="O4" s="793"/>
      <c r="P4" s="801" t="s">
        <v>357</v>
      </c>
      <c r="Q4" s="250" t="s">
        <v>183</v>
      </c>
      <c r="R4" s="250" t="s">
        <v>359</v>
      </c>
      <c r="S4" s="250" t="s">
        <v>361</v>
      </c>
      <c r="T4" s="250" t="s">
        <v>363</v>
      </c>
      <c r="U4" s="803" t="s">
        <v>365</v>
      </c>
      <c r="V4" s="805"/>
      <c r="W4" s="793"/>
      <c r="X4" s="793"/>
      <c r="Z4" s="251" t="s">
        <v>371</v>
      </c>
      <c r="AA4" s="813" t="s">
        <v>213</v>
      </c>
      <c r="AB4" s="252" t="s">
        <v>372</v>
      </c>
      <c r="AC4" s="224"/>
      <c r="AF4" s="809"/>
      <c r="AG4" s="244" t="s">
        <v>324</v>
      </c>
      <c r="AH4" s="233">
        <v>3</v>
      </c>
      <c r="AI4" s="253">
        <v>3</v>
      </c>
      <c r="AJ4" s="254">
        <v>6</v>
      </c>
      <c r="AK4" s="245">
        <v>9</v>
      </c>
      <c r="AL4" s="255">
        <v>12</v>
      </c>
      <c r="AM4" s="246">
        <v>15</v>
      </c>
      <c r="AO4" s="823"/>
      <c r="AP4" s="824"/>
      <c r="AQ4" s="256" t="s">
        <v>394</v>
      </c>
      <c r="AS4" s="248">
        <v>2</v>
      </c>
      <c r="AT4" s="249" t="s">
        <v>417</v>
      </c>
    </row>
    <row r="5" spans="1:46" ht="39.75" thickTop="1" thickBot="1" x14ac:dyDescent="0.3">
      <c r="A5" s="630"/>
      <c r="B5" s="631"/>
      <c r="C5" s="633"/>
      <c r="D5" s="633"/>
      <c r="E5" s="633"/>
      <c r="F5" s="290" t="s">
        <v>305</v>
      </c>
      <c r="G5" s="633"/>
      <c r="H5" s="634"/>
      <c r="I5" s="635"/>
      <c r="J5" s="636"/>
      <c r="K5" s="637"/>
      <c r="L5" s="637"/>
      <c r="M5" s="637"/>
      <c r="N5" s="629"/>
      <c r="O5" s="793"/>
      <c r="P5" s="802"/>
      <c r="Q5" s="257" t="s">
        <v>358</v>
      </c>
      <c r="R5" s="257" t="s">
        <v>360</v>
      </c>
      <c r="S5" s="257" t="s">
        <v>362</v>
      </c>
      <c r="T5" s="257" t="s">
        <v>364</v>
      </c>
      <c r="U5" s="804"/>
      <c r="V5" s="805"/>
      <c r="W5" s="793"/>
      <c r="X5" s="793"/>
      <c r="Z5" s="258" t="s">
        <v>380</v>
      </c>
      <c r="AA5" s="813"/>
      <c r="AB5" s="252">
        <v>0.4</v>
      </c>
      <c r="AC5" s="224"/>
      <c r="AF5" s="809"/>
      <c r="AG5" s="244" t="s">
        <v>330</v>
      </c>
      <c r="AH5" s="233">
        <v>2</v>
      </c>
      <c r="AI5" s="259">
        <v>2</v>
      </c>
      <c r="AJ5" s="234">
        <v>4</v>
      </c>
      <c r="AK5" s="245">
        <v>6</v>
      </c>
      <c r="AL5" s="245">
        <v>8</v>
      </c>
      <c r="AM5" s="245">
        <v>10</v>
      </c>
      <c r="AO5" s="823"/>
      <c r="AP5" s="824"/>
      <c r="AQ5" s="256" t="s">
        <v>395</v>
      </c>
      <c r="AS5" s="248">
        <v>3</v>
      </c>
      <c r="AT5" s="249" t="s">
        <v>418</v>
      </c>
    </row>
    <row r="6" spans="1:46" ht="39.75" thickTop="1" thickBot="1" x14ac:dyDescent="0.3">
      <c r="A6" s="288"/>
      <c r="B6" s="291"/>
      <c r="C6" s="292">
        <v>0.15</v>
      </c>
      <c r="D6" s="293">
        <v>0.17</v>
      </c>
      <c r="E6" s="292">
        <v>0.12</v>
      </c>
      <c r="F6" s="293">
        <v>0.18</v>
      </c>
      <c r="G6" s="292">
        <v>0.13</v>
      </c>
      <c r="H6" s="638"/>
      <c r="I6" s="639"/>
      <c r="J6" s="640"/>
      <c r="K6" s="641"/>
      <c r="L6" s="642">
        <v>0.25</v>
      </c>
      <c r="M6" s="642"/>
      <c r="N6" s="294">
        <v>1</v>
      </c>
      <c r="O6" s="224"/>
      <c r="P6" s="260" t="s">
        <v>189</v>
      </c>
      <c r="Q6" s="257">
        <v>1</v>
      </c>
      <c r="R6" s="257">
        <v>2</v>
      </c>
      <c r="S6" s="257">
        <v>3</v>
      </c>
      <c r="T6" s="257">
        <v>4</v>
      </c>
      <c r="U6" s="257">
        <v>5</v>
      </c>
      <c r="V6" s="224"/>
      <c r="W6" s="224"/>
      <c r="X6" s="224"/>
      <c r="Z6" s="814" t="s">
        <v>373</v>
      </c>
      <c r="AA6" s="815" t="s">
        <v>212</v>
      </c>
      <c r="AB6" s="261" t="s">
        <v>374</v>
      </c>
      <c r="AC6" s="224"/>
      <c r="AF6" s="809"/>
      <c r="AG6" s="244" t="s">
        <v>335</v>
      </c>
      <c r="AH6" s="233">
        <v>1</v>
      </c>
      <c r="AI6" s="259">
        <v>1</v>
      </c>
      <c r="AJ6" s="262">
        <v>2</v>
      </c>
      <c r="AK6" s="253">
        <v>3</v>
      </c>
      <c r="AL6" s="234">
        <v>4</v>
      </c>
      <c r="AM6" s="234">
        <v>5</v>
      </c>
      <c r="AO6" s="825" t="s">
        <v>396</v>
      </c>
      <c r="AP6" s="826" t="s">
        <v>397</v>
      </c>
      <c r="AQ6" s="263" t="s">
        <v>398</v>
      </c>
      <c r="AS6" s="248">
        <v>4</v>
      </c>
      <c r="AT6" s="249" t="s">
        <v>419</v>
      </c>
    </row>
    <row r="7" spans="1:46" ht="58.9" customHeight="1" thickBot="1" x14ac:dyDescent="0.3">
      <c r="A7" s="643" t="s">
        <v>306</v>
      </c>
      <c r="B7" s="646"/>
      <c r="C7" s="648" t="s">
        <v>348</v>
      </c>
      <c r="D7" s="648" t="s">
        <v>307</v>
      </c>
      <c r="E7" s="648" t="s">
        <v>308</v>
      </c>
      <c r="F7" s="648" t="s">
        <v>309</v>
      </c>
      <c r="G7" s="648" t="s">
        <v>310</v>
      </c>
      <c r="H7" s="650"/>
      <c r="I7" s="651"/>
      <c r="J7" s="654"/>
      <c r="K7" s="655"/>
      <c r="L7" s="658" t="s">
        <v>311</v>
      </c>
      <c r="M7" s="659"/>
      <c r="N7" s="315">
        <v>5</v>
      </c>
      <c r="O7" s="792"/>
      <c r="Z7" s="814"/>
      <c r="AA7" s="815"/>
      <c r="AB7" s="261">
        <v>0.6</v>
      </c>
      <c r="AC7" s="224"/>
      <c r="AF7" s="264"/>
      <c r="AG7" s="228"/>
      <c r="AH7" s="810"/>
      <c r="AI7" s="265">
        <v>1</v>
      </c>
      <c r="AJ7" s="265">
        <v>2</v>
      </c>
      <c r="AK7" s="265">
        <v>3</v>
      </c>
      <c r="AL7" s="265">
        <v>4</v>
      </c>
      <c r="AM7" s="265">
        <v>5</v>
      </c>
      <c r="AO7" s="825"/>
      <c r="AP7" s="826"/>
      <c r="AQ7" s="266" t="s">
        <v>399</v>
      </c>
      <c r="AS7" s="248">
        <v>5</v>
      </c>
      <c r="AT7" s="249" t="s">
        <v>420</v>
      </c>
    </row>
    <row r="8" spans="1:46" ht="40.9" customHeight="1" thickTop="1" thickBot="1" x14ac:dyDescent="0.3">
      <c r="A8" s="644"/>
      <c r="B8" s="647"/>
      <c r="C8" s="649"/>
      <c r="D8" s="649"/>
      <c r="E8" s="649"/>
      <c r="F8" s="649"/>
      <c r="G8" s="649"/>
      <c r="H8" s="652"/>
      <c r="I8" s="653"/>
      <c r="J8" s="656"/>
      <c r="K8" s="657"/>
      <c r="L8" s="660"/>
      <c r="M8" s="661"/>
      <c r="N8" s="316" t="s">
        <v>312</v>
      </c>
      <c r="O8" s="792"/>
      <c r="Z8" s="816" t="s">
        <v>375</v>
      </c>
      <c r="AA8" s="817" t="s">
        <v>211</v>
      </c>
      <c r="AB8" s="267" t="s">
        <v>376</v>
      </c>
      <c r="AC8" s="224"/>
      <c r="AF8" s="264"/>
      <c r="AG8" s="228"/>
      <c r="AH8" s="810"/>
      <c r="AI8" s="268" t="s">
        <v>382</v>
      </c>
      <c r="AJ8" s="269" t="s">
        <v>383</v>
      </c>
      <c r="AK8" s="268" t="s">
        <v>384</v>
      </c>
      <c r="AL8" s="268" t="s">
        <v>385</v>
      </c>
      <c r="AM8" s="270" t="s">
        <v>386</v>
      </c>
      <c r="AO8" s="819" t="s">
        <v>400</v>
      </c>
      <c r="AP8" s="820" t="s">
        <v>401</v>
      </c>
      <c r="AQ8" s="271" t="s">
        <v>402</v>
      </c>
      <c r="AS8" s="248">
        <v>6</v>
      </c>
      <c r="AT8" s="249" t="s">
        <v>421</v>
      </c>
    </row>
    <row r="9" spans="1:46" ht="40.9" customHeight="1" thickBot="1" x14ac:dyDescent="0.3">
      <c r="A9" s="644"/>
      <c r="B9" s="647"/>
      <c r="C9" s="663" t="s">
        <v>349</v>
      </c>
      <c r="D9" s="663" t="s">
        <v>313</v>
      </c>
      <c r="E9" s="663" t="s">
        <v>314</v>
      </c>
      <c r="F9" s="663" t="s">
        <v>315</v>
      </c>
      <c r="G9" s="663" t="s">
        <v>316</v>
      </c>
      <c r="H9" s="665"/>
      <c r="I9" s="666"/>
      <c r="J9" s="669"/>
      <c r="K9" s="670"/>
      <c r="L9" s="673" t="s">
        <v>317</v>
      </c>
      <c r="M9" s="674"/>
      <c r="N9" s="315">
        <v>4</v>
      </c>
      <c r="O9" s="792"/>
      <c r="Z9" s="816"/>
      <c r="AA9" s="817"/>
      <c r="AB9" s="267">
        <v>0.8</v>
      </c>
      <c r="AC9" s="224"/>
      <c r="AF9" s="264"/>
      <c r="AG9" s="228"/>
      <c r="AH9" s="272"/>
      <c r="AI9" s="273" t="s">
        <v>178</v>
      </c>
      <c r="AJ9" s="273" t="s">
        <v>179</v>
      </c>
      <c r="AK9" s="273" t="s">
        <v>180</v>
      </c>
      <c r="AL9" s="273" t="s">
        <v>181</v>
      </c>
      <c r="AM9" s="273" t="s">
        <v>182</v>
      </c>
      <c r="AO9" s="819"/>
      <c r="AP9" s="820"/>
      <c r="AQ9" s="274" t="s">
        <v>403</v>
      </c>
      <c r="AS9" s="248">
        <v>7</v>
      </c>
      <c r="AT9" s="249" t="s">
        <v>423</v>
      </c>
    </row>
    <row r="10" spans="1:46" ht="77.25" thickBot="1" x14ac:dyDescent="0.3">
      <c r="A10" s="644"/>
      <c r="B10" s="662"/>
      <c r="C10" s="664"/>
      <c r="D10" s="664"/>
      <c r="E10" s="664"/>
      <c r="F10" s="664"/>
      <c r="G10" s="664"/>
      <c r="H10" s="667"/>
      <c r="I10" s="668"/>
      <c r="J10" s="671"/>
      <c r="K10" s="672"/>
      <c r="L10" s="675"/>
      <c r="M10" s="676"/>
      <c r="N10" s="317" t="s">
        <v>318</v>
      </c>
      <c r="O10" s="792"/>
      <c r="Z10" s="275" t="s">
        <v>6</v>
      </c>
      <c r="AA10" s="818" t="s">
        <v>210</v>
      </c>
      <c r="AB10" s="806" t="s">
        <v>378</v>
      </c>
      <c r="AC10" s="224"/>
      <c r="AF10" s="264"/>
      <c r="AG10" s="228"/>
      <c r="AH10" s="272"/>
      <c r="AI10" s="811" t="s">
        <v>2</v>
      </c>
      <c r="AJ10" s="811"/>
      <c r="AK10" s="811"/>
      <c r="AL10" s="811"/>
      <c r="AM10" s="811"/>
      <c r="AO10" s="313" t="s">
        <v>404</v>
      </c>
      <c r="AP10" s="276" t="s">
        <v>405</v>
      </c>
      <c r="AQ10" s="277" t="s">
        <v>406</v>
      </c>
      <c r="AS10" s="248">
        <v>8</v>
      </c>
      <c r="AT10" s="249" t="s">
        <v>422</v>
      </c>
    </row>
    <row r="11" spans="1:46" ht="62.45" customHeight="1" thickTop="1" thickBot="1" x14ac:dyDescent="0.3">
      <c r="A11" s="644"/>
      <c r="B11" s="677"/>
      <c r="C11" s="679" t="s">
        <v>350</v>
      </c>
      <c r="D11" s="679" t="s">
        <v>319</v>
      </c>
      <c r="E11" s="679" t="s">
        <v>320</v>
      </c>
      <c r="F11" s="679" t="s">
        <v>321</v>
      </c>
      <c r="G11" s="679" t="s">
        <v>322</v>
      </c>
      <c r="H11" s="681"/>
      <c r="I11" s="682"/>
      <c r="J11" s="685"/>
      <c r="K11" s="686"/>
      <c r="L11" s="689" t="s">
        <v>323</v>
      </c>
      <c r="M11" s="690"/>
      <c r="N11" s="315">
        <v>3</v>
      </c>
      <c r="O11" s="792"/>
      <c r="Z11" s="278" t="s">
        <v>377</v>
      </c>
      <c r="AA11" s="818"/>
      <c r="AB11" s="806"/>
      <c r="AC11" s="224"/>
      <c r="AO11" s="821" t="s">
        <v>407</v>
      </c>
      <c r="AP11" s="822" t="s">
        <v>408</v>
      </c>
      <c r="AQ11" s="279" t="s">
        <v>409</v>
      </c>
      <c r="AS11" s="248">
        <v>9</v>
      </c>
      <c r="AT11" s="249" t="s">
        <v>424</v>
      </c>
    </row>
    <row r="12" spans="1:46" ht="51.75" thickBot="1" x14ac:dyDescent="0.3">
      <c r="A12" s="644"/>
      <c r="B12" s="678"/>
      <c r="C12" s="680"/>
      <c r="D12" s="680"/>
      <c r="E12" s="680"/>
      <c r="F12" s="680"/>
      <c r="G12" s="680"/>
      <c r="H12" s="683"/>
      <c r="I12" s="684"/>
      <c r="J12" s="687"/>
      <c r="K12" s="688"/>
      <c r="L12" s="691"/>
      <c r="M12" s="692"/>
      <c r="N12" s="318" t="s">
        <v>324</v>
      </c>
      <c r="O12" s="792"/>
      <c r="AO12" s="821"/>
      <c r="AP12" s="822"/>
      <c r="AQ12" s="281" t="s">
        <v>410</v>
      </c>
      <c r="AS12" s="248">
        <v>10</v>
      </c>
      <c r="AT12" s="249" t="s">
        <v>425</v>
      </c>
    </row>
    <row r="13" spans="1:46" ht="76.150000000000006" customHeight="1" thickBot="1" x14ac:dyDescent="0.3">
      <c r="A13" s="644"/>
      <c r="B13" s="646"/>
      <c r="C13" s="648" t="s">
        <v>351</v>
      </c>
      <c r="D13" s="648" t="s">
        <v>325</v>
      </c>
      <c r="E13" s="648" t="s">
        <v>326</v>
      </c>
      <c r="F13" s="648" t="s">
        <v>327</v>
      </c>
      <c r="G13" s="648" t="s">
        <v>328</v>
      </c>
      <c r="H13" s="650"/>
      <c r="I13" s="651"/>
      <c r="J13" s="654"/>
      <c r="K13" s="655"/>
      <c r="L13" s="658" t="s">
        <v>329</v>
      </c>
      <c r="M13" s="659"/>
      <c r="N13" s="315">
        <v>2</v>
      </c>
      <c r="O13" s="792"/>
      <c r="AS13" s="248">
        <v>11</v>
      </c>
      <c r="AT13" s="249" t="s">
        <v>426</v>
      </c>
    </row>
    <row r="14" spans="1:46" ht="43.15" customHeight="1" thickBot="1" x14ac:dyDescent="0.3">
      <c r="A14" s="644"/>
      <c r="B14" s="647"/>
      <c r="C14" s="664"/>
      <c r="D14" s="664"/>
      <c r="E14" s="664"/>
      <c r="F14" s="664"/>
      <c r="G14" s="664"/>
      <c r="H14" s="667"/>
      <c r="I14" s="668"/>
      <c r="J14" s="671"/>
      <c r="K14" s="672"/>
      <c r="L14" s="675"/>
      <c r="M14" s="676"/>
      <c r="N14" s="317" t="s">
        <v>330</v>
      </c>
      <c r="O14" s="792"/>
    </row>
    <row r="15" spans="1:46" ht="64.900000000000006" customHeight="1" thickTop="1" x14ac:dyDescent="0.25">
      <c r="A15" s="644"/>
      <c r="B15" s="647"/>
      <c r="C15" s="679" t="s">
        <v>352</v>
      </c>
      <c r="D15" s="679" t="s">
        <v>331</v>
      </c>
      <c r="E15" s="679" t="s">
        <v>332</v>
      </c>
      <c r="F15" s="698" t="s">
        <v>336</v>
      </c>
      <c r="G15" s="679" t="s">
        <v>333</v>
      </c>
      <c r="H15" s="681"/>
      <c r="I15" s="682"/>
      <c r="J15" s="685"/>
      <c r="K15" s="686"/>
      <c r="L15" s="689" t="s">
        <v>334</v>
      </c>
      <c r="M15" s="690"/>
      <c r="N15" s="315">
        <v>1</v>
      </c>
      <c r="O15" s="792"/>
    </row>
    <row r="16" spans="1:46" ht="22.9" customHeight="1" thickBot="1" x14ac:dyDescent="0.3">
      <c r="A16" s="644"/>
      <c r="B16" s="696"/>
      <c r="C16" s="697"/>
      <c r="D16" s="697"/>
      <c r="E16" s="697"/>
      <c r="F16" s="699"/>
      <c r="G16" s="697"/>
      <c r="H16" s="700"/>
      <c r="I16" s="701"/>
      <c r="J16" s="702"/>
      <c r="K16" s="703"/>
      <c r="L16" s="704"/>
      <c r="M16" s="705"/>
      <c r="N16" s="319" t="s">
        <v>335</v>
      </c>
      <c r="O16" s="792"/>
      <c r="AS16" s="282"/>
      <c r="AT16" s="283"/>
    </row>
    <row r="17" spans="1:46" ht="15.75" outlineLevel="1" thickBot="1" x14ac:dyDescent="0.3">
      <c r="A17" s="645"/>
      <c r="B17" s="300"/>
      <c r="C17" s="300"/>
      <c r="D17" s="300"/>
      <c r="E17" s="300"/>
      <c r="F17" s="300"/>
      <c r="G17" s="300"/>
      <c r="H17" s="693"/>
      <c r="I17" s="693"/>
      <c r="J17" s="694"/>
      <c r="K17" s="694"/>
      <c r="L17" s="693"/>
      <c r="M17" s="695"/>
      <c r="N17" s="300"/>
      <c r="O17" s="224"/>
      <c r="AS17" s="284"/>
      <c r="AT17" s="285"/>
    </row>
    <row r="18" spans="1:46" outlineLevel="1" x14ac:dyDescent="0.25">
      <c r="AS18" s="284"/>
      <c r="AT18" s="285"/>
    </row>
    <row r="19" spans="1:46" outlineLevel="1" x14ac:dyDescent="0.25">
      <c r="AS19" s="284"/>
      <c r="AT19" s="285"/>
    </row>
    <row r="20" spans="1:46" outlineLevel="1" x14ac:dyDescent="0.25">
      <c r="A20" s="314"/>
      <c r="B20" s="314"/>
      <c r="C20" s="314"/>
      <c r="D20" s="314"/>
      <c r="E20" s="314"/>
      <c r="AS20" s="284"/>
      <c r="AT20" s="285"/>
    </row>
    <row r="21" spans="1:46" outlineLevel="1" x14ac:dyDescent="0.25">
      <c r="A21" s="314"/>
      <c r="B21" s="314"/>
      <c r="C21" s="314"/>
      <c r="D21" s="314"/>
      <c r="E21" s="314"/>
      <c r="AS21" s="284"/>
      <c r="AT21" s="285"/>
    </row>
    <row r="22" spans="1:46" outlineLevel="1" x14ac:dyDescent="0.25">
      <c r="A22" s="314"/>
      <c r="B22" s="314"/>
      <c r="C22" s="314"/>
      <c r="D22" s="314"/>
      <c r="E22" s="314"/>
      <c r="AS22" s="284"/>
      <c r="AT22" s="285"/>
    </row>
    <row r="23" spans="1:46" outlineLevel="1" x14ac:dyDescent="0.25">
      <c r="A23" s="314"/>
      <c r="B23" s="314"/>
      <c r="C23" s="314"/>
      <c r="D23" s="314"/>
      <c r="E23" s="314"/>
      <c r="AS23" s="284"/>
      <c r="AT23" s="285"/>
    </row>
    <row r="24" spans="1:46" outlineLevel="1" x14ac:dyDescent="0.25">
      <c r="A24" s="314"/>
      <c r="B24" s="314"/>
      <c r="C24" s="314"/>
      <c r="D24" s="314"/>
      <c r="E24" s="314"/>
      <c r="AS24" s="284"/>
      <c r="AT24" s="285"/>
    </row>
    <row r="25" spans="1:46" outlineLevel="1" x14ac:dyDescent="0.25">
      <c r="A25" s="314"/>
      <c r="B25" s="314"/>
      <c r="C25" s="314"/>
      <c r="D25" s="314"/>
      <c r="E25" s="314"/>
      <c r="AS25" s="284"/>
      <c r="AT25" s="285"/>
    </row>
    <row r="26" spans="1:46" outlineLevel="1" x14ac:dyDescent="0.25">
      <c r="A26" s="314"/>
      <c r="B26" s="314"/>
      <c r="C26" s="314"/>
      <c r="D26" s="314"/>
      <c r="E26" s="314"/>
      <c r="AS26" s="284"/>
      <c r="AT26" s="285"/>
    </row>
    <row r="27" spans="1:46" ht="23.45" customHeight="1" outlineLevel="1" x14ac:dyDescent="0.25">
      <c r="A27" s="314"/>
      <c r="B27" s="314"/>
      <c r="C27" s="314"/>
      <c r="D27" s="314"/>
      <c r="E27" s="314"/>
      <c r="AS27" s="284"/>
      <c r="AT27" s="285"/>
    </row>
    <row r="28" spans="1:46" ht="34.15" customHeight="1" x14ac:dyDescent="0.25">
      <c r="A28" s="314"/>
      <c r="B28" s="314"/>
      <c r="C28" s="314"/>
      <c r="D28" s="314"/>
      <c r="E28" s="314"/>
    </row>
    <row r="29" spans="1:46" x14ac:dyDescent="0.25">
      <c r="A29" s="314"/>
      <c r="B29" s="314"/>
      <c r="C29" s="314"/>
      <c r="D29" s="314"/>
      <c r="E29" s="314"/>
    </row>
    <row r="30" spans="1:46" x14ac:dyDescent="0.25">
      <c r="A30" s="314"/>
      <c r="B30" s="314"/>
      <c r="C30" s="314"/>
      <c r="D30" s="314"/>
      <c r="E30" s="314"/>
    </row>
    <row r="31" spans="1:46" x14ac:dyDescent="0.25">
      <c r="AT31" s="280"/>
    </row>
  </sheetData>
  <sheetProtection algorithmName="SHA-512" hashValue="ucCaRc5P7f7Ib0h0+0Eu5UqsxN1b6ukWPO4MmyrxEVI4EacODaa4DgKEcoWcWMwS1MSAkxdZVGQQii+MtVNpbA==" saltValue="LQNIpB+9W0u2xjhRGjpssQ==" spinCount="100000" sheet="1" objects="1" scenarios="1"/>
  <dataConsolidate/>
  <mergeCells count="102">
    <mergeCell ref="AO8:AO9"/>
    <mergeCell ref="AP8:AP9"/>
    <mergeCell ref="AO11:AO12"/>
    <mergeCell ref="AP11:AP12"/>
    <mergeCell ref="AO1:AQ1"/>
    <mergeCell ref="AO3:AO5"/>
    <mergeCell ref="AP3:AP5"/>
    <mergeCell ref="AO6:AO7"/>
    <mergeCell ref="AP6:AP7"/>
    <mergeCell ref="AB10:AB11"/>
    <mergeCell ref="AI1:AM1"/>
    <mergeCell ref="AF2:AF6"/>
    <mergeCell ref="AH7:AH8"/>
    <mergeCell ref="AI10:AM10"/>
    <mergeCell ref="AA2:AA3"/>
    <mergeCell ref="AA4:AA5"/>
    <mergeCell ref="Z6:Z7"/>
    <mergeCell ref="AA6:AA7"/>
    <mergeCell ref="Z8:Z9"/>
    <mergeCell ref="AA8:AA9"/>
    <mergeCell ref="AA10:AA11"/>
    <mergeCell ref="X4:X5"/>
    <mergeCell ref="P1:U2"/>
    <mergeCell ref="V1:W1"/>
    <mergeCell ref="V2:W2"/>
    <mergeCell ref="P4:P5"/>
    <mergeCell ref="U4:U5"/>
    <mergeCell ref="V4:V5"/>
    <mergeCell ref="W4:W5"/>
    <mergeCell ref="J13:K14"/>
    <mergeCell ref="L13:M14"/>
    <mergeCell ref="O13:O14"/>
    <mergeCell ref="O4:O5"/>
    <mergeCell ref="A1:N1"/>
    <mergeCell ref="A2:N2"/>
    <mergeCell ref="C3:H3"/>
    <mergeCell ref="I3:J3"/>
    <mergeCell ref="N3:N5"/>
    <mergeCell ref="A4:A5"/>
    <mergeCell ref="B4:B5"/>
    <mergeCell ref="C4:C5"/>
    <mergeCell ref="D4:D5"/>
    <mergeCell ref="E4:E5"/>
    <mergeCell ref="G4:G5"/>
    <mergeCell ref="H4:I5"/>
    <mergeCell ref="H15:I16"/>
    <mergeCell ref="H11:I12"/>
    <mergeCell ref="J11:K12"/>
    <mergeCell ref="L11:M12"/>
    <mergeCell ref="O11:O12"/>
    <mergeCell ref="J15:K16"/>
    <mergeCell ref="L15:M16"/>
    <mergeCell ref="O15:O16"/>
    <mergeCell ref="H17:I17"/>
    <mergeCell ref="J17:K17"/>
    <mergeCell ref="L17:M17"/>
    <mergeCell ref="B15:B16"/>
    <mergeCell ref="C15:C16"/>
    <mergeCell ref="D15:D16"/>
    <mergeCell ref="E15:E16"/>
    <mergeCell ref="G15:G16"/>
    <mergeCell ref="B13:B14"/>
    <mergeCell ref="C13:C14"/>
    <mergeCell ref="D13:D14"/>
    <mergeCell ref="E13:E14"/>
    <mergeCell ref="F13:F14"/>
    <mergeCell ref="G11:G12"/>
    <mergeCell ref="H13:I14"/>
    <mergeCell ref="O7:O8"/>
    <mergeCell ref="B9:B10"/>
    <mergeCell ref="C9:C10"/>
    <mergeCell ref="D9:D10"/>
    <mergeCell ref="E9:E10"/>
    <mergeCell ref="F9:F10"/>
    <mergeCell ref="G9:G10"/>
    <mergeCell ref="J9:K10"/>
    <mergeCell ref="L9:M10"/>
    <mergeCell ref="O9:O10"/>
    <mergeCell ref="J4:K5"/>
    <mergeCell ref="L4:M5"/>
    <mergeCell ref="K3:M3"/>
    <mergeCell ref="H6:I6"/>
    <mergeCell ref="J6:K6"/>
    <mergeCell ref="L6:M6"/>
    <mergeCell ref="A7:A17"/>
    <mergeCell ref="B7:B8"/>
    <mergeCell ref="C7:C8"/>
    <mergeCell ref="D7:D8"/>
    <mergeCell ref="E7:E8"/>
    <mergeCell ref="F7:F8"/>
    <mergeCell ref="G7:G8"/>
    <mergeCell ref="F15:F16"/>
    <mergeCell ref="H7:I8"/>
    <mergeCell ref="J7:K8"/>
    <mergeCell ref="L7:M8"/>
    <mergeCell ref="B11:B12"/>
    <mergeCell ref="C11:C12"/>
    <mergeCell ref="D11:D12"/>
    <mergeCell ref="E11:E12"/>
    <mergeCell ref="F11:F12"/>
    <mergeCell ref="G13:G14"/>
    <mergeCell ref="H9:I10"/>
  </mergeCells>
  <pageMargins left="0.511811024" right="0.511811024" top="0.78740157499999996" bottom="0.78740157499999996" header="0.31496062000000002" footer="0.31496062000000002"/>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5328D-F1A7-4877-B082-9FBE685D5A04}">
  <sheetPr>
    <pageSetUpPr fitToPage="1"/>
  </sheetPr>
  <dimension ref="A1:O96"/>
  <sheetViews>
    <sheetView showGridLines="0" zoomScale="70" zoomScaleNormal="70" workbookViewId="0">
      <selection activeCell="V1" sqref="A1:V92"/>
    </sheetView>
  </sheetViews>
  <sheetFormatPr defaultColWidth="8.85546875" defaultRowHeight="14.25" x14ac:dyDescent="0.2"/>
  <cols>
    <col min="1" max="1" width="38.7109375" style="1" customWidth="1"/>
    <col min="2" max="2" width="39.5703125" style="1" customWidth="1"/>
    <col min="3" max="3" width="37.42578125" style="1" customWidth="1"/>
    <col min="4" max="4" width="44" style="1" customWidth="1"/>
    <col min="5" max="16384" width="8.85546875" style="1"/>
  </cols>
  <sheetData>
    <row r="1" spans="1:15" ht="29.45" customHeight="1" x14ac:dyDescent="0.2">
      <c r="A1" s="27" t="str">
        <f>'Ambiente e Fixação de Objetivo'!A3:C3</f>
        <v>Unidade:</v>
      </c>
      <c r="B1" s="359" t="str">
        <f>'Ambiente e Fixação de Objetivo'!D3</f>
        <v>(Nome da Pró-Reitoria ou Instituto ou Faculdade) Ex.:Secretaria de Panejamento e Desenvolvimento Institucional</v>
      </c>
      <c r="C1" s="360"/>
    </row>
    <row r="2" spans="1:15" ht="54" customHeight="1" x14ac:dyDescent="0.2">
      <c r="A2" s="27" t="str">
        <f>'Ambiente e Fixação de Objetivo'!A4:C4</f>
        <v>Objetivos Estratégicos da Unidade</v>
      </c>
      <c r="B2" s="359" t="str">
        <f>'Ambiente e Fixação de Objetivo'!D4</f>
        <v>1.(Descreva os objetivos estratégicos da Unidade)
2.
3.
n.</v>
      </c>
      <c r="C2" s="360"/>
    </row>
    <row r="3" spans="1:15" ht="15" x14ac:dyDescent="0.2">
      <c r="A3" s="50"/>
      <c r="B3" s="361"/>
      <c r="C3" s="361"/>
    </row>
    <row r="4" spans="1:15" ht="12.6" customHeight="1" x14ac:dyDescent="0.2">
      <c r="A4" s="51"/>
      <c r="B4" s="362"/>
      <c r="C4" s="362"/>
    </row>
    <row r="5" spans="1:15" ht="19.899999999999999" hidden="1" customHeight="1" x14ac:dyDescent="0.2">
      <c r="A5" s="51"/>
      <c r="B5" s="362"/>
      <c r="C5" s="362"/>
    </row>
    <row r="6" spans="1:15" ht="15" hidden="1" x14ac:dyDescent="0.2">
      <c r="A6" s="51"/>
      <c r="B6" s="362"/>
      <c r="C6" s="362"/>
    </row>
    <row r="7" spans="1:15" hidden="1" x14ac:dyDescent="0.2"/>
    <row r="8" spans="1:15" hidden="1" x14ac:dyDescent="0.2"/>
    <row r="9" spans="1:15" ht="14.45" customHeight="1" x14ac:dyDescent="0.2">
      <c r="A9" s="326" t="s">
        <v>51</v>
      </c>
      <c r="B9" s="326"/>
      <c r="C9" s="326"/>
      <c r="D9" s="326"/>
      <c r="E9" s="6"/>
      <c r="F9" s="6"/>
      <c r="G9" s="6"/>
      <c r="H9" s="6"/>
      <c r="I9" s="6"/>
      <c r="J9" s="6"/>
      <c r="K9" s="6"/>
      <c r="L9" s="6"/>
      <c r="M9" s="6"/>
      <c r="N9" s="6"/>
      <c r="O9" s="6"/>
    </row>
    <row r="10" spans="1:15" ht="14.45" customHeight="1" x14ac:dyDescent="0.2">
      <c r="A10" s="327"/>
      <c r="B10" s="327"/>
      <c r="C10" s="327"/>
      <c r="D10" s="327"/>
      <c r="E10" s="6"/>
      <c r="F10" s="6"/>
      <c r="G10" s="6"/>
      <c r="H10" s="6"/>
      <c r="I10" s="6"/>
      <c r="J10" s="6"/>
      <c r="K10" s="6"/>
      <c r="L10" s="6"/>
      <c r="M10" s="6"/>
      <c r="N10" s="6"/>
      <c r="O10" s="6"/>
    </row>
    <row r="11" spans="1:15" s="3" customFormat="1" ht="28.15" customHeight="1" x14ac:dyDescent="0.25">
      <c r="A11" s="358" t="s">
        <v>427</v>
      </c>
      <c r="B11" s="358"/>
      <c r="C11" s="358" t="s">
        <v>289</v>
      </c>
      <c r="D11" s="358"/>
    </row>
    <row r="12" spans="1:15" ht="35.450000000000003" customHeight="1" x14ac:dyDescent="0.2">
      <c r="A12" s="61" t="s">
        <v>428</v>
      </c>
      <c r="B12" s="61" t="s">
        <v>292</v>
      </c>
      <c r="C12" s="61" t="s">
        <v>290</v>
      </c>
      <c r="D12" s="61" t="s">
        <v>291</v>
      </c>
    </row>
    <row r="13" spans="1:15" s="4" customFormat="1" ht="82.9" customHeight="1" thickBot="1" x14ac:dyDescent="0.25">
      <c r="A13" s="25" t="s">
        <v>439</v>
      </c>
      <c r="B13" s="25" t="s">
        <v>440</v>
      </c>
      <c r="C13" s="25" t="s">
        <v>287</v>
      </c>
      <c r="D13" s="25" t="s">
        <v>288</v>
      </c>
    </row>
    <row r="14" spans="1:15" s="4" customFormat="1" ht="15.75" thickTop="1" thickBot="1" x14ac:dyDescent="0.25">
      <c r="A14" s="23" t="s">
        <v>75</v>
      </c>
      <c r="B14" s="23" t="s">
        <v>75</v>
      </c>
      <c r="C14" s="23" t="s">
        <v>75</v>
      </c>
      <c r="D14" s="23" t="s">
        <v>75</v>
      </c>
    </row>
    <row r="15" spans="1:15" s="4" customFormat="1" ht="15.75" thickTop="1" thickBot="1" x14ac:dyDescent="0.25">
      <c r="A15" s="23" t="s">
        <v>76</v>
      </c>
      <c r="B15" s="23" t="s">
        <v>76</v>
      </c>
      <c r="C15" s="23" t="s">
        <v>76</v>
      </c>
      <c r="D15" s="23" t="s">
        <v>76</v>
      </c>
    </row>
    <row r="16" spans="1:15" s="4" customFormat="1" ht="15.75" thickTop="1" thickBot="1" x14ac:dyDescent="0.25">
      <c r="A16" s="23" t="s">
        <v>77</v>
      </c>
      <c r="B16" s="23" t="s">
        <v>77</v>
      </c>
      <c r="C16" s="23" t="s">
        <v>77</v>
      </c>
      <c r="D16" s="23" t="s">
        <v>77</v>
      </c>
    </row>
    <row r="17" spans="1:4" s="4" customFormat="1" ht="15.75" thickTop="1" thickBot="1" x14ac:dyDescent="0.25">
      <c r="A17" s="23" t="s">
        <v>78</v>
      </c>
      <c r="B17" s="23" t="s">
        <v>78</v>
      </c>
      <c r="C17" s="23" t="s">
        <v>78</v>
      </c>
      <c r="D17" s="23" t="s">
        <v>78</v>
      </c>
    </row>
    <row r="18" spans="1:4" s="4" customFormat="1" ht="15.75" thickTop="1" thickBot="1" x14ac:dyDescent="0.25">
      <c r="A18" s="23" t="s">
        <v>79</v>
      </c>
      <c r="B18" s="23" t="s">
        <v>79</v>
      </c>
      <c r="C18" s="23" t="s">
        <v>79</v>
      </c>
      <c r="D18" s="23" t="s">
        <v>79</v>
      </c>
    </row>
    <row r="19" spans="1:4" s="4" customFormat="1" ht="36.6" customHeight="1" thickTop="1" thickBot="1" x14ac:dyDescent="0.25">
      <c r="A19" s="23" t="s">
        <v>80</v>
      </c>
      <c r="B19" s="23" t="s">
        <v>80</v>
      </c>
      <c r="C19" s="23" t="s">
        <v>80</v>
      </c>
      <c r="D19" s="23" t="s">
        <v>80</v>
      </c>
    </row>
    <row r="20" spans="1:4" s="4" customFormat="1" ht="15.75" thickTop="1" thickBot="1" x14ac:dyDescent="0.25">
      <c r="A20" s="23" t="s">
        <v>81</v>
      </c>
      <c r="B20" s="23" t="s">
        <v>81</v>
      </c>
      <c r="C20" s="23" t="s">
        <v>81</v>
      </c>
      <c r="D20" s="23" t="s">
        <v>81</v>
      </c>
    </row>
    <row r="21" spans="1:4" s="4" customFormat="1" ht="15.75" thickTop="1" thickBot="1" x14ac:dyDescent="0.25">
      <c r="A21" s="23" t="s">
        <v>82</v>
      </c>
      <c r="B21" s="23" t="s">
        <v>82</v>
      </c>
      <c r="C21" s="23" t="s">
        <v>82</v>
      </c>
      <c r="D21" s="23" t="s">
        <v>82</v>
      </c>
    </row>
    <row r="22" spans="1:4" s="4" customFormat="1" ht="15.75" thickTop="1" thickBot="1" x14ac:dyDescent="0.25">
      <c r="A22" s="23" t="s">
        <v>83</v>
      </c>
      <c r="B22" s="23" t="s">
        <v>83</v>
      </c>
      <c r="C22" s="23" t="s">
        <v>83</v>
      </c>
      <c r="D22" s="23" t="s">
        <v>83</v>
      </c>
    </row>
    <row r="23" spans="1:4" s="4" customFormat="1" ht="15.75" thickTop="1" thickBot="1" x14ac:dyDescent="0.25">
      <c r="A23" s="23" t="s">
        <v>82</v>
      </c>
      <c r="B23" s="23" t="s">
        <v>82</v>
      </c>
      <c r="C23" s="23" t="s">
        <v>82</v>
      </c>
      <c r="D23" s="23" t="s">
        <v>82</v>
      </c>
    </row>
    <row r="24" spans="1:4" s="4" customFormat="1" ht="15.75" thickTop="1" thickBot="1" x14ac:dyDescent="0.25">
      <c r="A24" s="23" t="s">
        <v>83</v>
      </c>
      <c r="B24" s="23" t="s">
        <v>83</v>
      </c>
      <c r="C24" s="23" t="s">
        <v>83</v>
      </c>
      <c r="D24" s="23" t="s">
        <v>83</v>
      </c>
    </row>
    <row r="25" spans="1:4" s="4" customFormat="1" ht="15.75" thickTop="1" thickBot="1" x14ac:dyDescent="0.25">
      <c r="A25" s="23" t="s">
        <v>84</v>
      </c>
      <c r="B25" s="23" t="s">
        <v>84</v>
      </c>
      <c r="C25" s="23" t="s">
        <v>84</v>
      </c>
      <c r="D25" s="23" t="s">
        <v>84</v>
      </c>
    </row>
    <row r="26" spans="1:4" s="4" customFormat="1" ht="15.75" thickTop="1" thickBot="1" x14ac:dyDescent="0.25">
      <c r="A26" s="23"/>
      <c r="B26" s="23"/>
      <c r="C26" s="23"/>
      <c r="D26" s="23"/>
    </row>
    <row r="27" spans="1:4" s="4" customFormat="1" ht="15.75" thickTop="1" thickBot="1" x14ac:dyDescent="0.25">
      <c r="A27" s="23"/>
      <c r="B27" s="23"/>
      <c r="C27" s="23"/>
      <c r="D27" s="23"/>
    </row>
    <row r="28" spans="1:4" s="4" customFormat="1" ht="15.75" thickTop="1" thickBot="1" x14ac:dyDescent="0.25">
      <c r="A28" s="23"/>
      <c r="B28" s="23"/>
      <c r="C28" s="23"/>
      <c r="D28" s="23"/>
    </row>
    <row r="29" spans="1:4" s="4" customFormat="1" ht="15.75" thickTop="1" thickBot="1" x14ac:dyDescent="0.25">
      <c r="A29" s="23"/>
      <c r="B29" s="23"/>
      <c r="C29" s="23"/>
      <c r="D29" s="23"/>
    </row>
    <row r="30" spans="1:4" s="4" customFormat="1" ht="15.75" thickTop="1" thickBot="1" x14ac:dyDescent="0.25">
      <c r="A30" s="23"/>
      <c r="B30" s="23"/>
      <c r="C30" s="23"/>
      <c r="D30" s="23"/>
    </row>
    <row r="31" spans="1:4" s="4" customFormat="1" ht="15.75" thickTop="1" thickBot="1" x14ac:dyDescent="0.25">
      <c r="A31" s="23"/>
      <c r="B31" s="23"/>
      <c r="C31" s="23"/>
      <c r="D31" s="23"/>
    </row>
    <row r="32" spans="1:4" s="4" customFormat="1" ht="15.75" thickTop="1" thickBot="1" x14ac:dyDescent="0.25">
      <c r="A32" s="23"/>
      <c r="B32" s="23"/>
      <c r="C32" s="23"/>
      <c r="D32" s="23"/>
    </row>
    <row r="33" spans="1:4" s="4" customFormat="1" ht="15.75" thickTop="1" thickBot="1" x14ac:dyDescent="0.25">
      <c r="A33" s="23"/>
      <c r="B33" s="23"/>
      <c r="C33" s="23"/>
      <c r="D33" s="23"/>
    </row>
    <row r="34" spans="1:4" s="4" customFormat="1" ht="15.75" thickTop="1" thickBot="1" x14ac:dyDescent="0.25">
      <c r="A34" s="23"/>
      <c r="B34" s="23"/>
      <c r="C34" s="23"/>
      <c r="D34" s="23"/>
    </row>
    <row r="35" spans="1:4" s="4" customFormat="1" ht="15.75" thickTop="1" thickBot="1" x14ac:dyDescent="0.25">
      <c r="A35" s="23"/>
      <c r="B35" s="23"/>
      <c r="C35" s="23"/>
      <c r="D35" s="23"/>
    </row>
    <row r="36" spans="1:4" s="4" customFormat="1" ht="15.75" thickTop="1" thickBot="1" x14ac:dyDescent="0.25">
      <c r="A36" s="23"/>
      <c r="B36" s="23"/>
      <c r="C36" s="23"/>
      <c r="D36" s="23"/>
    </row>
    <row r="37" spans="1:4" s="4" customFormat="1" ht="27.6" customHeight="1" thickTop="1" thickBot="1" x14ac:dyDescent="0.25">
      <c r="A37" s="23"/>
      <c r="B37" s="23"/>
      <c r="C37" s="23"/>
      <c r="D37" s="23"/>
    </row>
    <row r="38" spans="1:4" s="4" customFormat="1" ht="15.75" thickTop="1" thickBot="1" x14ac:dyDescent="0.25">
      <c r="A38" s="23"/>
      <c r="B38" s="23"/>
      <c r="C38" s="23"/>
      <c r="D38" s="23"/>
    </row>
    <row r="39" spans="1:4" s="4" customFormat="1" ht="15.75" thickTop="1" thickBot="1" x14ac:dyDescent="0.25">
      <c r="A39" s="23"/>
      <c r="B39" s="23"/>
      <c r="C39" s="23"/>
      <c r="D39" s="23"/>
    </row>
    <row r="40" spans="1:4" s="4" customFormat="1" ht="15.75" thickTop="1" thickBot="1" x14ac:dyDescent="0.25">
      <c r="A40" s="23"/>
      <c r="B40" s="23"/>
      <c r="C40" s="23"/>
      <c r="D40" s="23"/>
    </row>
    <row r="41" spans="1:4" s="4" customFormat="1" ht="15.75" thickTop="1" thickBot="1" x14ac:dyDescent="0.25">
      <c r="A41" s="23"/>
      <c r="B41" s="23"/>
      <c r="C41" s="23"/>
      <c r="D41" s="23"/>
    </row>
    <row r="42" spans="1:4" s="4" customFormat="1" ht="15.75" thickTop="1" thickBot="1" x14ac:dyDescent="0.25">
      <c r="A42" s="23"/>
      <c r="B42" s="23"/>
      <c r="C42" s="23"/>
      <c r="D42" s="23"/>
    </row>
    <row r="43" spans="1:4" s="4" customFormat="1" ht="15.75" thickTop="1" thickBot="1" x14ac:dyDescent="0.25">
      <c r="A43" s="23"/>
      <c r="B43" s="23"/>
      <c r="C43" s="23"/>
      <c r="D43" s="23"/>
    </row>
    <row r="44" spans="1:4" s="4" customFormat="1" ht="15.75" thickTop="1" thickBot="1" x14ac:dyDescent="0.25">
      <c r="A44" s="23"/>
      <c r="B44" s="23"/>
      <c r="C44" s="23"/>
      <c r="D44" s="23"/>
    </row>
    <row r="45" spans="1:4" s="4" customFormat="1" ht="15.75" thickTop="1" thickBot="1" x14ac:dyDescent="0.25">
      <c r="A45" s="23"/>
      <c r="B45" s="23"/>
      <c r="C45" s="23"/>
      <c r="D45" s="23"/>
    </row>
    <row r="46" spans="1:4" s="4" customFormat="1" ht="15.75" thickTop="1" thickBot="1" x14ac:dyDescent="0.25">
      <c r="A46" s="23"/>
      <c r="B46" s="23"/>
      <c r="C46" s="23"/>
      <c r="D46" s="23"/>
    </row>
    <row r="47" spans="1:4" s="4" customFormat="1" ht="15.75" thickTop="1" thickBot="1" x14ac:dyDescent="0.25">
      <c r="A47" s="23"/>
      <c r="B47" s="23"/>
      <c r="C47" s="23"/>
      <c r="D47" s="23"/>
    </row>
    <row r="48" spans="1:4" s="4" customFormat="1" ht="15.75" thickTop="1" thickBot="1" x14ac:dyDescent="0.25">
      <c r="A48" s="23"/>
      <c r="B48" s="23"/>
      <c r="C48" s="23"/>
      <c r="D48" s="23"/>
    </row>
    <row r="49" spans="1:4" s="4" customFormat="1" ht="15.75" thickTop="1" thickBot="1" x14ac:dyDescent="0.25">
      <c r="A49" s="23"/>
      <c r="B49" s="23"/>
      <c r="C49" s="23"/>
      <c r="D49" s="23"/>
    </row>
    <row r="50" spans="1:4" s="4" customFormat="1" ht="15.75" thickTop="1" thickBot="1" x14ac:dyDescent="0.25">
      <c r="A50" s="23"/>
      <c r="B50" s="23"/>
      <c r="C50" s="23"/>
      <c r="D50" s="23"/>
    </row>
    <row r="51" spans="1:4" s="4" customFormat="1" ht="15.75" thickTop="1" thickBot="1" x14ac:dyDescent="0.25">
      <c r="A51" s="23"/>
      <c r="B51" s="23"/>
      <c r="C51" s="23"/>
      <c r="D51" s="23"/>
    </row>
    <row r="52" spans="1:4" s="4" customFormat="1" ht="15.75" thickTop="1" thickBot="1" x14ac:dyDescent="0.25">
      <c r="A52" s="23"/>
      <c r="B52" s="23"/>
      <c r="C52" s="23"/>
      <c r="D52" s="23"/>
    </row>
    <row r="53" spans="1:4" s="4" customFormat="1" ht="15.75" thickTop="1" thickBot="1" x14ac:dyDescent="0.25">
      <c r="A53" s="23"/>
      <c r="B53" s="23"/>
      <c r="C53" s="23"/>
      <c r="D53" s="23"/>
    </row>
    <row r="54" spans="1:4" s="4" customFormat="1" ht="15.75" thickTop="1" thickBot="1" x14ac:dyDescent="0.25">
      <c r="A54" s="23"/>
      <c r="B54" s="23"/>
      <c r="C54" s="23"/>
      <c r="D54" s="23"/>
    </row>
    <row r="55" spans="1:4" s="4" customFormat="1" ht="15.75" thickTop="1" thickBot="1" x14ac:dyDescent="0.25">
      <c r="A55" s="23"/>
      <c r="B55" s="23"/>
      <c r="C55" s="23"/>
      <c r="D55" s="23"/>
    </row>
    <row r="56" spans="1:4" s="4" customFormat="1" ht="15.75" thickTop="1" thickBot="1" x14ac:dyDescent="0.25">
      <c r="A56" s="23"/>
      <c r="B56" s="23"/>
      <c r="C56" s="23"/>
      <c r="D56" s="23"/>
    </row>
    <row r="57" spans="1:4" s="4" customFormat="1" ht="15.75" thickTop="1" thickBot="1" x14ac:dyDescent="0.25">
      <c r="A57" s="23"/>
      <c r="B57" s="23"/>
      <c r="C57" s="23"/>
      <c r="D57" s="23"/>
    </row>
    <row r="58" spans="1:4" s="4" customFormat="1" ht="15.75" thickTop="1" thickBot="1" x14ac:dyDescent="0.25">
      <c r="A58" s="23"/>
      <c r="B58" s="23"/>
      <c r="C58" s="23"/>
      <c r="D58" s="23"/>
    </row>
    <row r="59" spans="1:4" s="4" customFormat="1" ht="15.75" thickTop="1" thickBot="1" x14ac:dyDescent="0.25">
      <c r="A59" s="23"/>
      <c r="B59" s="23"/>
      <c r="C59" s="23"/>
      <c r="D59" s="23"/>
    </row>
    <row r="60" spans="1:4" s="4" customFormat="1" ht="15.75" thickTop="1" thickBot="1" x14ac:dyDescent="0.25">
      <c r="A60" s="23"/>
      <c r="B60" s="23"/>
      <c r="C60" s="23"/>
      <c r="D60" s="23"/>
    </row>
    <row r="61" spans="1:4" s="4" customFormat="1" ht="13.9" customHeight="1" thickTop="1" thickBot="1" x14ac:dyDescent="0.25">
      <c r="A61" s="23"/>
      <c r="B61" s="23"/>
      <c r="C61" s="23"/>
      <c r="D61" s="23"/>
    </row>
    <row r="62" spans="1:4" s="4" customFormat="1" ht="13.9" customHeight="1" thickTop="1" thickBot="1" x14ac:dyDescent="0.25">
      <c r="A62" s="23"/>
      <c r="B62" s="23"/>
      <c r="C62" s="23"/>
      <c r="D62" s="23"/>
    </row>
    <row r="63" spans="1:4" s="4" customFormat="1" ht="13.9" customHeight="1" thickTop="1" thickBot="1" x14ac:dyDescent="0.25">
      <c r="A63" s="23"/>
      <c r="B63" s="23"/>
      <c r="C63" s="23"/>
      <c r="D63" s="23"/>
    </row>
    <row r="64" spans="1:4" s="4" customFormat="1" ht="13.9" customHeight="1" thickTop="1" thickBot="1" x14ac:dyDescent="0.25">
      <c r="A64" s="23"/>
      <c r="B64" s="23"/>
      <c r="C64" s="23"/>
      <c r="D64" s="23"/>
    </row>
    <row r="65" spans="1:4" s="4" customFormat="1" ht="13.9" customHeight="1" thickTop="1" thickBot="1" x14ac:dyDescent="0.25">
      <c r="A65" s="23"/>
      <c r="B65" s="23"/>
      <c r="C65" s="23"/>
      <c r="D65" s="23"/>
    </row>
    <row r="66" spans="1:4" s="4" customFormat="1" ht="13.9" customHeight="1" thickTop="1" thickBot="1" x14ac:dyDescent="0.25">
      <c r="A66" s="23"/>
      <c r="B66" s="23"/>
      <c r="C66" s="23"/>
      <c r="D66" s="23"/>
    </row>
    <row r="67" spans="1:4" s="4" customFormat="1" ht="13.9" customHeight="1" thickTop="1" thickBot="1" x14ac:dyDescent="0.25">
      <c r="A67" s="23"/>
      <c r="B67" s="23"/>
      <c r="C67" s="23"/>
      <c r="D67" s="23"/>
    </row>
    <row r="68" spans="1:4" s="4" customFormat="1" ht="13.9" customHeight="1" thickTop="1" thickBot="1" x14ac:dyDescent="0.25">
      <c r="A68" s="23"/>
      <c r="B68" s="23"/>
      <c r="C68" s="23"/>
      <c r="D68" s="23"/>
    </row>
    <row r="69" spans="1:4" s="4" customFormat="1" ht="13.9" customHeight="1" thickTop="1" thickBot="1" x14ac:dyDescent="0.25">
      <c r="A69" s="23"/>
      <c r="B69" s="23"/>
      <c r="C69" s="23"/>
      <c r="D69" s="23"/>
    </row>
    <row r="70" spans="1:4" s="4" customFormat="1" ht="13.9" customHeight="1" thickTop="1" thickBot="1" x14ac:dyDescent="0.25">
      <c r="A70" s="23"/>
      <c r="B70" s="23"/>
      <c r="C70" s="23"/>
      <c r="D70" s="23"/>
    </row>
    <row r="71" spans="1:4" s="4" customFormat="1" ht="13.9" customHeight="1" thickTop="1" thickBot="1" x14ac:dyDescent="0.25">
      <c r="A71" s="23"/>
      <c r="B71" s="23"/>
      <c r="C71" s="23"/>
      <c r="D71" s="23"/>
    </row>
    <row r="72" spans="1:4" s="4" customFormat="1" ht="13.9" customHeight="1" thickTop="1" thickBot="1" x14ac:dyDescent="0.25">
      <c r="A72" s="23"/>
      <c r="B72" s="23"/>
      <c r="C72" s="23"/>
      <c r="D72" s="23"/>
    </row>
    <row r="73" spans="1:4" s="4" customFormat="1" ht="13.9" customHeight="1" thickTop="1" thickBot="1" x14ac:dyDescent="0.25">
      <c r="A73" s="23"/>
      <c r="B73" s="23"/>
      <c r="C73" s="23"/>
      <c r="D73" s="23"/>
    </row>
    <row r="74" spans="1:4" s="4" customFormat="1" ht="13.9" customHeight="1" thickTop="1" thickBot="1" x14ac:dyDescent="0.25">
      <c r="A74" s="23"/>
      <c r="B74" s="23"/>
      <c r="C74" s="23"/>
      <c r="D74" s="23"/>
    </row>
    <row r="75" spans="1:4" s="4" customFormat="1" ht="13.9" customHeight="1" thickTop="1" thickBot="1" x14ac:dyDescent="0.25">
      <c r="A75" s="23"/>
      <c r="B75" s="23"/>
      <c r="C75" s="23"/>
      <c r="D75" s="23"/>
    </row>
    <row r="76" spans="1:4" s="4" customFormat="1" ht="13.9" customHeight="1" thickTop="1" thickBot="1" x14ac:dyDescent="0.25">
      <c r="A76" s="23"/>
      <c r="B76" s="23"/>
      <c r="C76" s="23"/>
      <c r="D76" s="23"/>
    </row>
    <row r="77" spans="1:4" s="4" customFormat="1" ht="13.9" customHeight="1" thickTop="1" thickBot="1" x14ac:dyDescent="0.25">
      <c r="A77" s="23"/>
      <c r="B77" s="23"/>
      <c r="C77" s="23"/>
      <c r="D77" s="23"/>
    </row>
    <row r="78" spans="1:4" s="4" customFormat="1" ht="13.9" customHeight="1" thickTop="1" thickBot="1" x14ac:dyDescent="0.25">
      <c r="A78" s="23"/>
      <c r="B78" s="23"/>
      <c r="C78" s="23"/>
      <c r="D78" s="23"/>
    </row>
    <row r="79" spans="1:4" s="4" customFormat="1" ht="13.9" customHeight="1" thickTop="1" thickBot="1" x14ac:dyDescent="0.25">
      <c r="A79" s="23"/>
      <c r="B79" s="23"/>
      <c r="C79" s="23"/>
      <c r="D79" s="23"/>
    </row>
    <row r="80" spans="1:4" s="4" customFormat="1" ht="13.9" customHeight="1" thickTop="1" thickBot="1" x14ac:dyDescent="0.25">
      <c r="A80" s="23"/>
      <c r="B80" s="23"/>
      <c r="C80" s="23"/>
      <c r="D80" s="23"/>
    </row>
    <row r="81" spans="1:4" s="4" customFormat="1" ht="13.9" customHeight="1" thickTop="1" thickBot="1" x14ac:dyDescent="0.25">
      <c r="A81" s="23"/>
      <c r="B81" s="23"/>
      <c r="C81" s="23"/>
      <c r="D81" s="23"/>
    </row>
    <row r="82" spans="1:4" s="4" customFormat="1" ht="13.9" customHeight="1" thickTop="1" thickBot="1" x14ac:dyDescent="0.25">
      <c r="A82" s="23"/>
      <c r="B82" s="23"/>
      <c r="C82" s="23"/>
      <c r="D82" s="23"/>
    </row>
    <row r="83" spans="1:4" s="4" customFormat="1" ht="13.9" customHeight="1" thickTop="1" thickBot="1" x14ac:dyDescent="0.25">
      <c r="A83" s="23"/>
      <c r="B83" s="23"/>
      <c r="C83" s="23"/>
      <c r="D83" s="23"/>
    </row>
    <row r="84" spans="1:4" s="4" customFormat="1" ht="13.9" customHeight="1" thickTop="1" thickBot="1" x14ac:dyDescent="0.25">
      <c r="A84" s="23"/>
      <c r="B84" s="23"/>
      <c r="C84" s="23"/>
      <c r="D84" s="23"/>
    </row>
    <row r="85" spans="1:4" s="4" customFormat="1" ht="13.9" customHeight="1" thickTop="1" thickBot="1" x14ac:dyDescent="0.25">
      <c r="A85" s="23"/>
      <c r="B85" s="23"/>
      <c r="C85" s="23"/>
      <c r="D85" s="23"/>
    </row>
    <row r="86" spans="1:4" s="4" customFormat="1" ht="13.9" customHeight="1" thickTop="1" thickBot="1" x14ac:dyDescent="0.25">
      <c r="A86" s="23"/>
      <c r="B86" s="23"/>
      <c r="C86" s="23"/>
      <c r="D86" s="23"/>
    </row>
    <row r="87" spans="1:4" s="4" customFormat="1" ht="13.9" customHeight="1" thickTop="1" thickBot="1" x14ac:dyDescent="0.25">
      <c r="A87" s="23"/>
      <c r="B87" s="23"/>
      <c r="C87" s="23"/>
      <c r="D87" s="23"/>
    </row>
    <row r="88" spans="1:4" s="4" customFormat="1" ht="13.9" customHeight="1" thickTop="1" thickBot="1" x14ac:dyDescent="0.25">
      <c r="A88" s="23"/>
      <c r="B88" s="23"/>
      <c r="C88" s="23"/>
      <c r="D88" s="23"/>
    </row>
    <row r="89" spans="1:4" s="4" customFormat="1" ht="13.9" customHeight="1" thickTop="1" thickBot="1" x14ac:dyDescent="0.25">
      <c r="A89" s="23"/>
      <c r="B89" s="23"/>
      <c r="C89" s="23"/>
      <c r="D89" s="23"/>
    </row>
    <row r="90" spans="1:4" s="4" customFormat="1" ht="13.9" customHeight="1" thickTop="1" thickBot="1" x14ac:dyDescent="0.25">
      <c r="A90" s="23"/>
      <c r="B90" s="23"/>
      <c r="C90" s="23"/>
      <c r="D90" s="23"/>
    </row>
    <row r="91" spans="1:4" s="4" customFormat="1" ht="13.9" customHeight="1" thickTop="1" thickBot="1" x14ac:dyDescent="0.25">
      <c r="A91" s="23"/>
      <c r="B91" s="23"/>
      <c r="C91" s="23"/>
      <c r="D91" s="23"/>
    </row>
    <row r="92" spans="1:4" s="4" customFormat="1" ht="13.9" customHeight="1" thickTop="1" thickBot="1" x14ac:dyDescent="0.25">
      <c r="A92" s="23"/>
      <c r="B92" s="23"/>
      <c r="C92" s="23"/>
      <c r="D92" s="23"/>
    </row>
    <row r="93" spans="1:4" ht="15" thickTop="1" x14ac:dyDescent="0.2"/>
    <row r="94" spans="1:4" ht="14.45" customHeight="1" x14ac:dyDescent="0.2">
      <c r="A94" s="7"/>
      <c r="B94" s="7"/>
      <c r="C94" s="7"/>
      <c r="D94" s="7"/>
    </row>
    <row r="95" spans="1:4" ht="13.9" customHeight="1" x14ac:dyDescent="0.2">
      <c r="A95" s="7"/>
      <c r="B95" s="7"/>
      <c r="C95" s="7"/>
      <c r="D95" s="7"/>
    </row>
    <row r="96" spans="1:4" ht="13.9" customHeight="1" x14ac:dyDescent="0.2">
      <c r="A96" s="7"/>
      <c r="B96" s="7"/>
      <c r="C96" s="7"/>
      <c r="D96" s="7"/>
    </row>
  </sheetData>
  <sheetProtection algorithmName="SHA-512" hashValue="3+n4rDi9T4mBxmixYT7TdvhasvgcFVDer2SHlbYFr7EVUh1LaqM1Lq9ODAqF4+syjvYRi9SgGgSGMiun36ERHQ==" saltValue="JGhNqxzjzfBbLNxFZ6U8Xg==" spinCount="100000" sheet="1" insertColumns="0" insertRows="0" deleteColumns="0" deleteRows="0"/>
  <dataConsolidate/>
  <mergeCells count="9">
    <mergeCell ref="A9:D10"/>
    <mergeCell ref="A11:B11"/>
    <mergeCell ref="C11:D11"/>
    <mergeCell ref="B1:C1"/>
    <mergeCell ref="B2:C2"/>
    <mergeCell ref="B3:C3"/>
    <mergeCell ref="B4:C4"/>
    <mergeCell ref="B5:C5"/>
    <mergeCell ref="B6:C6"/>
  </mergeCells>
  <pageMargins left="0.25" right="0.25" top="0.75" bottom="0.75" header="0.3" footer="0.3"/>
  <pageSetup paperSize="9" scale="4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86360-BD63-4738-AA92-7264CDEB6BFA}">
  <sheetPr>
    <pageSetUpPr fitToPage="1"/>
  </sheetPr>
  <dimension ref="A1:O96"/>
  <sheetViews>
    <sheetView showGridLines="0" zoomScale="70" zoomScaleNormal="70" workbookViewId="0">
      <selection activeCell="H12" sqref="H12"/>
    </sheetView>
  </sheetViews>
  <sheetFormatPr defaultColWidth="8.85546875" defaultRowHeight="14.25" x14ac:dyDescent="0.2"/>
  <cols>
    <col min="1" max="1" width="8.85546875" style="1" customWidth="1"/>
    <col min="2" max="2" width="58.85546875" style="1" customWidth="1"/>
    <col min="3" max="3" width="7.85546875" style="1" customWidth="1"/>
    <col min="4" max="4" width="118.7109375" style="1" customWidth="1"/>
    <col min="5" max="16384" width="8.85546875" style="1"/>
  </cols>
  <sheetData>
    <row r="1" spans="1:15" ht="19.899999999999999" customHeight="1" x14ac:dyDescent="0.2">
      <c r="A1" s="365" t="s">
        <v>279</v>
      </c>
      <c r="B1" s="366"/>
      <c r="C1" s="359" t="str">
        <f>'Ambiente e Fixação de Objetivo'!D3</f>
        <v>(Nome da Pró-Reitoria ou Instituto ou Faculdade) Ex.:Secretaria de Panejamento e Desenvolvimento Institucional</v>
      </c>
      <c r="D1" s="360"/>
    </row>
    <row r="2" spans="1:15" ht="19.899999999999999" customHeight="1" x14ac:dyDescent="0.2">
      <c r="A2" s="365" t="s">
        <v>280</v>
      </c>
      <c r="B2" s="366"/>
      <c r="C2" s="363" t="s">
        <v>337</v>
      </c>
      <c r="D2" s="364"/>
    </row>
    <row r="3" spans="1:15" ht="27.6" customHeight="1" x14ac:dyDescent="0.2">
      <c r="A3" s="365" t="s">
        <v>281</v>
      </c>
      <c r="B3" s="366"/>
      <c r="C3" s="363" t="s">
        <v>340</v>
      </c>
      <c r="D3" s="364"/>
    </row>
    <row r="4" spans="1:15" ht="14.45" customHeight="1" x14ac:dyDescent="0.2">
      <c r="A4" s="365" t="s">
        <v>282</v>
      </c>
      <c r="B4" s="366"/>
      <c r="C4" s="363" t="s">
        <v>341</v>
      </c>
      <c r="D4" s="364"/>
    </row>
    <row r="5" spans="1:15" ht="19.899999999999999" customHeight="1" x14ac:dyDescent="0.2">
      <c r="A5" s="365" t="s">
        <v>283</v>
      </c>
      <c r="B5" s="366"/>
      <c r="C5" s="363" t="s">
        <v>43</v>
      </c>
      <c r="D5" s="364"/>
    </row>
    <row r="6" spans="1:15" ht="14.45" customHeight="1" x14ac:dyDescent="0.2">
      <c r="A6" s="365" t="s">
        <v>284</v>
      </c>
      <c r="B6" s="366"/>
      <c r="C6" s="363" t="s">
        <v>286</v>
      </c>
      <c r="D6" s="364"/>
    </row>
    <row r="7" spans="1:15" ht="15" x14ac:dyDescent="0.2">
      <c r="A7" s="365" t="s">
        <v>295</v>
      </c>
      <c r="B7" s="366"/>
      <c r="C7" s="363" t="s">
        <v>296</v>
      </c>
      <c r="D7" s="364"/>
    </row>
    <row r="9" spans="1:15" ht="14.45" customHeight="1" x14ac:dyDescent="0.2">
      <c r="A9" s="377" t="s">
        <v>52</v>
      </c>
      <c r="B9" s="377"/>
      <c r="C9" s="377"/>
      <c r="D9" s="377"/>
      <c r="E9" s="6"/>
      <c r="F9" s="6"/>
      <c r="G9" s="6"/>
      <c r="H9" s="6"/>
      <c r="I9" s="6"/>
      <c r="J9" s="6"/>
      <c r="K9" s="6"/>
      <c r="L9" s="6"/>
      <c r="M9" s="6"/>
      <c r="N9" s="6"/>
      <c r="O9" s="6"/>
    </row>
    <row r="10" spans="1:15" ht="14.45" customHeight="1" x14ac:dyDescent="0.2">
      <c r="A10" s="377"/>
      <c r="B10" s="377"/>
      <c r="C10" s="377"/>
      <c r="D10" s="377"/>
      <c r="E10" s="6"/>
      <c r="F10" s="6"/>
      <c r="G10" s="6"/>
      <c r="H10" s="6"/>
      <c r="I10" s="6"/>
      <c r="J10" s="6"/>
      <c r="K10" s="6"/>
      <c r="L10" s="6"/>
      <c r="M10" s="6"/>
      <c r="N10" s="6"/>
      <c r="O10" s="6"/>
    </row>
    <row r="11" spans="1:15" s="3" customFormat="1" ht="28.15" customHeight="1" x14ac:dyDescent="0.2">
      <c r="A11" s="374"/>
      <c r="B11" s="375" t="s">
        <v>294</v>
      </c>
      <c r="C11" s="376" t="s">
        <v>446</v>
      </c>
      <c r="D11" s="376"/>
    </row>
    <row r="12" spans="1:15" ht="35.450000000000003" customHeight="1" x14ac:dyDescent="0.2">
      <c r="A12" s="374"/>
      <c r="B12" s="375"/>
      <c r="C12" s="376"/>
      <c r="D12" s="376"/>
    </row>
    <row r="13" spans="1:15" s="4" customFormat="1" ht="30.75" thickBot="1" x14ac:dyDescent="0.25">
      <c r="A13" s="372" t="s">
        <v>53</v>
      </c>
      <c r="B13" s="373" t="s">
        <v>269</v>
      </c>
      <c r="C13" s="11" t="s">
        <v>60</v>
      </c>
      <c r="D13" s="26" t="s">
        <v>293</v>
      </c>
    </row>
    <row r="14" spans="1:15" s="4" customFormat="1" ht="31.5" thickTop="1" thickBot="1" x14ac:dyDescent="0.25">
      <c r="A14" s="368"/>
      <c r="B14" s="369"/>
      <c r="C14" s="10" t="s">
        <v>61</v>
      </c>
      <c r="D14" s="21" t="s">
        <v>66</v>
      </c>
    </row>
    <row r="15" spans="1:15" s="4" customFormat="1" ht="31.5" thickTop="1" thickBot="1" x14ac:dyDescent="0.25">
      <c r="A15" s="368"/>
      <c r="B15" s="369"/>
      <c r="C15" s="10" t="s">
        <v>62</v>
      </c>
      <c r="D15" s="21" t="s">
        <v>67</v>
      </c>
    </row>
    <row r="16" spans="1:15" s="4" customFormat="1" ht="31.5" thickTop="1" thickBot="1" x14ac:dyDescent="0.25">
      <c r="A16" s="368"/>
      <c r="B16" s="369"/>
      <c r="C16" s="10" t="s">
        <v>63</v>
      </c>
      <c r="D16" s="21" t="s">
        <v>68</v>
      </c>
    </row>
    <row r="17" spans="1:4" s="4" customFormat="1" ht="31.5" thickTop="1" thickBot="1" x14ac:dyDescent="0.25">
      <c r="A17" s="368"/>
      <c r="B17" s="369"/>
      <c r="C17" s="10" t="s">
        <v>64</v>
      </c>
      <c r="D17" s="21" t="s">
        <v>70</v>
      </c>
    </row>
    <row r="18" spans="1:4" s="4" customFormat="1" ht="31.5" thickTop="1" thickBot="1" x14ac:dyDescent="0.25">
      <c r="A18" s="368"/>
      <c r="B18" s="369"/>
      <c r="C18" s="10" t="s">
        <v>65</v>
      </c>
      <c r="D18" s="21" t="s">
        <v>69</v>
      </c>
    </row>
    <row r="19" spans="1:4" s="4" customFormat="1" ht="31.5" thickTop="1" thickBot="1" x14ac:dyDescent="0.25">
      <c r="A19" s="368"/>
      <c r="B19" s="369"/>
      <c r="C19" s="10" t="s">
        <v>85</v>
      </c>
      <c r="D19" s="21"/>
    </row>
    <row r="20" spans="1:4" s="4" customFormat="1" ht="31.5" thickTop="1" thickBot="1" x14ac:dyDescent="0.25">
      <c r="A20" s="368"/>
      <c r="B20" s="369"/>
      <c r="C20" s="10" t="s">
        <v>86</v>
      </c>
      <c r="D20" s="21"/>
    </row>
    <row r="21" spans="1:4" s="4" customFormat="1" ht="31.5" thickTop="1" thickBot="1" x14ac:dyDescent="0.25">
      <c r="A21" s="371" t="s">
        <v>54</v>
      </c>
      <c r="B21" s="367"/>
      <c r="C21" s="24" t="s">
        <v>60</v>
      </c>
      <c r="D21" s="22"/>
    </row>
    <row r="22" spans="1:4" s="4" customFormat="1" ht="31.5" thickTop="1" thickBot="1" x14ac:dyDescent="0.25">
      <c r="A22" s="371"/>
      <c r="B22" s="367"/>
      <c r="C22" s="24" t="s">
        <v>61</v>
      </c>
      <c r="D22" s="22"/>
    </row>
    <row r="23" spans="1:4" s="4" customFormat="1" ht="31.5" thickTop="1" thickBot="1" x14ac:dyDescent="0.25">
      <c r="A23" s="371"/>
      <c r="B23" s="367"/>
      <c r="C23" s="24" t="s">
        <v>62</v>
      </c>
      <c r="D23" s="22"/>
    </row>
    <row r="24" spans="1:4" s="4" customFormat="1" ht="31.5" thickTop="1" thickBot="1" x14ac:dyDescent="0.25">
      <c r="A24" s="371"/>
      <c r="B24" s="367"/>
      <c r="C24" s="24" t="s">
        <v>63</v>
      </c>
      <c r="D24" s="22"/>
    </row>
    <row r="25" spans="1:4" s="4" customFormat="1" ht="31.5" thickTop="1" thickBot="1" x14ac:dyDescent="0.25">
      <c r="A25" s="371"/>
      <c r="B25" s="367"/>
      <c r="C25" s="24" t="s">
        <v>64</v>
      </c>
      <c r="D25" s="22"/>
    </row>
    <row r="26" spans="1:4" s="4" customFormat="1" ht="31.5" thickTop="1" thickBot="1" x14ac:dyDescent="0.25">
      <c r="A26" s="371"/>
      <c r="B26" s="367"/>
      <c r="C26" s="24" t="s">
        <v>65</v>
      </c>
      <c r="D26" s="22"/>
    </row>
    <row r="27" spans="1:4" s="4" customFormat="1" ht="31.5" thickTop="1" thickBot="1" x14ac:dyDescent="0.25">
      <c r="A27" s="371"/>
      <c r="B27" s="367"/>
      <c r="C27" s="24" t="s">
        <v>85</v>
      </c>
      <c r="D27" s="22"/>
    </row>
    <row r="28" spans="1:4" s="4" customFormat="1" ht="31.5" thickTop="1" thickBot="1" x14ac:dyDescent="0.25">
      <c r="A28" s="371"/>
      <c r="B28" s="367"/>
      <c r="C28" s="24" t="s">
        <v>86</v>
      </c>
      <c r="D28" s="22"/>
    </row>
    <row r="29" spans="1:4" s="4" customFormat="1" ht="31.5" thickTop="1" thickBot="1" x14ac:dyDescent="0.25">
      <c r="A29" s="368" t="s">
        <v>55</v>
      </c>
      <c r="B29" s="369"/>
      <c r="C29" s="10" t="s">
        <v>60</v>
      </c>
      <c r="D29" s="21"/>
    </row>
    <row r="30" spans="1:4" s="4" customFormat="1" ht="31.5" thickTop="1" thickBot="1" x14ac:dyDescent="0.25">
      <c r="A30" s="368"/>
      <c r="B30" s="369"/>
      <c r="C30" s="10" t="s">
        <v>61</v>
      </c>
      <c r="D30" s="21"/>
    </row>
    <row r="31" spans="1:4" s="4" customFormat="1" ht="31.5" thickTop="1" thickBot="1" x14ac:dyDescent="0.25">
      <c r="A31" s="368"/>
      <c r="B31" s="369"/>
      <c r="C31" s="10" t="s">
        <v>62</v>
      </c>
      <c r="D31" s="21"/>
    </row>
    <row r="32" spans="1:4" s="4" customFormat="1" ht="31.5" thickTop="1" thickBot="1" x14ac:dyDescent="0.25">
      <c r="A32" s="368"/>
      <c r="B32" s="369"/>
      <c r="C32" s="10" t="s">
        <v>63</v>
      </c>
      <c r="D32" s="21"/>
    </row>
    <row r="33" spans="1:4" s="4" customFormat="1" ht="31.5" thickTop="1" thickBot="1" x14ac:dyDescent="0.25">
      <c r="A33" s="368"/>
      <c r="B33" s="369"/>
      <c r="C33" s="10" t="s">
        <v>64</v>
      </c>
      <c r="D33" s="21"/>
    </row>
    <row r="34" spans="1:4" s="4" customFormat="1" ht="31.5" thickTop="1" thickBot="1" x14ac:dyDescent="0.25">
      <c r="A34" s="368"/>
      <c r="B34" s="369"/>
      <c r="C34" s="10" t="s">
        <v>65</v>
      </c>
      <c r="D34" s="21"/>
    </row>
    <row r="35" spans="1:4" s="4" customFormat="1" ht="31.5" thickTop="1" thickBot="1" x14ac:dyDescent="0.25">
      <c r="A35" s="368"/>
      <c r="B35" s="369"/>
      <c r="C35" s="10" t="s">
        <v>85</v>
      </c>
      <c r="D35" s="21"/>
    </row>
    <row r="36" spans="1:4" s="4" customFormat="1" ht="31.5" thickTop="1" thickBot="1" x14ac:dyDescent="0.25">
      <c r="A36" s="368"/>
      <c r="B36" s="369"/>
      <c r="C36" s="10" t="s">
        <v>86</v>
      </c>
      <c r="D36" s="21"/>
    </row>
    <row r="37" spans="1:4" s="4" customFormat="1" ht="27.6" customHeight="1" thickTop="1" thickBot="1" x14ac:dyDescent="0.25">
      <c r="A37" s="370" t="s">
        <v>56</v>
      </c>
      <c r="B37" s="367"/>
      <c r="C37" s="24" t="s">
        <v>60</v>
      </c>
      <c r="D37" s="22"/>
    </row>
    <row r="38" spans="1:4" s="4" customFormat="1" ht="31.5" thickTop="1" thickBot="1" x14ac:dyDescent="0.25">
      <c r="A38" s="370"/>
      <c r="B38" s="367"/>
      <c r="C38" s="24" t="s">
        <v>61</v>
      </c>
      <c r="D38" s="22"/>
    </row>
    <row r="39" spans="1:4" s="4" customFormat="1" ht="31.5" thickTop="1" thickBot="1" x14ac:dyDescent="0.25">
      <c r="A39" s="370"/>
      <c r="B39" s="367"/>
      <c r="C39" s="24" t="s">
        <v>62</v>
      </c>
      <c r="D39" s="22"/>
    </row>
    <row r="40" spans="1:4" s="4" customFormat="1" ht="31.5" thickTop="1" thickBot="1" x14ac:dyDescent="0.25">
      <c r="A40" s="370"/>
      <c r="B40" s="367"/>
      <c r="C40" s="24" t="s">
        <v>63</v>
      </c>
      <c r="D40" s="22"/>
    </row>
    <row r="41" spans="1:4" s="4" customFormat="1" ht="31.5" thickTop="1" thickBot="1" x14ac:dyDescent="0.25">
      <c r="A41" s="370"/>
      <c r="B41" s="367"/>
      <c r="C41" s="24" t="s">
        <v>64</v>
      </c>
      <c r="D41" s="22"/>
    </row>
    <row r="42" spans="1:4" s="4" customFormat="1" ht="31.5" thickTop="1" thickBot="1" x14ac:dyDescent="0.25">
      <c r="A42" s="370"/>
      <c r="B42" s="367"/>
      <c r="C42" s="24" t="s">
        <v>65</v>
      </c>
      <c r="D42" s="22"/>
    </row>
    <row r="43" spans="1:4" s="4" customFormat="1" ht="31.5" thickTop="1" thickBot="1" x14ac:dyDescent="0.25">
      <c r="A43" s="370"/>
      <c r="B43" s="367"/>
      <c r="C43" s="24" t="s">
        <v>85</v>
      </c>
      <c r="D43" s="22"/>
    </row>
    <row r="44" spans="1:4" s="4" customFormat="1" ht="31.5" thickTop="1" thickBot="1" x14ac:dyDescent="0.25">
      <c r="A44" s="370"/>
      <c r="B44" s="367"/>
      <c r="C44" s="24" t="s">
        <v>86</v>
      </c>
      <c r="D44" s="22"/>
    </row>
    <row r="45" spans="1:4" s="4" customFormat="1" ht="31.5" thickTop="1" thickBot="1" x14ac:dyDescent="0.25">
      <c r="A45" s="368" t="s">
        <v>57</v>
      </c>
      <c r="B45" s="369"/>
      <c r="C45" s="10" t="s">
        <v>60</v>
      </c>
      <c r="D45" s="21"/>
    </row>
    <row r="46" spans="1:4" s="4" customFormat="1" ht="31.5" thickTop="1" thickBot="1" x14ac:dyDescent="0.25">
      <c r="A46" s="368"/>
      <c r="B46" s="369"/>
      <c r="C46" s="10" t="s">
        <v>61</v>
      </c>
      <c r="D46" s="21"/>
    </row>
    <row r="47" spans="1:4" s="4" customFormat="1" ht="31.5" thickTop="1" thickBot="1" x14ac:dyDescent="0.25">
      <c r="A47" s="368"/>
      <c r="B47" s="369"/>
      <c r="C47" s="10" t="s">
        <v>62</v>
      </c>
      <c r="D47" s="21"/>
    </row>
    <row r="48" spans="1:4" s="4" customFormat="1" ht="31.5" thickTop="1" thickBot="1" x14ac:dyDescent="0.25">
      <c r="A48" s="368"/>
      <c r="B48" s="369"/>
      <c r="C48" s="10" t="s">
        <v>63</v>
      </c>
      <c r="D48" s="21"/>
    </row>
    <row r="49" spans="1:4" s="4" customFormat="1" ht="31.5" thickTop="1" thickBot="1" x14ac:dyDescent="0.25">
      <c r="A49" s="368"/>
      <c r="B49" s="369"/>
      <c r="C49" s="10" t="s">
        <v>64</v>
      </c>
      <c r="D49" s="21"/>
    </row>
    <row r="50" spans="1:4" s="4" customFormat="1" ht="31.5" thickTop="1" thickBot="1" x14ac:dyDescent="0.25">
      <c r="A50" s="368"/>
      <c r="B50" s="369"/>
      <c r="C50" s="10" t="s">
        <v>65</v>
      </c>
      <c r="D50" s="21"/>
    </row>
    <row r="51" spans="1:4" s="4" customFormat="1" ht="31.5" thickTop="1" thickBot="1" x14ac:dyDescent="0.25">
      <c r="A51" s="368"/>
      <c r="B51" s="369"/>
      <c r="C51" s="10" t="s">
        <v>85</v>
      </c>
      <c r="D51" s="21"/>
    </row>
    <row r="52" spans="1:4" s="4" customFormat="1" ht="31.5" thickTop="1" thickBot="1" x14ac:dyDescent="0.25">
      <c r="A52" s="368"/>
      <c r="B52" s="369"/>
      <c r="C52" s="10" t="s">
        <v>86</v>
      </c>
      <c r="D52" s="21"/>
    </row>
    <row r="53" spans="1:4" s="4" customFormat="1" ht="31.5" thickTop="1" thickBot="1" x14ac:dyDescent="0.25">
      <c r="A53" s="370" t="s">
        <v>58</v>
      </c>
      <c r="B53" s="367"/>
      <c r="C53" s="24" t="s">
        <v>60</v>
      </c>
      <c r="D53" s="22"/>
    </row>
    <row r="54" spans="1:4" s="4" customFormat="1" ht="31.5" thickTop="1" thickBot="1" x14ac:dyDescent="0.25">
      <c r="A54" s="370"/>
      <c r="B54" s="367"/>
      <c r="C54" s="24" t="s">
        <v>61</v>
      </c>
      <c r="D54" s="22"/>
    </row>
    <row r="55" spans="1:4" s="4" customFormat="1" ht="31.5" thickTop="1" thickBot="1" x14ac:dyDescent="0.25">
      <c r="A55" s="370"/>
      <c r="B55" s="367"/>
      <c r="C55" s="24" t="s">
        <v>62</v>
      </c>
      <c r="D55" s="22"/>
    </row>
    <row r="56" spans="1:4" s="4" customFormat="1" ht="31.5" thickTop="1" thickBot="1" x14ac:dyDescent="0.25">
      <c r="A56" s="370"/>
      <c r="B56" s="367"/>
      <c r="C56" s="24" t="s">
        <v>63</v>
      </c>
      <c r="D56" s="22"/>
    </row>
    <row r="57" spans="1:4" s="4" customFormat="1" ht="31.5" thickTop="1" thickBot="1" x14ac:dyDescent="0.25">
      <c r="A57" s="370"/>
      <c r="B57" s="367"/>
      <c r="C57" s="24" t="s">
        <v>64</v>
      </c>
      <c r="D57" s="22"/>
    </row>
    <row r="58" spans="1:4" s="4" customFormat="1" ht="31.5" thickTop="1" thickBot="1" x14ac:dyDescent="0.25">
      <c r="A58" s="370"/>
      <c r="B58" s="367"/>
      <c r="C58" s="24" t="s">
        <v>65</v>
      </c>
      <c r="D58" s="22"/>
    </row>
    <row r="59" spans="1:4" s="4" customFormat="1" ht="31.5" thickTop="1" thickBot="1" x14ac:dyDescent="0.25">
      <c r="A59" s="370"/>
      <c r="B59" s="367"/>
      <c r="C59" s="24" t="s">
        <v>85</v>
      </c>
      <c r="D59" s="22"/>
    </row>
    <row r="60" spans="1:4" s="4" customFormat="1" ht="31.5" thickTop="1" thickBot="1" x14ac:dyDescent="0.25">
      <c r="A60" s="370"/>
      <c r="B60" s="367"/>
      <c r="C60" s="24" t="s">
        <v>86</v>
      </c>
      <c r="D60" s="22"/>
    </row>
    <row r="61" spans="1:4" s="4" customFormat="1" ht="13.9" customHeight="1" thickTop="1" thickBot="1" x14ac:dyDescent="0.25">
      <c r="A61" s="368" t="s">
        <v>71</v>
      </c>
      <c r="B61" s="369"/>
      <c r="C61" s="10" t="s">
        <v>60</v>
      </c>
      <c r="D61" s="21"/>
    </row>
    <row r="62" spans="1:4" s="4" customFormat="1" ht="13.9" customHeight="1" thickTop="1" thickBot="1" x14ac:dyDescent="0.25">
      <c r="A62" s="368"/>
      <c r="B62" s="369"/>
      <c r="C62" s="10" t="s">
        <v>61</v>
      </c>
      <c r="D62" s="21"/>
    </row>
    <row r="63" spans="1:4" s="4" customFormat="1" ht="13.9" customHeight="1" thickTop="1" thickBot="1" x14ac:dyDescent="0.25">
      <c r="A63" s="368"/>
      <c r="B63" s="369"/>
      <c r="C63" s="10" t="s">
        <v>62</v>
      </c>
      <c r="D63" s="21"/>
    </row>
    <row r="64" spans="1:4" s="4" customFormat="1" ht="13.9" customHeight="1" thickTop="1" thickBot="1" x14ac:dyDescent="0.25">
      <c r="A64" s="368"/>
      <c r="B64" s="369"/>
      <c r="C64" s="10" t="s">
        <v>63</v>
      </c>
      <c r="D64" s="21"/>
    </row>
    <row r="65" spans="1:4" s="4" customFormat="1" ht="13.9" customHeight="1" thickTop="1" thickBot="1" x14ac:dyDescent="0.25">
      <c r="A65" s="368"/>
      <c r="B65" s="369"/>
      <c r="C65" s="10" t="s">
        <v>64</v>
      </c>
      <c r="D65" s="21"/>
    </row>
    <row r="66" spans="1:4" s="4" customFormat="1" ht="13.9" customHeight="1" thickTop="1" thickBot="1" x14ac:dyDescent="0.25">
      <c r="A66" s="368"/>
      <c r="B66" s="369"/>
      <c r="C66" s="10" t="s">
        <v>65</v>
      </c>
      <c r="D66" s="21"/>
    </row>
    <row r="67" spans="1:4" s="4" customFormat="1" ht="13.9" customHeight="1" thickTop="1" thickBot="1" x14ac:dyDescent="0.25">
      <c r="A67" s="368"/>
      <c r="B67" s="369"/>
      <c r="C67" s="10" t="s">
        <v>85</v>
      </c>
      <c r="D67" s="21"/>
    </row>
    <row r="68" spans="1:4" s="4" customFormat="1" ht="13.9" customHeight="1" thickTop="1" thickBot="1" x14ac:dyDescent="0.25">
      <c r="A68" s="368"/>
      <c r="B68" s="369"/>
      <c r="C68" s="10" t="s">
        <v>86</v>
      </c>
      <c r="D68" s="21"/>
    </row>
    <row r="69" spans="1:4" s="4" customFormat="1" ht="13.9" customHeight="1" thickTop="1" thickBot="1" x14ac:dyDescent="0.25">
      <c r="A69" s="370" t="s">
        <v>72</v>
      </c>
      <c r="B69" s="367"/>
      <c r="C69" s="24" t="s">
        <v>60</v>
      </c>
      <c r="D69" s="22"/>
    </row>
    <row r="70" spans="1:4" s="4" customFormat="1" ht="13.9" customHeight="1" thickTop="1" thickBot="1" x14ac:dyDescent="0.25">
      <c r="A70" s="370"/>
      <c r="B70" s="367"/>
      <c r="C70" s="24" t="s">
        <v>61</v>
      </c>
      <c r="D70" s="22"/>
    </row>
    <row r="71" spans="1:4" s="4" customFormat="1" ht="13.9" customHeight="1" thickTop="1" thickBot="1" x14ac:dyDescent="0.25">
      <c r="A71" s="370"/>
      <c r="B71" s="367"/>
      <c r="C71" s="24" t="s">
        <v>62</v>
      </c>
      <c r="D71" s="22"/>
    </row>
    <row r="72" spans="1:4" s="4" customFormat="1" ht="13.9" customHeight="1" thickTop="1" thickBot="1" x14ac:dyDescent="0.25">
      <c r="A72" s="370"/>
      <c r="B72" s="367"/>
      <c r="C72" s="24" t="s">
        <v>63</v>
      </c>
      <c r="D72" s="22"/>
    </row>
    <row r="73" spans="1:4" s="4" customFormat="1" ht="13.9" customHeight="1" thickTop="1" thickBot="1" x14ac:dyDescent="0.25">
      <c r="A73" s="370"/>
      <c r="B73" s="367"/>
      <c r="C73" s="24" t="s">
        <v>64</v>
      </c>
      <c r="D73" s="22"/>
    </row>
    <row r="74" spans="1:4" s="4" customFormat="1" ht="13.9" customHeight="1" thickTop="1" thickBot="1" x14ac:dyDescent="0.25">
      <c r="A74" s="370"/>
      <c r="B74" s="367"/>
      <c r="C74" s="24" t="s">
        <v>65</v>
      </c>
      <c r="D74" s="22"/>
    </row>
    <row r="75" spans="1:4" s="4" customFormat="1" ht="13.9" customHeight="1" thickTop="1" thickBot="1" x14ac:dyDescent="0.25">
      <c r="A75" s="370"/>
      <c r="B75" s="367"/>
      <c r="C75" s="24" t="s">
        <v>85</v>
      </c>
      <c r="D75" s="22"/>
    </row>
    <row r="76" spans="1:4" s="4" customFormat="1" ht="13.9" customHeight="1" thickTop="1" thickBot="1" x14ac:dyDescent="0.25">
      <c r="A76" s="370"/>
      <c r="B76" s="367"/>
      <c r="C76" s="24" t="s">
        <v>86</v>
      </c>
      <c r="D76" s="22"/>
    </row>
    <row r="77" spans="1:4" s="4" customFormat="1" ht="13.9" customHeight="1" thickTop="1" thickBot="1" x14ac:dyDescent="0.25">
      <c r="A77" s="368" t="s">
        <v>73</v>
      </c>
      <c r="B77" s="369"/>
      <c r="C77" s="10" t="s">
        <v>60</v>
      </c>
      <c r="D77" s="21"/>
    </row>
    <row r="78" spans="1:4" s="4" customFormat="1" ht="13.9" customHeight="1" thickTop="1" thickBot="1" x14ac:dyDescent="0.25">
      <c r="A78" s="368"/>
      <c r="B78" s="369"/>
      <c r="C78" s="10" t="s">
        <v>61</v>
      </c>
      <c r="D78" s="21"/>
    </row>
    <row r="79" spans="1:4" s="4" customFormat="1" ht="13.9" customHeight="1" thickTop="1" thickBot="1" x14ac:dyDescent="0.25">
      <c r="A79" s="368"/>
      <c r="B79" s="369"/>
      <c r="C79" s="10" t="s">
        <v>62</v>
      </c>
      <c r="D79" s="21"/>
    </row>
    <row r="80" spans="1:4" s="4" customFormat="1" ht="13.9" customHeight="1" thickTop="1" thickBot="1" x14ac:dyDescent="0.25">
      <c r="A80" s="368"/>
      <c r="B80" s="369"/>
      <c r="C80" s="10" t="s">
        <v>63</v>
      </c>
      <c r="D80" s="21"/>
    </row>
    <row r="81" spans="1:4" s="4" customFormat="1" ht="13.9" customHeight="1" thickTop="1" thickBot="1" x14ac:dyDescent="0.25">
      <c r="A81" s="368"/>
      <c r="B81" s="369"/>
      <c r="C81" s="10" t="s">
        <v>64</v>
      </c>
      <c r="D81" s="21"/>
    </row>
    <row r="82" spans="1:4" s="4" customFormat="1" ht="13.9" customHeight="1" thickTop="1" thickBot="1" x14ac:dyDescent="0.25">
      <c r="A82" s="368"/>
      <c r="B82" s="369"/>
      <c r="C82" s="10" t="s">
        <v>65</v>
      </c>
      <c r="D82" s="21"/>
    </row>
    <row r="83" spans="1:4" s="4" customFormat="1" ht="13.9" customHeight="1" thickTop="1" thickBot="1" x14ac:dyDescent="0.25">
      <c r="A83" s="368"/>
      <c r="B83" s="369"/>
      <c r="C83" s="10" t="s">
        <v>85</v>
      </c>
      <c r="D83" s="21"/>
    </row>
    <row r="84" spans="1:4" s="4" customFormat="1" ht="13.9" customHeight="1" thickTop="1" thickBot="1" x14ac:dyDescent="0.25">
      <c r="A84" s="368"/>
      <c r="B84" s="369"/>
      <c r="C84" s="10" t="s">
        <v>86</v>
      </c>
      <c r="D84" s="21"/>
    </row>
    <row r="85" spans="1:4" s="4" customFormat="1" ht="13.9" customHeight="1" thickTop="1" thickBot="1" x14ac:dyDescent="0.25">
      <c r="A85" s="370" t="s">
        <v>74</v>
      </c>
      <c r="B85" s="367"/>
      <c r="C85" s="24" t="s">
        <v>60</v>
      </c>
      <c r="D85" s="22"/>
    </row>
    <row r="86" spans="1:4" s="4" customFormat="1" ht="13.9" customHeight="1" thickTop="1" thickBot="1" x14ac:dyDescent="0.25">
      <c r="A86" s="370"/>
      <c r="B86" s="367"/>
      <c r="C86" s="24" t="s">
        <v>61</v>
      </c>
      <c r="D86" s="22"/>
    </row>
    <row r="87" spans="1:4" s="4" customFormat="1" ht="13.9" customHeight="1" thickTop="1" thickBot="1" x14ac:dyDescent="0.25">
      <c r="A87" s="370"/>
      <c r="B87" s="367"/>
      <c r="C87" s="24" t="s">
        <v>62</v>
      </c>
      <c r="D87" s="22"/>
    </row>
    <row r="88" spans="1:4" s="4" customFormat="1" ht="13.9" customHeight="1" thickTop="1" thickBot="1" x14ac:dyDescent="0.25">
      <c r="A88" s="370"/>
      <c r="B88" s="367"/>
      <c r="C88" s="24" t="s">
        <v>63</v>
      </c>
      <c r="D88" s="22"/>
    </row>
    <row r="89" spans="1:4" s="4" customFormat="1" ht="13.9" customHeight="1" thickTop="1" thickBot="1" x14ac:dyDescent="0.25">
      <c r="A89" s="370"/>
      <c r="B89" s="367"/>
      <c r="C89" s="24" t="s">
        <v>64</v>
      </c>
      <c r="D89" s="22"/>
    </row>
    <row r="90" spans="1:4" s="4" customFormat="1" ht="13.9" customHeight="1" thickTop="1" thickBot="1" x14ac:dyDescent="0.25">
      <c r="A90" s="370"/>
      <c r="B90" s="367"/>
      <c r="C90" s="24" t="s">
        <v>65</v>
      </c>
      <c r="D90" s="22"/>
    </row>
    <row r="91" spans="1:4" s="4" customFormat="1" ht="13.9" customHeight="1" thickTop="1" thickBot="1" x14ac:dyDescent="0.25">
      <c r="A91" s="370"/>
      <c r="B91" s="367"/>
      <c r="C91" s="24" t="s">
        <v>85</v>
      </c>
      <c r="D91" s="22"/>
    </row>
    <row r="92" spans="1:4" s="4" customFormat="1" ht="13.9" customHeight="1" thickTop="1" thickBot="1" x14ac:dyDescent="0.25">
      <c r="A92" s="370"/>
      <c r="B92" s="367"/>
      <c r="C92" s="24" t="s">
        <v>86</v>
      </c>
      <c r="D92" s="22"/>
    </row>
    <row r="93" spans="1:4" ht="15" thickTop="1" x14ac:dyDescent="0.2"/>
    <row r="94" spans="1:4" ht="14.45" customHeight="1" x14ac:dyDescent="0.2">
      <c r="A94" s="7"/>
      <c r="B94" s="7"/>
      <c r="C94" s="7"/>
      <c r="D94" s="7"/>
    </row>
    <row r="95" spans="1:4" ht="13.9" customHeight="1" x14ac:dyDescent="0.2">
      <c r="A95" s="7"/>
      <c r="B95" s="7"/>
      <c r="C95" s="7"/>
      <c r="D95" s="7"/>
    </row>
    <row r="96" spans="1:4" ht="13.9" customHeight="1" x14ac:dyDescent="0.2">
      <c r="A96" s="7"/>
      <c r="B96" s="7"/>
    </row>
  </sheetData>
  <sheetProtection algorithmName="SHA-512" hashValue="EQDnDlWwp0Yw+9KWrLmalTVs73CXpROwseUFMdZqTEoWLeELsFxk7TIEdb8LwUgzYU79Lf+ASici7laK//pz4Q==" saltValue="KGFBhhBRRHP6oXguF+bHiw==" spinCount="100000" sheet="1" objects="1" scenarios="1"/>
  <dataConsolidate/>
  <mergeCells count="38">
    <mergeCell ref="C6:D6"/>
    <mergeCell ref="A6:B6"/>
    <mergeCell ref="A7:B7"/>
    <mergeCell ref="C7:D7"/>
    <mergeCell ref="A9:D10"/>
    <mergeCell ref="A13:A20"/>
    <mergeCell ref="B13:B20"/>
    <mergeCell ref="A11:A12"/>
    <mergeCell ref="B11:B12"/>
    <mergeCell ref="C11:D12"/>
    <mergeCell ref="A21:A28"/>
    <mergeCell ref="B21:B28"/>
    <mergeCell ref="A29:A36"/>
    <mergeCell ref="B29:B36"/>
    <mergeCell ref="B37:B44"/>
    <mergeCell ref="A45:A52"/>
    <mergeCell ref="B45:B52"/>
    <mergeCell ref="A53:A60"/>
    <mergeCell ref="B53:B60"/>
    <mergeCell ref="A37:A44"/>
    <mergeCell ref="B85:B92"/>
    <mergeCell ref="A61:A68"/>
    <mergeCell ref="B61:B68"/>
    <mergeCell ref="A69:A76"/>
    <mergeCell ref="B69:B76"/>
    <mergeCell ref="A77:A84"/>
    <mergeCell ref="B77:B84"/>
    <mergeCell ref="A85:A92"/>
    <mergeCell ref="A1:B1"/>
    <mergeCell ref="A2:B2"/>
    <mergeCell ref="A3:B3"/>
    <mergeCell ref="A4:B4"/>
    <mergeCell ref="A5:B5"/>
    <mergeCell ref="C1:D1"/>
    <mergeCell ref="C2:D2"/>
    <mergeCell ref="C3:D3"/>
    <mergeCell ref="C4:D4"/>
    <mergeCell ref="C5:D5"/>
  </mergeCells>
  <phoneticPr fontId="6" type="noConversion"/>
  <pageMargins left="0.25" right="0.25" top="0.75" bottom="0.75" header="0.3" footer="0.3"/>
  <pageSetup paperSize="9" scale="73"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FAAB1-AB34-4E98-B196-5978CF733E21}">
  <sheetPr>
    <pageSetUpPr fitToPage="1"/>
  </sheetPr>
  <dimension ref="A1:AL818"/>
  <sheetViews>
    <sheetView showGridLines="0" zoomScale="65" zoomScaleNormal="65" workbookViewId="0">
      <selection activeCell="AI14" sqref="AI14"/>
    </sheetView>
  </sheetViews>
  <sheetFormatPr defaultColWidth="8.85546875" defaultRowHeight="14.25" x14ac:dyDescent="0.2"/>
  <cols>
    <col min="1" max="1" width="0.7109375" style="62" customWidth="1"/>
    <col min="2" max="2" width="11.140625" style="62" customWidth="1"/>
    <col min="3" max="3" width="21" style="62" customWidth="1"/>
    <col min="4" max="4" width="10.7109375" style="62" customWidth="1"/>
    <col min="5" max="5" width="16.7109375" style="87" customWidth="1"/>
    <col min="6" max="6" width="25.28515625" style="62" customWidth="1"/>
    <col min="7" max="7" width="30.85546875" style="62" customWidth="1"/>
    <col min="8" max="8" width="36.28515625" style="62" customWidth="1"/>
    <col min="9" max="9" width="12.28515625" style="62" customWidth="1"/>
    <col min="10" max="10" width="24" style="62" customWidth="1"/>
    <col min="11" max="11" width="4.85546875" style="63" customWidth="1"/>
    <col min="12" max="12" width="4.7109375" style="63" customWidth="1"/>
    <col min="13" max="13" width="12.7109375" style="88" customWidth="1"/>
    <col min="14" max="14" width="28" style="63" customWidth="1"/>
    <col min="15" max="15" width="12.85546875" style="63" customWidth="1"/>
    <col min="16" max="16" width="11.28515625" style="63" customWidth="1"/>
    <col min="17" max="17" width="13.5703125" style="63" customWidth="1"/>
    <col min="18" max="18" width="28" style="63" customWidth="1"/>
    <col min="19" max="19" width="12.85546875" style="63" customWidth="1"/>
    <col min="20" max="20" width="11.28515625" style="63" customWidth="1"/>
    <col min="21" max="21" width="13.5703125" style="63" customWidth="1"/>
    <col min="22" max="22" width="7.7109375" style="62" customWidth="1"/>
    <col min="23" max="23" width="7.5703125" style="62" customWidth="1"/>
    <col min="24" max="24" width="14.7109375" style="62" customWidth="1"/>
    <col min="25" max="25" width="12.85546875" style="62" customWidth="1"/>
    <col min="26" max="26" width="31.7109375" style="62" customWidth="1"/>
    <col min="27" max="27" width="16" style="63" bestFit="1" customWidth="1"/>
    <col min="28" max="28" width="4.140625" style="63" customWidth="1"/>
    <col min="29" max="29" width="44.7109375" style="62" customWidth="1"/>
    <col min="30" max="30" width="28.28515625" style="62" customWidth="1"/>
    <col min="31" max="31" width="19.28515625" style="62" customWidth="1"/>
    <col min="32" max="16384" width="8.85546875" style="62"/>
  </cols>
  <sheetData>
    <row r="1" spans="1:38" ht="33" customHeight="1" x14ac:dyDescent="0.2">
      <c r="B1" s="474" t="str">
        <f>'Subprocessos e FCS'!A1</f>
        <v>Sigla da Unidade:</v>
      </c>
      <c r="C1" s="475"/>
      <c r="D1" s="467" t="str">
        <f>'Subprocessos e FCS'!C1</f>
        <v>(Nome da Pró-Reitoria ou Instituto ou Faculdade) Ex.:Secretaria de Panejamento e Desenvolvimento Institucional</v>
      </c>
      <c r="E1" s="468"/>
      <c r="F1" s="468"/>
      <c r="G1" s="469"/>
      <c r="I1" s="510" t="s">
        <v>445</v>
      </c>
      <c r="J1" s="511"/>
      <c r="K1" s="511"/>
      <c r="L1" s="511"/>
      <c r="M1" s="511"/>
      <c r="N1" s="511"/>
      <c r="O1" s="511"/>
      <c r="P1" s="511"/>
      <c r="Q1" s="512"/>
      <c r="Z1" s="64"/>
      <c r="AA1" s="64"/>
      <c r="AB1" s="65"/>
      <c r="AI1" s="97"/>
    </row>
    <row r="2" spans="1:38" ht="33" customHeight="1" x14ac:dyDescent="0.2">
      <c r="B2" s="474" t="str">
        <f>'Subprocessos e FCS'!A2</f>
        <v>Sigla da Subunidade:</v>
      </c>
      <c r="C2" s="475"/>
      <c r="D2" s="467" t="str">
        <f>'Subprocessos e FCS'!C2</f>
        <v>Informar Subunidade Unidade ligada diretamente a Unidade</v>
      </c>
      <c r="E2" s="468"/>
      <c r="F2" s="468"/>
      <c r="G2" s="469"/>
      <c r="I2" s="513"/>
      <c r="J2" s="514"/>
      <c r="K2" s="514"/>
      <c r="L2" s="514"/>
      <c r="M2" s="514"/>
      <c r="N2" s="514"/>
      <c r="O2" s="514"/>
      <c r="P2" s="514"/>
      <c r="Q2" s="515"/>
      <c r="Z2" s="17"/>
      <c r="AA2" s="66"/>
      <c r="AB2" s="65"/>
      <c r="AI2" s="309"/>
    </row>
    <row r="3" spans="1:38" ht="33" customHeight="1" x14ac:dyDescent="0.2">
      <c r="B3" s="474" t="str">
        <f>'Subprocessos e FCS'!A3</f>
        <v>Processo:</v>
      </c>
      <c r="C3" s="475"/>
      <c r="D3" s="467" t="str">
        <f>'Subprocessos e FCS'!C3</f>
        <v>A nível de Unidade ou Subunidade, Informar o assunto dos Processos, caso não seja um processo, mas um objetivo estratégico, por favor descreva-o.</v>
      </c>
      <c r="E3" s="468"/>
      <c r="F3" s="468"/>
      <c r="G3" s="469"/>
      <c r="I3" s="513"/>
      <c r="J3" s="514"/>
      <c r="K3" s="514"/>
      <c r="L3" s="514"/>
      <c r="M3" s="514"/>
      <c r="N3" s="514"/>
      <c r="O3" s="514"/>
      <c r="P3" s="514"/>
      <c r="Q3" s="515"/>
      <c r="Z3" s="17"/>
      <c r="AA3" s="66"/>
      <c r="AB3" s="65"/>
      <c r="AI3" s="309"/>
    </row>
    <row r="4" spans="1:38" ht="33" customHeight="1" x14ac:dyDescent="0.2">
      <c r="B4" s="474" t="str">
        <f>'Subprocessos e FCS'!A4</f>
        <v>Responsável pelo Processo:</v>
      </c>
      <c r="C4" s="475"/>
      <c r="D4" s="467" t="str">
        <f>'Subprocessos e FCS'!C4</f>
        <v>Informe o nome completo do Responsável DIRETO pelo processo/objetivo estratégico Unidade/Subunidade</v>
      </c>
      <c r="E4" s="468"/>
      <c r="F4" s="468"/>
      <c r="G4" s="469"/>
      <c r="I4" s="513"/>
      <c r="J4" s="514"/>
      <c r="K4" s="514"/>
      <c r="L4" s="514"/>
      <c r="M4" s="514"/>
      <c r="N4" s="514"/>
      <c r="O4" s="514"/>
      <c r="P4" s="514"/>
      <c r="Q4" s="515"/>
      <c r="Z4" s="17"/>
      <c r="AA4" s="66"/>
      <c r="AB4" s="65"/>
      <c r="AI4" s="309"/>
    </row>
    <row r="5" spans="1:38" ht="33" customHeight="1" x14ac:dyDescent="0.2">
      <c r="B5" s="474" t="str">
        <f>'Subprocessos e FCS'!A5</f>
        <v>Objetivo do Processo:</v>
      </c>
      <c r="C5" s="475"/>
      <c r="D5" s="467" t="str">
        <f>'Subprocessos e FCS'!C5</f>
        <v>Informar o objetivo final do processo.</v>
      </c>
      <c r="E5" s="468"/>
      <c r="F5" s="468"/>
      <c r="G5" s="469"/>
      <c r="I5" s="513"/>
      <c r="J5" s="514"/>
      <c r="K5" s="514"/>
      <c r="L5" s="514"/>
      <c r="M5" s="514"/>
      <c r="N5" s="514"/>
      <c r="O5" s="514"/>
      <c r="P5" s="514"/>
      <c r="Q5" s="515"/>
      <c r="Z5" s="17"/>
      <c r="AA5" s="66"/>
      <c r="AB5" s="65"/>
      <c r="AI5" s="309"/>
    </row>
    <row r="6" spans="1:38" ht="51" customHeight="1" x14ac:dyDescent="0.2">
      <c r="B6" s="474" t="str">
        <f>'Subprocessos e FCS'!A6</f>
        <v>Normativos que regem o Processo:</v>
      </c>
      <c r="C6" s="475"/>
      <c r="D6" s="467" t="str">
        <f>'Subprocessos e FCS'!C6</f>
        <v>Ex.: Instrução Normativa, decreto, lei ...</v>
      </c>
      <c r="E6" s="468"/>
      <c r="F6" s="468"/>
      <c r="G6" s="469"/>
      <c r="I6" s="513"/>
      <c r="J6" s="514"/>
      <c r="K6" s="514"/>
      <c r="L6" s="514"/>
      <c r="M6" s="514"/>
      <c r="N6" s="514"/>
      <c r="O6" s="514"/>
      <c r="P6" s="514"/>
      <c r="Q6" s="515"/>
      <c r="AI6" s="309"/>
    </row>
    <row r="7" spans="1:38" ht="33" customHeight="1" thickBot="1" x14ac:dyDescent="0.25">
      <c r="B7" s="484" t="str">
        <f>'Subprocessos e FCS'!A7</f>
        <v>Sistemas</v>
      </c>
      <c r="C7" s="485"/>
      <c r="D7" s="486" t="str">
        <f>'Subprocessos e FCS'!C7</f>
        <v>Ex.: SIPAC/SIMEC/SIAPE/SIAFI</v>
      </c>
      <c r="E7" s="487"/>
      <c r="F7" s="487"/>
      <c r="G7" s="488"/>
      <c r="I7" s="513"/>
      <c r="J7" s="514"/>
      <c r="K7" s="514"/>
      <c r="L7" s="514"/>
      <c r="M7" s="514"/>
      <c r="N7" s="514"/>
      <c r="O7" s="514"/>
      <c r="P7" s="514"/>
      <c r="Q7" s="515"/>
      <c r="AI7" s="309"/>
    </row>
    <row r="8" spans="1:38" ht="27.6" customHeight="1" x14ac:dyDescent="0.2">
      <c r="B8" s="516" t="s">
        <v>285</v>
      </c>
      <c r="C8" s="517"/>
      <c r="D8" s="517"/>
      <c r="E8" s="517"/>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I8" s="309"/>
    </row>
    <row r="9" spans="1:38" ht="28.15" customHeight="1" x14ac:dyDescent="0.2">
      <c r="B9" s="499" t="s">
        <v>87</v>
      </c>
      <c r="C9" s="499" t="s">
        <v>88</v>
      </c>
      <c r="D9" s="67"/>
      <c r="E9" s="497" t="s">
        <v>59</v>
      </c>
      <c r="F9" s="476" t="s">
        <v>89</v>
      </c>
      <c r="G9" s="477"/>
      <c r="H9" s="477"/>
      <c r="I9" s="477"/>
      <c r="J9" s="478"/>
      <c r="K9" s="476" t="s">
        <v>191</v>
      </c>
      <c r="L9" s="477"/>
      <c r="M9" s="477"/>
      <c r="N9" s="477"/>
      <c r="O9" s="477"/>
      <c r="P9" s="477"/>
      <c r="Q9" s="477"/>
      <c r="R9" s="477"/>
      <c r="S9" s="477"/>
      <c r="T9" s="477"/>
      <c r="U9" s="477"/>
      <c r="V9" s="477"/>
      <c r="W9" s="477"/>
      <c r="X9" s="478"/>
      <c r="Y9" s="503" t="s">
        <v>261</v>
      </c>
      <c r="Z9" s="504"/>
      <c r="AA9" s="504"/>
      <c r="AB9" s="504"/>
      <c r="AC9" s="504"/>
      <c r="AD9" s="504"/>
      <c r="AE9" s="68" t="s">
        <v>346</v>
      </c>
      <c r="AF9" s="69"/>
      <c r="AG9" s="69"/>
      <c r="AH9" s="69"/>
      <c r="AI9" s="309"/>
      <c r="AJ9" s="69"/>
      <c r="AK9" s="69"/>
      <c r="AL9" s="70"/>
    </row>
    <row r="10" spans="1:38" ht="31.15" customHeight="1" x14ac:dyDescent="0.2">
      <c r="A10" s="70"/>
      <c r="B10" s="499"/>
      <c r="C10" s="499"/>
      <c r="D10" s="67"/>
      <c r="E10" s="497"/>
      <c r="F10" s="501" t="s">
        <v>90</v>
      </c>
      <c r="G10" s="501" t="s">
        <v>91</v>
      </c>
      <c r="H10" s="501" t="s">
        <v>92</v>
      </c>
      <c r="I10" s="492" t="s">
        <v>172</v>
      </c>
      <c r="J10" s="479" t="s">
        <v>416</v>
      </c>
      <c r="K10" s="438" t="s">
        <v>192</v>
      </c>
      <c r="L10" s="439"/>
      <c r="M10" s="440"/>
      <c r="N10" s="438" t="s">
        <v>233</v>
      </c>
      <c r="O10" s="439"/>
      <c r="P10" s="439"/>
      <c r="Q10" s="439"/>
      <c r="R10" s="439"/>
      <c r="S10" s="439"/>
      <c r="T10" s="439"/>
      <c r="U10" s="440"/>
      <c r="V10" s="438" t="s">
        <v>234</v>
      </c>
      <c r="W10" s="439"/>
      <c r="X10" s="441"/>
      <c r="Y10" s="425" t="s">
        <v>262</v>
      </c>
      <c r="Z10" s="427" t="s">
        <v>239</v>
      </c>
      <c r="AA10" s="428"/>
      <c r="AB10" s="429"/>
      <c r="AC10" s="427" t="s">
        <v>264</v>
      </c>
      <c r="AD10" s="428"/>
      <c r="AE10" s="503" t="s">
        <v>354</v>
      </c>
      <c r="AI10" s="309"/>
    </row>
    <row r="11" spans="1:38" ht="33.6" customHeight="1" thickBot="1" x14ac:dyDescent="0.25">
      <c r="B11" s="500"/>
      <c r="C11" s="500"/>
      <c r="D11" s="71"/>
      <c r="E11" s="498"/>
      <c r="F11" s="502"/>
      <c r="G11" s="502"/>
      <c r="H11" s="502"/>
      <c r="I11" s="493"/>
      <c r="J11" s="480"/>
      <c r="K11" s="72" t="s">
        <v>1</v>
      </c>
      <c r="L11" s="73" t="s">
        <v>0</v>
      </c>
      <c r="M11" s="73" t="s">
        <v>237</v>
      </c>
      <c r="N11" s="433" t="s">
        <v>228</v>
      </c>
      <c r="O11" s="431"/>
      <c r="P11" s="434"/>
      <c r="Q11" s="74" t="s">
        <v>5</v>
      </c>
      <c r="R11" s="430" t="s">
        <v>232</v>
      </c>
      <c r="S11" s="431"/>
      <c r="T11" s="432"/>
      <c r="U11" s="75" t="s">
        <v>5</v>
      </c>
      <c r="V11" s="76" t="s">
        <v>235</v>
      </c>
      <c r="W11" s="76" t="s">
        <v>236</v>
      </c>
      <c r="X11" s="76" t="s">
        <v>238</v>
      </c>
      <c r="Y11" s="426"/>
      <c r="Z11" s="77" t="s">
        <v>4</v>
      </c>
      <c r="AA11" s="378" t="s">
        <v>263</v>
      </c>
      <c r="AB11" s="379"/>
      <c r="AC11" s="77" t="s">
        <v>4</v>
      </c>
      <c r="AD11" s="312" t="s">
        <v>13</v>
      </c>
      <c r="AE11" s="503"/>
      <c r="AI11" s="309"/>
    </row>
    <row r="12" spans="1:38" s="78" customFormat="1" ht="25.9" customHeight="1" thickTop="1" thickBot="1" x14ac:dyDescent="0.3">
      <c r="B12" s="457" t="str">
        <f>'Subprocessos e FCS'!A13</f>
        <v>Subp.01</v>
      </c>
      <c r="C12" s="458" t="str">
        <f>'Subprocessos e FCS'!B13</f>
        <v xml:space="preserve">É o detalhamento do processo em etapas (caso não haja, repetir o processo neste campo)..
</v>
      </c>
      <c r="D12" s="457" t="str">
        <f>'Subprocessos e FCS'!C13</f>
        <v>FCS.01</v>
      </c>
      <c r="E12" s="489" t="str">
        <f>'Subprocessos e FCS'!D13</f>
        <v xml:space="preserve">  Ex.:                                                                                  
Planejamento</v>
      </c>
      <c r="F12" s="89" t="s">
        <v>297</v>
      </c>
      <c r="G12" s="451" t="s">
        <v>299</v>
      </c>
      <c r="H12" s="90" t="s">
        <v>298</v>
      </c>
      <c r="I12" s="494" t="s">
        <v>442</v>
      </c>
      <c r="J12" s="481" t="s">
        <v>424</v>
      </c>
      <c r="K12" s="422">
        <f>'Apuração do Risco Inerente'!Y12:Y21</f>
        <v>1</v>
      </c>
      <c r="L12" s="416">
        <f>'Apuração do Risco Inerente'!Z12:Z21</f>
        <v>2</v>
      </c>
      <c r="M12" s="419" t="str">
        <f>'Apuração do Risco Inerente'!AB12:AB21</f>
        <v>Risco Insignificante</v>
      </c>
      <c r="N12" s="407" t="str">
        <f>'Avaliar os Controles Existent.'!H12</f>
        <v>1.Capacitação dos servidores
2.Checklist
3.
n.</v>
      </c>
      <c r="O12" s="408"/>
      <c r="P12" s="409"/>
      <c r="Q12" s="401" t="str">
        <f>'Avaliar os Controles Existent.'!N12:N21</f>
        <v>Forte</v>
      </c>
      <c r="R12" s="407" t="str">
        <f>'Avaliar os Controles Existent.'!R12</f>
        <v>1.
2.
3.
n.</v>
      </c>
      <c r="S12" s="408"/>
      <c r="T12" s="409"/>
      <c r="U12" s="401" t="str">
        <f>'Avaliar os Controles Existent.'!X12:X21</f>
        <v>Inexistente</v>
      </c>
      <c r="V12" s="386">
        <f>'Avaliar os Controles Existent.'!AA12:AA21</f>
        <v>1</v>
      </c>
      <c r="W12" s="389">
        <f>'Avaliar os Controles Existent.'!AB12:AB21</f>
        <v>2</v>
      </c>
      <c r="X12" s="395" t="str">
        <f>'Avaliar os Controles Existent.'!AD12:AD21</f>
        <v>Risco Insignificante</v>
      </c>
      <c r="Y12" s="79" t="str">
        <f>IF('Plano de ação'!I12:I21="","",'Plano de ação'!I12:I21)</f>
        <v>Evitar</v>
      </c>
      <c r="Z12" s="80" t="str">
        <f>IF('Plano de ação'!J12="","",'Plano de ação'!J12)</f>
        <v>1.
2.
3.
n.</v>
      </c>
      <c r="AA12" s="81" t="str">
        <f>IF('Plano de ação'!R12="","",'Plano de ação'!R12)</f>
        <v>Em andamento</v>
      </c>
      <c r="AB12" s="82">
        <f>IF('Plano de ação'!S12="","",'Plano de ação'!S12)</f>
        <v>3</v>
      </c>
      <c r="AC12" s="80" t="str">
        <f>IF('Plano de contingência'!J12="","",'Plano de contingência'!J12)</f>
        <v>1.
2.
3.
n.</v>
      </c>
      <c r="AD12" s="80" t="str">
        <f>'Plano de contingência'!M12</f>
        <v>1.
2.
3.
n.</v>
      </c>
      <c r="AE12" s="506" t="str">
        <f>IF(Monitoramento!J12="","",Monitoramento!J12)</f>
        <v>Anual</v>
      </c>
      <c r="AI12" s="309"/>
    </row>
    <row r="13" spans="1:38" s="78" customFormat="1" ht="14.45" customHeight="1" thickTop="1" thickBot="1" x14ac:dyDescent="0.25">
      <c r="B13" s="446"/>
      <c r="C13" s="459"/>
      <c r="D13" s="446"/>
      <c r="E13" s="490"/>
      <c r="F13" s="91"/>
      <c r="G13" s="452"/>
      <c r="H13" s="92"/>
      <c r="I13" s="495"/>
      <c r="J13" s="482"/>
      <c r="K13" s="423"/>
      <c r="L13" s="417"/>
      <c r="M13" s="420"/>
      <c r="N13" s="407" t="str">
        <f>'Avaliar os Controles Existent.'!H13</f>
        <v>1.
2.
3.
n.</v>
      </c>
      <c r="O13" s="408"/>
      <c r="P13" s="409"/>
      <c r="Q13" s="402"/>
      <c r="R13" s="407" t="str">
        <f>'Avaliar os Controles Existent.'!R13</f>
        <v>1.
2.
3.
n.</v>
      </c>
      <c r="S13" s="408"/>
      <c r="T13" s="409"/>
      <c r="U13" s="402"/>
      <c r="V13" s="387"/>
      <c r="W13" s="390"/>
      <c r="X13" s="396"/>
      <c r="Y13" s="79"/>
      <c r="Z13" s="80" t="str">
        <f>IF('Plano de ação'!J13="","",'Plano de ação'!J13)</f>
        <v>1.
2.
3.
n.</v>
      </c>
      <c r="AA13" s="81" t="str">
        <f>IF('Plano de ação'!R13="","",'Plano de ação'!R13)</f>
        <v/>
      </c>
      <c r="AB13" s="82" t="str">
        <f>IF('Plano de ação'!S13="","",'Plano de ação'!S13)</f>
        <v/>
      </c>
      <c r="AC13" s="80" t="str">
        <f>IF('Plano de contingência'!J13="","",'Plano de contingência'!J13)</f>
        <v>1.
2.
3.
n.</v>
      </c>
      <c r="AD13" s="80" t="str">
        <f>'Plano de contingência'!M13</f>
        <v>1.
2.
3.
n.</v>
      </c>
      <c r="AE13" s="506"/>
    </row>
    <row r="14" spans="1:38" s="78" customFormat="1" ht="14.45" customHeight="1" thickTop="1" thickBot="1" x14ac:dyDescent="0.25">
      <c r="B14" s="446"/>
      <c r="C14" s="459"/>
      <c r="D14" s="446"/>
      <c r="E14" s="490"/>
      <c r="F14" s="91"/>
      <c r="G14" s="452"/>
      <c r="H14" s="92"/>
      <c r="I14" s="495"/>
      <c r="J14" s="482"/>
      <c r="K14" s="423"/>
      <c r="L14" s="417"/>
      <c r="M14" s="420"/>
      <c r="N14" s="407" t="str">
        <f>'Avaliar os Controles Existent.'!H14</f>
        <v>1.
2.
3.
n.</v>
      </c>
      <c r="O14" s="408"/>
      <c r="P14" s="409"/>
      <c r="Q14" s="402"/>
      <c r="R14" s="407" t="str">
        <f>'Avaliar os Controles Existent.'!R14</f>
        <v>1.
2.
3.
n.</v>
      </c>
      <c r="S14" s="408"/>
      <c r="T14" s="409"/>
      <c r="U14" s="402"/>
      <c r="V14" s="387"/>
      <c r="W14" s="390"/>
      <c r="X14" s="396"/>
      <c r="Y14" s="79"/>
      <c r="Z14" s="80" t="str">
        <f>IF('Plano de ação'!J14="","",'Plano de ação'!J14)</f>
        <v>1.
2.
3.
n.</v>
      </c>
      <c r="AA14" s="81" t="str">
        <f>IF('Plano de ação'!R14="","",'Plano de ação'!R14)</f>
        <v/>
      </c>
      <c r="AB14" s="82" t="str">
        <f>IF('Plano de ação'!S14="","",'Plano de ação'!S14)</f>
        <v/>
      </c>
      <c r="AC14" s="80" t="str">
        <f>IF('Plano de contingência'!J14="","",'Plano de contingência'!J14)</f>
        <v>1.
2.
3.
n.</v>
      </c>
      <c r="AD14" s="80" t="str">
        <f>'Plano de contingência'!M14</f>
        <v>1.
2.
3.
n.</v>
      </c>
      <c r="AE14" s="506"/>
    </row>
    <row r="15" spans="1:38" s="78" customFormat="1" ht="14.45" customHeight="1" thickTop="1" thickBot="1" x14ac:dyDescent="0.25">
      <c r="B15" s="446"/>
      <c r="C15" s="459"/>
      <c r="D15" s="446"/>
      <c r="E15" s="490"/>
      <c r="F15" s="91"/>
      <c r="G15" s="452"/>
      <c r="H15" s="92"/>
      <c r="I15" s="495"/>
      <c r="J15" s="482"/>
      <c r="K15" s="423"/>
      <c r="L15" s="417"/>
      <c r="M15" s="420"/>
      <c r="N15" s="407" t="str">
        <f>'Avaliar os Controles Existent.'!H15</f>
        <v>1.
2.
3.
n.</v>
      </c>
      <c r="O15" s="408"/>
      <c r="P15" s="409"/>
      <c r="Q15" s="402"/>
      <c r="R15" s="407" t="str">
        <f>'Avaliar os Controles Existent.'!R15</f>
        <v>1.
2.
3.
n.</v>
      </c>
      <c r="S15" s="408"/>
      <c r="T15" s="409"/>
      <c r="U15" s="402"/>
      <c r="V15" s="387"/>
      <c r="W15" s="390"/>
      <c r="X15" s="396"/>
      <c r="Y15" s="79"/>
      <c r="Z15" s="80" t="str">
        <f>IF('Plano de ação'!J15="","",'Plano de ação'!J15)</f>
        <v>1.
2.
3.
n.</v>
      </c>
      <c r="AA15" s="81" t="str">
        <f>IF('Plano de ação'!R15="","",'Plano de ação'!R15)</f>
        <v/>
      </c>
      <c r="AB15" s="82" t="str">
        <f>IF('Plano de ação'!S15="","",'Plano de ação'!S15)</f>
        <v/>
      </c>
      <c r="AC15" s="80" t="str">
        <f>IF('Plano de contingência'!J15="","",'Plano de contingência'!J15)</f>
        <v>1.
2.
3.
n.</v>
      </c>
      <c r="AD15" s="80" t="str">
        <f>'Plano de contingência'!M15</f>
        <v>1.
2.
3.
n.</v>
      </c>
      <c r="AE15" s="506"/>
    </row>
    <row r="16" spans="1:38" s="78" customFormat="1" ht="14.45" customHeight="1" thickTop="1" thickBot="1" x14ac:dyDescent="0.25">
      <c r="B16" s="446"/>
      <c r="C16" s="459"/>
      <c r="D16" s="446"/>
      <c r="E16" s="490"/>
      <c r="F16" s="91"/>
      <c r="G16" s="452"/>
      <c r="H16" s="92"/>
      <c r="I16" s="495"/>
      <c r="J16" s="482"/>
      <c r="K16" s="423"/>
      <c r="L16" s="417"/>
      <c r="M16" s="420"/>
      <c r="N16" s="407" t="str">
        <f>'Avaliar os Controles Existent.'!H16</f>
        <v>1.
2.
3.
n.</v>
      </c>
      <c r="O16" s="408"/>
      <c r="P16" s="409"/>
      <c r="Q16" s="402"/>
      <c r="R16" s="407" t="str">
        <f>'Avaliar os Controles Existent.'!R16</f>
        <v>1.
2.
3.
n.</v>
      </c>
      <c r="S16" s="408"/>
      <c r="T16" s="409"/>
      <c r="U16" s="402"/>
      <c r="V16" s="387"/>
      <c r="W16" s="390"/>
      <c r="X16" s="396"/>
      <c r="Y16" s="79"/>
      <c r="Z16" s="80" t="str">
        <f>IF('Plano de ação'!J16="","",'Plano de ação'!J16)</f>
        <v>1.
2.
3.
n.</v>
      </c>
      <c r="AA16" s="81" t="str">
        <f>IF('Plano de ação'!R16="","",'Plano de ação'!R16)</f>
        <v/>
      </c>
      <c r="AB16" s="82" t="str">
        <f>IF('Plano de ação'!S16="","",'Plano de ação'!S16)</f>
        <v/>
      </c>
      <c r="AC16" s="80" t="str">
        <f>IF('Plano de contingência'!J16="","",'Plano de contingência'!J16)</f>
        <v>1.
2.
3.
n.</v>
      </c>
      <c r="AD16" s="80" t="str">
        <f>'Plano de contingência'!M16</f>
        <v>1.
2.
3.
n.</v>
      </c>
      <c r="AE16" s="506"/>
    </row>
    <row r="17" spans="2:31" s="78" customFormat="1" ht="14.45" customHeight="1" thickTop="1" thickBot="1" x14ac:dyDescent="0.25">
      <c r="B17" s="446"/>
      <c r="C17" s="459"/>
      <c r="D17" s="446"/>
      <c r="E17" s="490"/>
      <c r="F17" s="91"/>
      <c r="G17" s="452"/>
      <c r="H17" s="92"/>
      <c r="I17" s="495"/>
      <c r="J17" s="482"/>
      <c r="K17" s="423"/>
      <c r="L17" s="417"/>
      <c r="M17" s="420"/>
      <c r="N17" s="407" t="str">
        <f>'Avaliar os Controles Existent.'!H17</f>
        <v>1.
2.
3.
n.</v>
      </c>
      <c r="O17" s="408"/>
      <c r="P17" s="409"/>
      <c r="Q17" s="402"/>
      <c r="R17" s="407" t="str">
        <f>'Avaliar os Controles Existent.'!R17</f>
        <v>1.
2.
3.
n.</v>
      </c>
      <c r="S17" s="408"/>
      <c r="T17" s="409"/>
      <c r="U17" s="402"/>
      <c r="V17" s="387"/>
      <c r="W17" s="390"/>
      <c r="X17" s="396"/>
      <c r="Y17" s="79"/>
      <c r="Z17" s="80" t="str">
        <f>IF('Plano de ação'!J17="","",'Plano de ação'!J17)</f>
        <v>1.
2.
3.
n.</v>
      </c>
      <c r="AA17" s="81" t="str">
        <f>IF('Plano de ação'!R17="","",'Plano de ação'!R17)</f>
        <v/>
      </c>
      <c r="AB17" s="82" t="str">
        <f>IF('Plano de ação'!S17="","",'Plano de ação'!S17)</f>
        <v/>
      </c>
      <c r="AC17" s="80" t="str">
        <f>IF('Plano de contingência'!J17="","",'Plano de contingência'!J17)</f>
        <v>1.
2.
3.
n.</v>
      </c>
      <c r="AD17" s="80" t="str">
        <f>'Plano de contingência'!M17</f>
        <v>1.
2.
3.
n.</v>
      </c>
      <c r="AE17" s="506"/>
    </row>
    <row r="18" spans="2:31" s="78" customFormat="1" ht="14.45" customHeight="1" thickTop="1" thickBot="1" x14ac:dyDescent="0.25">
      <c r="B18" s="446"/>
      <c r="C18" s="459"/>
      <c r="D18" s="446"/>
      <c r="E18" s="490"/>
      <c r="F18" s="91"/>
      <c r="G18" s="452"/>
      <c r="H18" s="92"/>
      <c r="I18" s="495"/>
      <c r="J18" s="482"/>
      <c r="K18" s="423"/>
      <c r="L18" s="417"/>
      <c r="M18" s="420"/>
      <c r="N18" s="407" t="str">
        <f>'Avaliar os Controles Existent.'!H18</f>
        <v>1.
2.
3.
n.</v>
      </c>
      <c r="O18" s="408"/>
      <c r="P18" s="409"/>
      <c r="Q18" s="402"/>
      <c r="R18" s="407" t="str">
        <f>'Avaliar os Controles Existent.'!R18</f>
        <v>1.
2.
3.
n.</v>
      </c>
      <c r="S18" s="408"/>
      <c r="T18" s="409"/>
      <c r="U18" s="402"/>
      <c r="V18" s="387"/>
      <c r="W18" s="390"/>
      <c r="X18" s="396"/>
      <c r="Y18" s="79"/>
      <c r="Z18" s="80" t="str">
        <f>IF('Plano de ação'!J18="","",'Plano de ação'!J18)</f>
        <v>1.
2.
3.
n.</v>
      </c>
      <c r="AA18" s="81" t="str">
        <f>IF('Plano de ação'!R18="","",'Plano de ação'!R18)</f>
        <v/>
      </c>
      <c r="AB18" s="82" t="str">
        <f>IF('Plano de ação'!S18="","",'Plano de ação'!S18)</f>
        <v/>
      </c>
      <c r="AC18" s="80" t="str">
        <f>IF('Plano de contingência'!J18="","",'Plano de contingência'!J18)</f>
        <v>1.
2.
3.
n.</v>
      </c>
      <c r="AD18" s="80" t="str">
        <f>'Plano de contingência'!M18</f>
        <v>1.
2.
3.
n.</v>
      </c>
      <c r="AE18" s="506"/>
    </row>
    <row r="19" spans="2:31" s="78" customFormat="1" ht="14.45" customHeight="1" thickTop="1" thickBot="1" x14ac:dyDescent="0.25">
      <c r="B19" s="446"/>
      <c r="C19" s="459"/>
      <c r="D19" s="446"/>
      <c r="E19" s="490"/>
      <c r="F19" s="91"/>
      <c r="G19" s="452"/>
      <c r="H19" s="92"/>
      <c r="I19" s="495"/>
      <c r="J19" s="482"/>
      <c r="K19" s="423"/>
      <c r="L19" s="417"/>
      <c r="M19" s="420"/>
      <c r="N19" s="407" t="str">
        <f>'Avaliar os Controles Existent.'!H19</f>
        <v>1.
2.
3.
n.</v>
      </c>
      <c r="O19" s="408"/>
      <c r="P19" s="409"/>
      <c r="Q19" s="402"/>
      <c r="R19" s="407" t="str">
        <f>'Avaliar os Controles Existent.'!R19</f>
        <v>1.
2.
3.
n.</v>
      </c>
      <c r="S19" s="408"/>
      <c r="T19" s="409"/>
      <c r="U19" s="402"/>
      <c r="V19" s="387"/>
      <c r="W19" s="390"/>
      <c r="X19" s="396"/>
      <c r="Y19" s="79"/>
      <c r="Z19" s="80" t="str">
        <f>IF('Plano de ação'!J19="","",'Plano de ação'!J19)</f>
        <v>1.
2.
3.
n.</v>
      </c>
      <c r="AA19" s="81" t="str">
        <f>IF('Plano de ação'!R19="","",'Plano de ação'!R19)</f>
        <v/>
      </c>
      <c r="AB19" s="82" t="str">
        <f>IF('Plano de ação'!S19="","",'Plano de ação'!S19)</f>
        <v/>
      </c>
      <c r="AC19" s="80" t="str">
        <f>IF('Plano de contingência'!J19="","",'Plano de contingência'!J19)</f>
        <v>1.
2.
3.
n.</v>
      </c>
      <c r="AD19" s="80" t="str">
        <f>'Plano de contingência'!M19</f>
        <v>1.
2.
3.
n.</v>
      </c>
      <c r="AE19" s="506"/>
    </row>
    <row r="20" spans="2:31" s="78" customFormat="1" ht="14.45" customHeight="1" thickTop="1" thickBot="1" x14ac:dyDescent="0.25">
      <c r="B20" s="446"/>
      <c r="C20" s="459"/>
      <c r="D20" s="446"/>
      <c r="E20" s="490"/>
      <c r="F20" s="91"/>
      <c r="G20" s="452"/>
      <c r="H20" s="92"/>
      <c r="I20" s="495"/>
      <c r="J20" s="482"/>
      <c r="K20" s="423"/>
      <c r="L20" s="417"/>
      <c r="M20" s="420"/>
      <c r="N20" s="407" t="str">
        <f>'Avaliar os Controles Existent.'!H20</f>
        <v>1.
2.
3.
n.</v>
      </c>
      <c r="O20" s="408"/>
      <c r="P20" s="409"/>
      <c r="Q20" s="402"/>
      <c r="R20" s="407" t="str">
        <f>'Avaliar os Controles Existent.'!R20</f>
        <v>1.
2.
3.
n.</v>
      </c>
      <c r="S20" s="408"/>
      <c r="T20" s="409"/>
      <c r="U20" s="402"/>
      <c r="V20" s="387"/>
      <c r="W20" s="390"/>
      <c r="X20" s="396"/>
      <c r="Y20" s="79"/>
      <c r="Z20" s="80" t="str">
        <f>IF('Plano de ação'!J20="","",'Plano de ação'!J20)</f>
        <v>1.
2.
3.
n.</v>
      </c>
      <c r="AA20" s="81" t="str">
        <f>IF('Plano de ação'!R20="","",'Plano de ação'!R20)</f>
        <v/>
      </c>
      <c r="AB20" s="82" t="str">
        <f>IF('Plano de ação'!S20="","",'Plano de ação'!S20)</f>
        <v/>
      </c>
      <c r="AC20" s="80" t="str">
        <f>IF('Plano de contingência'!J20="","",'Plano de contingência'!J20)</f>
        <v>1.
2.
3.
n.</v>
      </c>
      <c r="AD20" s="80" t="str">
        <f>'Plano de contingência'!M20</f>
        <v>1.
2.
3.
n.</v>
      </c>
      <c r="AE20" s="506"/>
    </row>
    <row r="21" spans="2:31" s="78" customFormat="1" ht="14.45" customHeight="1" thickTop="1" thickBot="1" x14ac:dyDescent="0.25">
      <c r="B21" s="446"/>
      <c r="C21" s="459"/>
      <c r="D21" s="447"/>
      <c r="E21" s="491"/>
      <c r="F21" s="91"/>
      <c r="G21" s="453"/>
      <c r="H21" s="92"/>
      <c r="I21" s="496"/>
      <c r="J21" s="483"/>
      <c r="K21" s="424"/>
      <c r="L21" s="418"/>
      <c r="M21" s="421"/>
      <c r="N21" s="407" t="str">
        <f>'Avaliar os Controles Existent.'!H21</f>
        <v>1.
2.
3.
n.</v>
      </c>
      <c r="O21" s="408"/>
      <c r="P21" s="409"/>
      <c r="Q21" s="403"/>
      <c r="R21" s="407" t="str">
        <f>'Avaliar os Controles Existent.'!R21</f>
        <v>1.
2.
3.
n.</v>
      </c>
      <c r="S21" s="408"/>
      <c r="T21" s="409"/>
      <c r="U21" s="403"/>
      <c r="V21" s="388"/>
      <c r="W21" s="391"/>
      <c r="X21" s="397"/>
      <c r="Y21" s="79"/>
      <c r="Z21" s="80" t="str">
        <f>IF('Plano de ação'!J21="","",'Plano de ação'!J21)</f>
        <v>1.
2.
3.
n.</v>
      </c>
      <c r="AA21" s="81" t="str">
        <f>IF('Plano de ação'!R21="","",'Plano de ação'!R21)</f>
        <v/>
      </c>
      <c r="AB21" s="82" t="str">
        <f>IF('Plano de ação'!S21="","",'Plano de ação'!S21)</f>
        <v/>
      </c>
      <c r="AC21" s="80" t="str">
        <f>IF('Plano de contingência'!J21="","",'Plano de contingência'!J21)</f>
        <v>1.
2.
3.
n.</v>
      </c>
      <c r="AD21" s="80" t="str">
        <f>'Plano de contingência'!M21</f>
        <v>1.
2.
3.
n.</v>
      </c>
      <c r="AE21" s="506"/>
    </row>
    <row r="22" spans="2:31" s="78" customFormat="1" ht="14.45" customHeight="1" thickTop="1" thickBot="1" x14ac:dyDescent="0.25">
      <c r="B22" s="446"/>
      <c r="C22" s="459"/>
      <c r="D22" s="457" t="str">
        <f>'Subprocessos e FCS'!C14</f>
        <v>FCS.02</v>
      </c>
      <c r="E22" s="489" t="str">
        <f>'Subprocessos e FCS'!D14</f>
        <v>Recursos Humanos</v>
      </c>
      <c r="F22" s="91"/>
      <c r="G22" s="451" t="s">
        <v>93</v>
      </c>
      <c r="H22" s="92"/>
      <c r="I22" s="442"/>
      <c r="J22" s="481"/>
      <c r="K22" s="416" t="str">
        <f>'Apuração do Risco Inerente'!Y22:Y31</f>
        <v/>
      </c>
      <c r="L22" s="416" t="str">
        <f>'Apuração do Risco Inerente'!Z22:Z31</f>
        <v/>
      </c>
      <c r="M22" s="419" t="str">
        <f>'Apuração do Risco Inerente'!AB22:AB31</f>
        <v/>
      </c>
      <c r="N22" s="407" t="str">
        <f>'Avaliar os Controles Existent.'!H22</f>
        <v>1.
2.
3.
n.</v>
      </c>
      <c r="O22" s="408"/>
      <c r="P22" s="409"/>
      <c r="Q22" s="401" t="str">
        <f>'Avaliar os Controles Existent.'!N22:N31</f>
        <v/>
      </c>
      <c r="R22" s="407" t="str">
        <f>'Avaliar os Controles Existent.'!R22</f>
        <v>1.
2.
3.
n.</v>
      </c>
      <c r="S22" s="408"/>
      <c r="T22" s="409"/>
      <c r="U22" s="401" t="str">
        <f>'Avaliar os Controles Existent.'!X22:X31</f>
        <v/>
      </c>
      <c r="V22" s="386" t="str">
        <f>'Avaliar os Controles Existent.'!AA22:AA31</f>
        <v/>
      </c>
      <c r="W22" s="389" t="str">
        <f>'Avaliar os Controles Existent.'!AB22:AB31</f>
        <v/>
      </c>
      <c r="X22" s="395" t="str">
        <f>'Avaliar os Controles Existent.'!AD22:AD31</f>
        <v/>
      </c>
      <c r="Y22" s="79" t="str">
        <f>IF('Plano de ação'!I22:I31="","",'Plano de ação'!I22:I31)</f>
        <v/>
      </c>
      <c r="Z22" s="80" t="str">
        <f>IF('Plano de ação'!J22="","",'Plano de ação'!J22)</f>
        <v>1.
2.
3.
n.</v>
      </c>
      <c r="AA22" s="81" t="str">
        <f>IF('Plano de ação'!R22="","",'Plano de ação'!R22)</f>
        <v/>
      </c>
      <c r="AB22" s="82" t="str">
        <f>IF('Plano de ação'!S22="","",'Plano de ação'!S22)</f>
        <v/>
      </c>
      <c r="AC22" s="80" t="str">
        <f>IF('Plano de contingência'!J22="","",'Plano de contingência'!J22)</f>
        <v>1.
2.
3.
n.</v>
      </c>
      <c r="AD22" s="80" t="str">
        <f>'Plano de contingência'!M22</f>
        <v>1.
2.
3.
n.</v>
      </c>
      <c r="AE22" s="506" t="str">
        <f>IF(Monitoramento!J22="","",Monitoramento!J22)</f>
        <v/>
      </c>
    </row>
    <row r="23" spans="2:31" s="78" customFormat="1" ht="14.45" customHeight="1" thickTop="1" thickBot="1" x14ac:dyDescent="0.25">
      <c r="B23" s="446"/>
      <c r="C23" s="459"/>
      <c r="D23" s="446"/>
      <c r="E23" s="490"/>
      <c r="F23" s="91"/>
      <c r="G23" s="452"/>
      <c r="H23" s="92"/>
      <c r="I23" s="443"/>
      <c r="J23" s="482"/>
      <c r="K23" s="417"/>
      <c r="L23" s="417"/>
      <c r="M23" s="420"/>
      <c r="N23" s="407" t="str">
        <f>'Avaliar os Controles Existent.'!H23</f>
        <v>1.
2.
3.
n.</v>
      </c>
      <c r="O23" s="408"/>
      <c r="P23" s="409"/>
      <c r="Q23" s="402"/>
      <c r="R23" s="407" t="str">
        <f>'Avaliar os Controles Existent.'!R23</f>
        <v>1.
2.
3.
n.</v>
      </c>
      <c r="S23" s="408"/>
      <c r="T23" s="409"/>
      <c r="U23" s="402"/>
      <c r="V23" s="387"/>
      <c r="W23" s="390"/>
      <c r="X23" s="396"/>
      <c r="Y23" s="79"/>
      <c r="Z23" s="80" t="str">
        <f>IF('Plano de ação'!J23="","",'Plano de ação'!J23)</f>
        <v>1.
2.
3.
n.</v>
      </c>
      <c r="AA23" s="81" t="str">
        <f>IF('Plano de ação'!R23="","",'Plano de ação'!R23)</f>
        <v/>
      </c>
      <c r="AB23" s="82" t="str">
        <f>IF('Plano de ação'!S23="","",'Plano de ação'!S23)</f>
        <v/>
      </c>
      <c r="AC23" s="80" t="str">
        <f>IF('Plano de contingência'!J23="","",'Plano de contingência'!J23)</f>
        <v>1.
2.
3.
n.</v>
      </c>
      <c r="AD23" s="80" t="str">
        <f>'Plano de contingência'!M23</f>
        <v>1.
2.
3.
n.</v>
      </c>
      <c r="AE23" s="506"/>
    </row>
    <row r="24" spans="2:31" s="78" customFormat="1" ht="14.45" customHeight="1" thickTop="1" thickBot="1" x14ac:dyDescent="0.25">
      <c r="B24" s="446"/>
      <c r="C24" s="459"/>
      <c r="D24" s="446"/>
      <c r="E24" s="490"/>
      <c r="F24" s="91"/>
      <c r="G24" s="452"/>
      <c r="H24" s="92"/>
      <c r="I24" s="443"/>
      <c r="J24" s="482"/>
      <c r="K24" s="417"/>
      <c r="L24" s="417"/>
      <c r="M24" s="420"/>
      <c r="N24" s="407" t="str">
        <f>'Avaliar os Controles Existent.'!H24</f>
        <v>1.
2.
3.
n.</v>
      </c>
      <c r="O24" s="408"/>
      <c r="P24" s="409"/>
      <c r="Q24" s="402"/>
      <c r="R24" s="407" t="str">
        <f>'Avaliar os Controles Existent.'!R24</f>
        <v>1.
2.
3.
n.</v>
      </c>
      <c r="S24" s="408"/>
      <c r="T24" s="409"/>
      <c r="U24" s="402"/>
      <c r="V24" s="387"/>
      <c r="W24" s="390"/>
      <c r="X24" s="396"/>
      <c r="Y24" s="79"/>
      <c r="Z24" s="80" t="str">
        <f>IF('Plano de ação'!J24="","",'Plano de ação'!J24)</f>
        <v>1.
2.
3.
n.</v>
      </c>
      <c r="AA24" s="81" t="str">
        <f>IF('Plano de ação'!R24="","",'Plano de ação'!R24)</f>
        <v/>
      </c>
      <c r="AB24" s="82" t="str">
        <f>IF('Plano de ação'!S24="","",'Plano de ação'!S24)</f>
        <v/>
      </c>
      <c r="AC24" s="80" t="str">
        <f>IF('Plano de contingência'!J24="","",'Plano de contingência'!J24)</f>
        <v>1.
2.
3.
n.</v>
      </c>
      <c r="AD24" s="80" t="str">
        <f>'Plano de contingência'!M24</f>
        <v>1.
2.
3.
n.</v>
      </c>
      <c r="AE24" s="506"/>
    </row>
    <row r="25" spans="2:31" s="78" customFormat="1" ht="14.45" customHeight="1" thickTop="1" thickBot="1" x14ac:dyDescent="0.25">
      <c r="B25" s="446"/>
      <c r="C25" s="459"/>
      <c r="D25" s="446"/>
      <c r="E25" s="490"/>
      <c r="F25" s="91"/>
      <c r="G25" s="452"/>
      <c r="H25" s="92"/>
      <c r="I25" s="443"/>
      <c r="J25" s="482"/>
      <c r="K25" s="417"/>
      <c r="L25" s="417"/>
      <c r="M25" s="420"/>
      <c r="N25" s="407" t="str">
        <f>'Avaliar os Controles Existent.'!H25</f>
        <v>1.
2.
3.
n.</v>
      </c>
      <c r="O25" s="408"/>
      <c r="P25" s="409"/>
      <c r="Q25" s="402"/>
      <c r="R25" s="407" t="str">
        <f>'Avaliar os Controles Existent.'!R25</f>
        <v>1.
2.
3.
n.</v>
      </c>
      <c r="S25" s="408"/>
      <c r="T25" s="409"/>
      <c r="U25" s="402"/>
      <c r="V25" s="387"/>
      <c r="W25" s="390"/>
      <c r="X25" s="396"/>
      <c r="Y25" s="79"/>
      <c r="Z25" s="80" t="str">
        <f>IF('Plano de ação'!J25="","",'Plano de ação'!J25)</f>
        <v>1.
2.
3.
n.</v>
      </c>
      <c r="AA25" s="81" t="str">
        <f>IF('Plano de ação'!R25="","",'Plano de ação'!R25)</f>
        <v/>
      </c>
      <c r="AB25" s="82" t="str">
        <f>IF('Plano de ação'!S25="","",'Plano de ação'!S25)</f>
        <v/>
      </c>
      <c r="AC25" s="80" t="str">
        <f>IF('Plano de contingência'!J25="","",'Plano de contingência'!J25)</f>
        <v>1.
2.
3.
n.</v>
      </c>
      <c r="AD25" s="80" t="str">
        <f>'Plano de contingência'!M25</f>
        <v>1.
2.
3.
n.</v>
      </c>
      <c r="AE25" s="506"/>
    </row>
    <row r="26" spans="2:31" s="78" customFormat="1" ht="14.45" customHeight="1" thickTop="1" thickBot="1" x14ac:dyDescent="0.25">
      <c r="B26" s="446"/>
      <c r="C26" s="459"/>
      <c r="D26" s="446"/>
      <c r="E26" s="490"/>
      <c r="F26" s="91"/>
      <c r="G26" s="452"/>
      <c r="H26" s="92"/>
      <c r="I26" s="443"/>
      <c r="J26" s="482"/>
      <c r="K26" s="417"/>
      <c r="L26" s="417"/>
      <c r="M26" s="420"/>
      <c r="N26" s="407" t="str">
        <f>'Avaliar os Controles Existent.'!H26</f>
        <v>1.
2.
3.
n.</v>
      </c>
      <c r="O26" s="408"/>
      <c r="P26" s="409"/>
      <c r="Q26" s="402"/>
      <c r="R26" s="407" t="str">
        <f>'Avaliar os Controles Existent.'!R26</f>
        <v>1.
2.
3.
n.</v>
      </c>
      <c r="S26" s="408"/>
      <c r="T26" s="409"/>
      <c r="U26" s="402"/>
      <c r="V26" s="387"/>
      <c r="W26" s="390"/>
      <c r="X26" s="396"/>
      <c r="Y26" s="79"/>
      <c r="Z26" s="80" t="str">
        <f>IF('Plano de ação'!J26="","",'Plano de ação'!J26)</f>
        <v>1.
2.
3.
n.</v>
      </c>
      <c r="AA26" s="81" t="str">
        <f>IF('Plano de ação'!R26="","",'Plano de ação'!R26)</f>
        <v/>
      </c>
      <c r="AB26" s="82" t="str">
        <f>IF('Plano de ação'!S26="","",'Plano de ação'!S26)</f>
        <v/>
      </c>
      <c r="AC26" s="80" t="str">
        <f>IF('Plano de contingência'!J26="","",'Plano de contingência'!J26)</f>
        <v>1.
2.
3.
n.</v>
      </c>
      <c r="AD26" s="80" t="str">
        <f>'Plano de contingência'!M26</f>
        <v>1.
2.
3.
n.</v>
      </c>
      <c r="AE26" s="506"/>
    </row>
    <row r="27" spans="2:31" s="78" customFormat="1" ht="14.45" customHeight="1" thickTop="1" thickBot="1" x14ac:dyDescent="0.25">
      <c r="B27" s="446"/>
      <c r="C27" s="459"/>
      <c r="D27" s="446"/>
      <c r="E27" s="490"/>
      <c r="F27" s="91"/>
      <c r="G27" s="452"/>
      <c r="H27" s="92"/>
      <c r="I27" s="443"/>
      <c r="J27" s="482"/>
      <c r="K27" s="417"/>
      <c r="L27" s="417"/>
      <c r="M27" s="420"/>
      <c r="N27" s="407" t="str">
        <f>'Avaliar os Controles Existent.'!H27</f>
        <v>1.
2.
3.
n.</v>
      </c>
      <c r="O27" s="408"/>
      <c r="P27" s="409"/>
      <c r="Q27" s="402"/>
      <c r="R27" s="407" t="str">
        <f>'Avaliar os Controles Existent.'!R27</f>
        <v>1.
2.
3.
n.</v>
      </c>
      <c r="S27" s="408"/>
      <c r="T27" s="409"/>
      <c r="U27" s="402"/>
      <c r="V27" s="387"/>
      <c r="W27" s="390"/>
      <c r="X27" s="396"/>
      <c r="Y27" s="79"/>
      <c r="Z27" s="80" t="str">
        <f>IF('Plano de ação'!J27="","",'Plano de ação'!J27)</f>
        <v>1.
2.
3.
n.</v>
      </c>
      <c r="AA27" s="81" t="str">
        <f>IF('Plano de ação'!R27="","",'Plano de ação'!R27)</f>
        <v/>
      </c>
      <c r="AB27" s="82" t="str">
        <f>IF('Plano de ação'!S27="","",'Plano de ação'!S27)</f>
        <v/>
      </c>
      <c r="AC27" s="80" t="str">
        <f>IF('Plano de contingência'!J27="","",'Plano de contingência'!J27)</f>
        <v>1.
2.
3.
n.</v>
      </c>
      <c r="AD27" s="80" t="str">
        <f>'Plano de contingência'!M27</f>
        <v>1.
2.
3.
n.</v>
      </c>
      <c r="AE27" s="506"/>
    </row>
    <row r="28" spans="2:31" s="78" customFormat="1" ht="14.45" customHeight="1" thickTop="1" thickBot="1" x14ac:dyDescent="0.25">
      <c r="B28" s="446"/>
      <c r="C28" s="459"/>
      <c r="D28" s="446"/>
      <c r="E28" s="490"/>
      <c r="F28" s="91"/>
      <c r="G28" s="452"/>
      <c r="H28" s="92"/>
      <c r="I28" s="443"/>
      <c r="J28" s="482"/>
      <c r="K28" s="417"/>
      <c r="L28" s="417"/>
      <c r="M28" s="420"/>
      <c r="N28" s="407" t="str">
        <f>'Avaliar os Controles Existent.'!H28</f>
        <v>1.
2.
3.
n.</v>
      </c>
      <c r="O28" s="408"/>
      <c r="P28" s="409"/>
      <c r="Q28" s="402"/>
      <c r="R28" s="407" t="str">
        <f>'Avaliar os Controles Existent.'!R28</f>
        <v>1.
2.
3.
n.</v>
      </c>
      <c r="S28" s="408"/>
      <c r="T28" s="409"/>
      <c r="U28" s="402"/>
      <c r="V28" s="387"/>
      <c r="W28" s="390"/>
      <c r="X28" s="396"/>
      <c r="Y28" s="79"/>
      <c r="Z28" s="80" t="str">
        <f>IF('Plano de ação'!J28="","",'Plano de ação'!J28)</f>
        <v>1.
2.
3.
n.</v>
      </c>
      <c r="AA28" s="81" t="str">
        <f>IF('Plano de ação'!R28="","",'Plano de ação'!R28)</f>
        <v/>
      </c>
      <c r="AB28" s="82" t="str">
        <f>IF('Plano de ação'!S28="","",'Plano de ação'!S28)</f>
        <v/>
      </c>
      <c r="AC28" s="80" t="str">
        <f>IF('Plano de contingência'!J28="","",'Plano de contingência'!J28)</f>
        <v>1.
2.
3.
n.</v>
      </c>
      <c r="AD28" s="80" t="str">
        <f>'Plano de contingência'!M28</f>
        <v>1.
2.
3.
n.</v>
      </c>
      <c r="AE28" s="506"/>
    </row>
    <row r="29" spans="2:31" s="78" customFormat="1" ht="14.45" customHeight="1" thickTop="1" thickBot="1" x14ac:dyDescent="0.25">
      <c r="B29" s="446"/>
      <c r="C29" s="459"/>
      <c r="D29" s="446"/>
      <c r="E29" s="490"/>
      <c r="F29" s="91"/>
      <c r="G29" s="452"/>
      <c r="H29" s="92"/>
      <c r="I29" s="443"/>
      <c r="J29" s="482"/>
      <c r="K29" s="417"/>
      <c r="L29" s="417"/>
      <c r="M29" s="420"/>
      <c r="N29" s="407" t="str">
        <f>'Avaliar os Controles Existent.'!H29</f>
        <v>1.
2.
3.
n.</v>
      </c>
      <c r="O29" s="408"/>
      <c r="P29" s="409"/>
      <c r="Q29" s="402"/>
      <c r="R29" s="407" t="str">
        <f>'Avaliar os Controles Existent.'!R29</f>
        <v>1.
2.
3.
n.</v>
      </c>
      <c r="S29" s="408"/>
      <c r="T29" s="409"/>
      <c r="U29" s="402"/>
      <c r="V29" s="387"/>
      <c r="W29" s="390"/>
      <c r="X29" s="396"/>
      <c r="Y29" s="79"/>
      <c r="Z29" s="80" t="str">
        <f>IF('Plano de ação'!J29="","",'Plano de ação'!J29)</f>
        <v>1.
2.
3.
n.</v>
      </c>
      <c r="AA29" s="81" t="str">
        <f>IF('Plano de ação'!R29="","",'Plano de ação'!R29)</f>
        <v/>
      </c>
      <c r="AB29" s="82" t="str">
        <f>IF('Plano de ação'!S29="","",'Plano de ação'!S29)</f>
        <v/>
      </c>
      <c r="AC29" s="80" t="str">
        <f>IF('Plano de contingência'!J29="","",'Plano de contingência'!J29)</f>
        <v>1.
2.
3.
n.</v>
      </c>
      <c r="AD29" s="80" t="str">
        <f>'Plano de contingência'!M29</f>
        <v>1.
2.
3.
n.</v>
      </c>
      <c r="AE29" s="506"/>
    </row>
    <row r="30" spans="2:31" s="78" customFormat="1" ht="14.45" customHeight="1" thickTop="1" thickBot="1" x14ac:dyDescent="0.25">
      <c r="B30" s="446"/>
      <c r="C30" s="459"/>
      <c r="D30" s="446"/>
      <c r="E30" s="490"/>
      <c r="F30" s="91"/>
      <c r="G30" s="452"/>
      <c r="H30" s="92"/>
      <c r="I30" s="443"/>
      <c r="J30" s="482"/>
      <c r="K30" s="417"/>
      <c r="L30" s="417"/>
      <c r="M30" s="420"/>
      <c r="N30" s="407" t="str">
        <f>'Avaliar os Controles Existent.'!H30</f>
        <v>1.
2.
3.
n.</v>
      </c>
      <c r="O30" s="408"/>
      <c r="P30" s="409"/>
      <c r="Q30" s="402"/>
      <c r="R30" s="407" t="str">
        <f>'Avaliar os Controles Existent.'!R30</f>
        <v>1.
2.
3.
n.</v>
      </c>
      <c r="S30" s="408"/>
      <c r="T30" s="409"/>
      <c r="U30" s="402"/>
      <c r="V30" s="387"/>
      <c r="W30" s="390"/>
      <c r="X30" s="396"/>
      <c r="Y30" s="79"/>
      <c r="Z30" s="80" t="str">
        <f>IF('Plano de ação'!J30="","",'Plano de ação'!J30)</f>
        <v>1.
2.
3.
n.</v>
      </c>
      <c r="AA30" s="81" t="str">
        <f>IF('Plano de ação'!R30="","",'Plano de ação'!R30)</f>
        <v/>
      </c>
      <c r="AB30" s="82" t="str">
        <f>IF('Plano de ação'!S30="","",'Plano de ação'!S30)</f>
        <v/>
      </c>
      <c r="AC30" s="80" t="str">
        <f>IF('Plano de contingência'!J30="","",'Plano de contingência'!J30)</f>
        <v>1.
2.
3.
n.</v>
      </c>
      <c r="AD30" s="80" t="str">
        <f>'Plano de contingência'!M30</f>
        <v>1.
2.
3.
n.</v>
      </c>
      <c r="AE30" s="506"/>
    </row>
    <row r="31" spans="2:31" s="78" customFormat="1" ht="14.45" customHeight="1" thickTop="1" thickBot="1" x14ac:dyDescent="0.25">
      <c r="B31" s="446"/>
      <c r="C31" s="459"/>
      <c r="D31" s="447"/>
      <c r="E31" s="491"/>
      <c r="F31" s="91"/>
      <c r="G31" s="453"/>
      <c r="H31" s="92"/>
      <c r="I31" s="444"/>
      <c r="J31" s="483"/>
      <c r="K31" s="418"/>
      <c r="L31" s="418"/>
      <c r="M31" s="421"/>
      <c r="N31" s="407" t="str">
        <f>'Avaliar os Controles Existent.'!H31</f>
        <v>1.
2.
3.
n.</v>
      </c>
      <c r="O31" s="408"/>
      <c r="P31" s="409"/>
      <c r="Q31" s="403"/>
      <c r="R31" s="407" t="str">
        <f>'Avaliar os Controles Existent.'!R31</f>
        <v>1.
2.
3.
n.</v>
      </c>
      <c r="S31" s="408"/>
      <c r="T31" s="409"/>
      <c r="U31" s="403"/>
      <c r="V31" s="388"/>
      <c r="W31" s="391"/>
      <c r="X31" s="397"/>
      <c r="Y31" s="79"/>
      <c r="Z31" s="80" t="str">
        <f>IF('Plano de ação'!J31="","",'Plano de ação'!J31)</f>
        <v>1.
2.
3.
n.</v>
      </c>
      <c r="AA31" s="81" t="str">
        <f>IF('Plano de ação'!R31="","",'Plano de ação'!R31)</f>
        <v/>
      </c>
      <c r="AB31" s="82" t="str">
        <f>IF('Plano de ação'!S31="","",'Plano de ação'!S31)</f>
        <v/>
      </c>
      <c r="AC31" s="80" t="str">
        <f>IF('Plano de contingência'!J31="","",'Plano de contingência'!J31)</f>
        <v>1.
2.
3.
n.</v>
      </c>
      <c r="AD31" s="80" t="str">
        <f>'Plano de contingência'!M31</f>
        <v>1.
2.
3.
n.</v>
      </c>
      <c r="AE31" s="506"/>
    </row>
    <row r="32" spans="2:31" s="78" customFormat="1" ht="14.45" customHeight="1" thickTop="1" thickBot="1" x14ac:dyDescent="0.25">
      <c r="B32" s="446"/>
      <c r="C32" s="459"/>
      <c r="D32" s="457" t="str">
        <f>'Subprocessos e FCS'!C15</f>
        <v>FCS.03</v>
      </c>
      <c r="E32" s="489" t="str">
        <f>'Subprocessos e FCS'!D15</f>
        <v>Orçamento</v>
      </c>
      <c r="F32" s="91"/>
      <c r="G32" s="451" t="s">
        <v>94</v>
      </c>
      <c r="H32" s="92"/>
      <c r="I32" s="442"/>
      <c r="J32" s="481"/>
      <c r="K32" s="416" t="str">
        <f>'Apuração do Risco Inerente'!Y32:Y41</f>
        <v/>
      </c>
      <c r="L32" s="416" t="str">
        <f>'Apuração do Risco Inerente'!Z32:Z41</f>
        <v/>
      </c>
      <c r="M32" s="419" t="str">
        <f>'Apuração do Risco Inerente'!AB32:AB41</f>
        <v/>
      </c>
      <c r="N32" s="407" t="str">
        <f>'Avaliar os Controles Existent.'!H32</f>
        <v>1.
2.
3.
n.</v>
      </c>
      <c r="O32" s="408"/>
      <c r="P32" s="409"/>
      <c r="Q32" s="401" t="str">
        <f>'Avaliar os Controles Existent.'!N32:N41</f>
        <v/>
      </c>
      <c r="R32" s="407" t="str">
        <f>'Avaliar os Controles Existent.'!R32</f>
        <v>1.
2.
3.
n.</v>
      </c>
      <c r="S32" s="408"/>
      <c r="T32" s="409"/>
      <c r="U32" s="401" t="str">
        <f>'Avaliar os Controles Existent.'!X32:X41</f>
        <v/>
      </c>
      <c r="V32" s="386" t="str">
        <f>'Avaliar os Controles Existent.'!AA32:AA41</f>
        <v/>
      </c>
      <c r="W32" s="389" t="str">
        <f>'Avaliar os Controles Existent.'!AB32:AB41</f>
        <v/>
      </c>
      <c r="X32" s="395" t="str">
        <f>'Avaliar os Controles Existent.'!AD32:AD41</f>
        <v/>
      </c>
      <c r="Y32" s="79" t="str">
        <f>IF('Plano de ação'!I32:I41="","",'Plano de ação'!I32:I41)</f>
        <v/>
      </c>
      <c r="Z32" s="80" t="str">
        <f>IF('Plano de ação'!J32="","",'Plano de ação'!J32)</f>
        <v>1.
2.
3.
n.</v>
      </c>
      <c r="AA32" s="81" t="str">
        <f>IF('Plano de ação'!R32="","",'Plano de ação'!R32)</f>
        <v/>
      </c>
      <c r="AB32" s="82" t="str">
        <f>IF('Plano de ação'!S32="","",'Plano de ação'!S32)</f>
        <v/>
      </c>
      <c r="AC32" s="80" t="str">
        <f>IF('Plano de contingência'!J32="","",'Plano de contingência'!J32)</f>
        <v>1.
2.
3.
n.</v>
      </c>
      <c r="AD32" s="80" t="str">
        <f>'Plano de contingência'!M32</f>
        <v>1.
2.
3.
n.</v>
      </c>
      <c r="AE32" s="506" t="str">
        <f>IF(Monitoramento!J32="","",Monitoramento!J32)</f>
        <v/>
      </c>
    </row>
    <row r="33" spans="2:31" s="78" customFormat="1" ht="14.45" customHeight="1" thickTop="1" thickBot="1" x14ac:dyDescent="0.25">
      <c r="B33" s="446"/>
      <c r="C33" s="459"/>
      <c r="D33" s="446"/>
      <c r="E33" s="490"/>
      <c r="F33" s="91"/>
      <c r="G33" s="452"/>
      <c r="H33" s="92"/>
      <c r="I33" s="443"/>
      <c r="J33" s="482"/>
      <c r="K33" s="417"/>
      <c r="L33" s="417"/>
      <c r="M33" s="420"/>
      <c r="N33" s="407" t="str">
        <f>'Avaliar os Controles Existent.'!H33</f>
        <v>1.
2.
3.
n.</v>
      </c>
      <c r="O33" s="408"/>
      <c r="P33" s="409"/>
      <c r="Q33" s="402"/>
      <c r="R33" s="407" t="str">
        <f>'Avaliar os Controles Existent.'!R33</f>
        <v>1.
2.
3.
n.</v>
      </c>
      <c r="S33" s="408"/>
      <c r="T33" s="409"/>
      <c r="U33" s="402"/>
      <c r="V33" s="387"/>
      <c r="W33" s="390"/>
      <c r="X33" s="396"/>
      <c r="Y33" s="79"/>
      <c r="Z33" s="80" t="str">
        <f>IF('Plano de ação'!J33="","",'Plano de ação'!J33)</f>
        <v>1.
2.
3.
n.</v>
      </c>
      <c r="AA33" s="81" t="str">
        <f>IF('Plano de ação'!R33="","",'Plano de ação'!R33)</f>
        <v/>
      </c>
      <c r="AB33" s="82" t="str">
        <f>IF('Plano de ação'!S33="","",'Plano de ação'!S33)</f>
        <v/>
      </c>
      <c r="AC33" s="80" t="str">
        <f>IF('Plano de contingência'!J33="","",'Plano de contingência'!J33)</f>
        <v>1.
2.
3.
n.</v>
      </c>
      <c r="AD33" s="80" t="str">
        <f>'Plano de contingência'!M33</f>
        <v>1.
2.
3.
n.</v>
      </c>
      <c r="AE33" s="506"/>
    </row>
    <row r="34" spans="2:31" s="78" customFormat="1" ht="14.45" customHeight="1" thickTop="1" thickBot="1" x14ac:dyDescent="0.25">
      <c r="B34" s="446"/>
      <c r="C34" s="459"/>
      <c r="D34" s="446"/>
      <c r="E34" s="490"/>
      <c r="F34" s="91"/>
      <c r="G34" s="452"/>
      <c r="H34" s="92"/>
      <c r="I34" s="443"/>
      <c r="J34" s="482"/>
      <c r="K34" s="417"/>
      <c r="L34" s="417"/>
      <c r="M34" s="420"/>
      <c r="N34" s="407" t="str">
        <f>'Avaliar os Controles Existent.'!H34</f>
        <v>1.
2.
3.
n.</v>
      </c>
      <c r="O34" s="408"/>
      <c r="P34" s="409"/>
      <c r="Q34" s="402"/>
      <c r="R34" s="407" t="str">
        <f>'Avaliar os Controles Existent.'!R34</f>
        <v>1.
2.
3.
n.</v>
      </c>
      <c r="S34" s="408"/>
      <c r="T34" s="409"/>
      <c r="U34" s="402"/>
      <c r="V34" s="387"/>
      <c r="W34" s="390"/>
      <c r="X34" s="396"/>
      <c r="Y34" s="79"/>
      <c r="Z34" s="80" t="str">
        <f>IF('Plano de ação'!J34="","",'Plano de ação'!J34)</f>
        <v>1.
2.
3.
n.</v>
      </c>
      <c r="AA34" s="81" t="str">
        <f>IF('Plano de ação'!R34="","",'Plano de ação'!R34)</f>
        <v/>
      </c>
      <c r="AB34" s="82" t="str">
        <f>IF('Plano de ação'!S34="","",'Plano de ação'!S34)</f>
        <v/>
      </c>
      <c r="AC34" s="80" t="str">
        <f>IF('Plano de contingência'!J34="","",'Plano de contingência'!J34)</f>
        <v>1.
2.
3.
n.</v>
      </c>
      <c r="AD34" s="80" t="str">
        <f>'Plano de contingência'!M34</f>
        <v>1.
2.
3.
n.</v>
      </c>
      <c r="AE34" s="506"/>
    </row>
    <row r="35" spans="2:31" s="78" customFormat="1" ht="14.45" customHeight="1" thickTop="1" thickBot="1" x14ac:dyDescent="0.25">
      <c r="B35" s="446"/>
      <c r="C35" s="459"/>
      <c r="D35" s="446"/>
      <c r="E35" s="490"/>
      <c r="F35" s="91"/>
      <c r="G35" s="452"/>
      <c r="H35" s="92"/>
      <c r="I35" s="443"/>
      <c r="J35" s="482"/>
      <c r="K35" s="417"/>
      <c r="L35" s="417"/>
      <c r="M35" s="420"/>
      <c r="N35" s="407" t="str">
        <f>'Avaliar os Controles Existent.'!H35</f>
        <v>1.
2.
3.
n.</v>
      </c>
      <c r="O35" s="408"/>
      <c r="P35" s="409"/>
      <c r="Q35" s="402"/>
      <c r="R35" s="407" t="str">
        <f>'Avaliar os Controles Existent.'!R35</f>
        <v>1.
2.
3.
n.</v>
      </c>
      <c r="S35" s="408"/>
      <c r="T35" s="409"/>
      <c r="U35" s="402"/>
      <c r="V35" s="387"/>
      <c r="W35" s="390"/>
      <c r="X35" s="396"/>
      <c r="Y35" s="79"/>
      <c r="Z35" s="80" t="str">
        <f>IF('Plano de ação'!J35="","",'Plano de ação'!J35)</f>
        <v>1.
2.
3.
n.</v>
      </c>
      <c r="AA35" s="81" t="str">
        <f>IF('Plano de ação'!R35="","",'Plano de ação'!R35)</f>
        <v/>
      </c>
      <c r="AB35" s="82" t="str">
        <f>IF('Plano de ação'!S35="","",'Plano de ação'!S35)</f>
        <v/>
      </c>
      <c r="AC35" s="80" t="str">
        <f>IF('Plano de contingência'!J35="","",'Plano de contingência'!J35)</f>
        <v>1.
2.
3.
n.</v>
      </c>
      <c r="AD35" s="80" t="str">
        <f>'Plano de contingência'!M35</f>
        <v>1.
2.
3.
n.</v>
      </c>
      <c r="AE35" s="506"/>
    </row>
    <row r="36" spans="2:31" s="78" customFormat="1" ht="14.45" customHeight="1" thickTop="1" thickBot="1" x14ac:dyDescent="0.25">
      <c r="B36" s="446"/>
      <c r="C36" s="459"/>
      <c r="D36" s="446"/>
      <c r="E36" s="490"/>
      <c r="F36" s="91"/>
      <c r="G36" s="452"/>
      <c r="H36" s="92"/>
      <c r="I36" s="443"/>
      <c r="J36" s="482"/>
      <c r="K36" s="417"/>
      <c r="L36" s="417"/>
      <c r="M36" s="420"/>
      <c r="N36" s="407" t="str">
        <f>'Avaliar os Controles Existent.'!H36</f>
        <v>1.
2.
3.
n.</v>
      </c>
      <c r="O36" s="408"/>
      <c r="P36" s="409"/>
      <c r="Q36" s="402"/>
      <c r="R36" s="407" t="str">
        <f>'Avaliar os Controles Existent.'!R36</f>
        <v>1.
2.
3.
n.</v>
      </c>
      <c r="S36" s="408"/>
      <c r="T36" s="409"/>
      <c r="U36" s="402"/>
      <c r="V36" s="387"/>
      <c r="W36" s="390"/>
      <c r="X36" s="396"/>
      <c r="Y36" s="79"/>
      <c r="Z36" s="80" t="str">
        <f>IF('Plano de ação'!J36="","",'Plano de ação'!J36)</f>
        <v>1.
2.
3.
n.</v>
      </c>
      <c r="AA36" s="81" t="str">
        <f>IF('Plano de ação'!R36="","",'Plano de ação'!R36)</f>
        <v/>
      </c>
      <c r="AB36" s="82" t="str">
        <f>IF('Plano de ação'!S36="","",'Plano de ação'!S36)</f>
        <v/>
      </c>
      <c r="AC36" s="80" t="str">
        <f>IF('Plano de contingência'!J36="","",'Plano de contingência'!J36)</f>
        <v>1.
2.
3.
n.</v>
      </c>
      <c r="AD36" s="80" t="str">
        <f>'Plano de contingência'!M36</f>
        <v>1.
2.
3.
n.</v>
      </c>
      <c r="AE36" s="506"/>
    </row>
    <row r="37" spans="2:31" s="78" customFormat="1" ht="14.45" customHeight="1" thickTop="1" thickBot="1" x14ac:dyDescent="0.25">
      <c r="B37" s="446"/>
      <c r="C37" s="459"/>
      <c r="D37" s="446"/>
      <c r="E37" s="490"/>
      <c r="F37" s="91"/>
      <c r="G37" s="452"/>
      <c r="H37" s="92"/>
      <c r="I37" s="443"/>
      <c r="J37" s="482"/>
      <c r="K37" s="417"/>
      <c r="L37" s="417"/>
      <c r="M37" s="420"/>
      <c r="N37" s="407" t="str">
        <f>'Avaliar os Controles Existent.'!H37</f>
        <v>1.
2.
3.
n.</v>
      </c>
      <c r="O37" s="408"/>
      <c r="P37" s="409"/>
      <c r="Q37" s="402"/>
      <c r="R37" s="407" t="str">
        <f>'Avaliar os Controles Existent.'!R37</f>
        <v>1.
2.
3.
n.</v>
      </c>
      <c r="S37" s="408"/>
      <c r="T37" s="409"/>
      <c r="U37" s="402"/>
      <c r="V37" s="387"/>
      <c r="W37" s="390"/>
      <c r="X37" s="396"/>
      <c r="Y37" s="79"/>
      <c r="Z37" s="80" t="str">
        <f>IF('Plano de ação'!J37="","",'Plano de ação'!J37)</f>
        <v>1.
2.
3.
n.</v>
      </c>
      <c r="AA37" s="81" t="str">
        <f>IF('Plano de ação'!R37="","",'Plano de ação'!R37)</f>
        <v/>
      </c>
      <c r="AB37" s="82" t="str">
        <f>IF('Plano de ação'!S37="","",'Plano de ação'!S37)</f>
        <v/>
      </c>
      <c r="AC37" s="80" t="str">
        <f>IF('Plano de contingência'!J37="","",'Plano de contingência'!J37)</f>
        <v>1.
2.
3.
n.</v>
      </c>
      <c r="AD37" s="80" t="str">
        <f>'Plano de contingência'!M37</f>
        <v>1.
2.
3.
n.</v>
      </c>
      <c r="AE37" s="506"/>
    </row>
    <row r="38" spans="2:31" s="78" customFormat="1" ht="14.45" customHeight="1" thickTop="1" thickBot="1" x14ac:dyDescent="0.25">
      <c r="B38" s="446"/>
      <c r="C38" s="459"/>
      <c r="D38" s="446"/>
      <c r="E38" s="490"/>
      <c r="F38" s="91"/>
      <c r="G38" s="452"/>
      <c r="H38" s="92"/>
      <c r="I38" s="443"/>
      <c r="J38" s="482"/>
      <c r="K38" s="417"/>
      <c r="L38" s="417"/>
      <c r="M38" s="420"/>
      <c r="N38" s="407" t="str">
        <f>'Avaliar os Controles Existent.'!H38</f>
        <v>1.
2.
3.
n.</v>
      </c>
      <c r="O38" s="408"/>
      <c r="P38" s="409"/>
      <c r="Q38" s="402"/>
      <c r="R38" s="407" t="str">
        <f>'Avaliar os Controles Existent.'!R38</f>
        <v>1.
2.
3.
n.</v>
      </c>
      <c r="S38" s="408"/>
      <c r="T38" s="409"/>
      <c r="U38" s="402"/>
      <c r="V38" s="387"/>
      <c r="W38" s="390"/>
      <c r="X38" s="396"/>
      <c r="Y38" s="79"/>
      <c r="Z38" s="80" t="str">
        <f>IF('Plano de ação'!J38="","",'Plano de ação'!J38)</f>
        <v>1.
2.
3.
n.</v>
      </c>
      <c r="AA38" s="81" t="str">
        <f>IF('Plano de ação'!R38="","",'Plano de ação'!R38)</f>
        <v/>
      </c>
      <c r="AB38" s="82" t="str">
        <f>IF('Plano de ação'!S38="","",'Plano de ação'!S38)</f>
        <v/>
      </c>
      <c r="AC38" s="80" t="str">
        <f>IF('Plano de contingência'!J38="","",'Plano de contingência'!J38)</f>
        <v>1.
2.
3.
n.</v>
      </c>
      <c r="AD38" s="80" t="str">
        <f>'Plano de contingência'!M38</f>
        <v>1.
2.
3.
n.</v>
      </c>
      <c r="AE38" s="506"/>
    </row>
    <row r="39" spans="2:31" s="78" customFormat="1" ht="14.45" customHeight="1" thickTop="1" thickBot="1" x14ac:dyDescent="0.25">
      <c r="B39" s="446"/>
      <c r="C39" s="459"/>
      <c r="D39" s="446"/>
      <c r="E39" s="490"/>
      <c r="F39" s="91"/>
      <c r="G39" s="452"/>
      <c r="H39" s="92"/>
      <c r="I39" s="443"/>
      <c r="J39" s="482"/>
      <c r="K39" s="417"/>
      <c r="L39" s="417"/>
      <c r="M39" s="420"/>
      <c r="N39" s="407" t="str">
        <f>'Avaliar os Controles Existent.'!H39</f>
        <v>1.
2.
3.
n.</v>
      </c>
      <c r="O39" s="408"/>
      <c r="P39" s="409"/>
      <c r="Q39" s="402"/>
      <c r="R39" s="407" t="str">
        <f>'Avaliar os Controles Existent.'!R39</f>
        <v>1.
2.
3.
n.</v>
      </c>
      <c r="S39" s="408"/>
      <c r="T39" s="409"/>
      <c r="U39" s="402"/>
      <c r="V39" s="387"/>
      <c r="W39" s="390"/>
      <c r="X39" s="396"/>
      <c r="Y39" s="79"/>
      <c r="Z39" s="80" t="str">
        <f>IF('Plano de ação'!J39="","",'Plano de ação'!J39)</f>
        <v>1.
2.
3.
n.</v>
      </c>
      <c r="AA39" s="81" t="str">
        <f>IF('Plano de ação'!R39="","",'Plano de ação'!R39)</f>
        <v/>
      </c>
      <c r="AB39" s="82" t="str">
        <f>IF('Plano de ação'!S39="","",'Plano de ação'!S39)</f>
        <v/>
      </c>
      <c r="AC39" s="80" t="str">
        <f>IF('Plano de contingência'!J39="","",'Plano de contingência'!J39)</f>
        <v>1.
2.
3.
n.</v>
      </c>
      <c r="AD39" s="80" t="str">
        <f>'Plano de contingência'!M39</f>
        <v>1.
2.
3.
n.</v>
      </c>
      <c r="AE39" s="506"/>
    </row>
    <row r="40" spans="2:31" s="78" customFormat="1" ht="14.45" customHeight="1" thickTop="1" thickBot="1" x14ac:dyDescent="0.25">
      <c r="B40" s="446"/>
      <c r="C40" s="459"/>
      <c r="D40" s="446"/>
      <c r="E40" s="490"/>
      <c r="F40" s="91"/>
      <c r="G40" s="452"/>
      <c r="H40" s="92"/>
      <c r="I40" s="443"/>
      <c r="J40" s="482"/>
      <c r="K40" s="417"/>
      <c r="L40" s="417"/>
      <c r="M40" s="420"/>
      <c r="N40" s="407" t="str">
        <f>'Avaliar os Controles Existent.'!H40</f>
        <v>1.
2.
3.
n.</v>
      </c>
      <c r="O40" s="408"/>
      <c r="P40" s="409"/>
      <c r="Q40" s="402"/>
      <c r="R40" s="407" t="str">
        <f>'Avaliar os Controles Existent.'!R40</f>
        <v>1.
2.
3.
n.</v>
      </c>
      <c r="S40" s="408"/>
      <c r="T40" s="409"/>
      <c r="U40" s="402"/>
      <c r="V40" s="387"/>
      <c r="W40" s="390"/>
      <c r="X40" s="396"/>
      <c r="Y40" s="79"/>
      <c r="Z40" s="80" t="str">
        <f>IF('Plano de ação'!J40="","",'Plano de ação'!J40)</f>
        <v>1.
2.
3.
n.</v>
      </c>
      <c r="AA40" s="81" t="str">
        <f>IF('Plano de ação'!R40="","",'Plano de ação'!R40)</f>
        <v/>
      </c>
      <c r="AB40" s="82" t="str">
        <f>IF('Plano de ação'!S40="","",'Plano de ação'!S40)</f>
        <v/>
      </c>
      <c r="AC40" s="80" t="str">
        <f>IF('Plano de contingência'!J40="","",'Plano de contingência'!J40)</f>
        <v>1.
2.
3.
n.</v>
      </c>
      <c r="AD40" s="80" t="str">
        <f>'Plano de contingência'!M40</f>
        <v>1.
2.
3.
n.</v>
      </c>
      <c r="AE40" s="506"/>
    </row>
    <row r="41" spans="2:31" s="78" customFormat="1" ht="14.45" customHeight="1" thickTop="1" thickBot="1" x14ac:dyDescent="0.25">
      <c r="B41" s="446"/>
      <c r="C41" s="459"/>
      <c r="D41" s="447"/>
      <c r="E41" s="491"/>
      <c r="F41" s="91"/>
      <c r="G41" s="453"/>
      <c r="H41" s="92"/>
      <c r="I41" s="444"/>
      <c r="J41" s="483"/>
      <c r="K41" s="418"/>
      <c r="L41" s="418"/>
      <c r="M41" s="421"/>
      <c r="N41" s="407" t="str">
        <f>'Avaliar os Controles Existent.'!H41</f>
        <v>1.
2.
3.
n.</v>
      </c>
      <c r="O41" s="408"/>
      <c r="P41" s="409"/>
      <c r="Q41" s="403"/>
      <c r="R41" s="407" t="str">
        <f>'Avaliar os Controles Existent.'!R41</f>
        <v>1.
2.
3.
n.</v>
      </c>
      <c r="S41" s="408"/>
      <c r="T41" s="409"/>
      <c r="U41" s="403"/>
      <c r="V41" s="388"/>
      <c r="W41" s="391"/>
      <c r="X41" s="397"/>
      <c r="Y41" s="79"/>
      <c r="Z41" s="80" t="str">
        <f>IF('Plano de ação'!J41="","",'Plano de ação'!J41)</f>
        <v>1.
2.
3.
n.</v>
      </c>
      <c r="AA41" s="81" t="str">
        <f>IF('Plano de ação'!R41="","",'Plano de ação'!R41)</f>
        <v/>
      </c>
      <c r="AB41" s="82" t="str">
        <f>IF('Plano de ação'!S41="","",'Plano de ação'!S41)</f>
        <v/>
      </c>
      <c r="AC41" s="80" t="str">
        <f>IF('Plano de contingência'!J41="","",'Plano de contingência'!J41)</f>
        <v>1.
2.
3.
n.</v>
      </c>
      <c r="AD41" s="80" t="str">
        <f>'Plano de contingência'!M41</f>
        <v>1.
2.
3.
n.</v>
      </c>
      <c r="AE41" s="506"/>
    </row>
    <row r="42" spans="2:31" s="78" customFormat="1" ht="14.45" customHeight="1" thickTop="1" thickBot="1" x14ac:dyDescent="0.25">
      <c r="B42" s="446"/>
      <c r="C42" s="459"/>
      <c r="D42" s="457" t="str">
        <f>'Subprocessos e FCS'!C16</f>
        <v>FCS.04</v>
      </c>
      <c r="E42" s="489" t="str">
        <f>'Subprocessos e FCS'!D16</f>
        <v>Pesquisa de Preços</v>
      </c>
      <c r="F42" s="91"/>
      <c r="G42" s="451" t="s">
        <v>95</v>
      </c>
      <c r="H42" s="92"/>
      <c r="I42" s="442"/>
      <c r="J42" s="481"/>
      <c r="K42" s="416" t="str">
        <f>'Apuração do Risco Inerente'!Y42:Y51</f>
        <v/>
      </c>
      <c r="L42" s="416" t="str">
        <f>'Apuração do Risco Inerente'!Z42:Z51</f>
        <v/>
      </c>
      <c r="M42" s="419" t="str">
        <f>'Apuração do Risco Inerente'!AB42:AB51</f>
        <v/>
      </c>
      <c r="N42" s="407" t="str">
        <f>'Avaliar os Controles Existent.'!H42</f>
        <v>1.
2.
3.
n.</v>
      </c>
      <c r="O42" s="408"/>
      <c r="P42" s="409"/>
      <c r="Q42" s="401" t="str">
        <f>'Avaliar os Controles Existent.'!N42:N51</f>
        <v/>
      </c>
      <c r="R42" s="407" t="str">
        <f>'Avaliar os Controles Existent.'!R42</f>
        <v>1.
2.
3.
n.</v>
      </c>
      <c r="S42" s="408"/>
      <c r="T42" s="409"/>
      <c r="U42" s="401" t="str">
        <f>'Avaliar os Controles Existent.'!X42:X51</f>
        <v/>
      </c>
      <c r="V42" s="386" t="str">
        <f>'Avaliar os Controles Existent.'!AA42:AA51</f>
        <v/>
      </c>
      <c r="W42" s="389" t="str">
        <f>'Avaliar os Controles Existent.'!AB42:AB51</f>
        <v/>
      </c>
      <c r="X42" s="395" t="str">
        <f>'Avaliar os Controles Existent.'!AD42:AD51</f>
        <v/>
      </c>
      <c r="Y42" s="79" t="str">
        <f>IF('Plano de ação'!I42:I51="","",'Plano de ação'!I42:I51)</f>
        <v/>
      </c>
      <c r="Z42" s="80" t="str">
        <f>IF('Plano de ação'!J42="","",'Plano de ação'!J42)</f>
        <v>1.
2.
3.
n.</v>
      </c>
      <c r="AA42" s="81" t="str">
        <f>IF('Plano de ação'!R42="","",'Plano de ação'!R42)</f>
        <v/>
      </c>
      <c r="AB42" s="82" t="str">
        <f>IF('Plano de ação'!S42="","",'Plano de ação'!S42)</f>
        <v/>
      </c>
      <c r="AC42" s="80" t="str">
        <f>IF('Plano de contingência'!J42="","",'Plano de contingência'!J42)</f>
        <v>1.
2.
3.
n.</v>
      </c>
      <c r="AD42" s="80" t="str">
        <f>'Plano de contingência'!M42</f>
        <v>1.
2.
3.
n.</v>
      </c>
      <c r="AE42" s="506" t="str">
        <f>IF(Monitoramento!J42="","",Monitoramento!J42)</f>
        <v/>
      </c>
    </row>
    <row r="43" spans="2:31" s="78" customFormat="1" ht="14.45" customHeight="1" thickTop="1" thickBot="1" x14ac:dyDescent="0.25">
      <c r="B43" s="446"/>
      <c r="C43" s="459"/>
      <c r="D43" s="446"/>
      <c r="E43" s="490"/>
      <c r="F43" s="91"/>
      <c r="G43" s="452"/>
      <c r="H43" s="92"/>
      <c r="I43" s="443"/>
      <c r="J43" s="482"/>
      <c r="K43" s="417"/>
      <c r="L43" s="417"/>
      <c r="M43" s="420"/>
      <c r="N43" s="407" t="str">
        <f>'Avaliar os Controles Existent.'!H43</f>
        <v>1.
2.
3.
n.</v>
      </c>
      <c r="O43" s="408"/>
      <c r="P43" s="409"/>
      <c r="Q43" s="402"/>
      <c r="R43" s="407" t="str">
        <f>'Avaliar os Controles Existent.'!R43</f>
        <v>1.
2.
3.
n.</v>
      </c>
      <c r="S43" s="408"/>
      <c r="T43" s="409"/>
      <c r="U43" s="402"/>
      <c r="V43" s="387"/>
      <c r="W43" s="390"/>
      <c r="X43" s="396"/>
      <c r="Y43" s="79"/>
      <c r="Z43" s="80" t="str">
        <f>IF('Plano de ação'!J43="","",'Plano de ação'!J43)</f>
        <v>1.
2.
3.
n.</v>
      </c>
      <c r="AA43" s="81" t="str">
        <f>IF('Plano de ação'!R43="","",'Plano de ação'!R43)</f>
        <v/>
      </c>
      <c r="AB43" s="82" t="str">
        <f>IF('Plano de ação'!S43="","",'Plano de ação'!S43)</f>
        <v/>
      </c>
      <c r="AC43" s="80" t="str">
        <f>IF('Plano de contingência'!J43="","",'Plano de contingência'!J43)</f>
        <v>1.
2.
3.
n.</v>
      </c>
      <c r="AD43" s="80" t="str">
        <f>'Plano de contingência'!M43</f>
        <v>1.
2.
3.
n.</v>
      </c>
      <c r="AE43" s="506"/>
    </row>
    <row r="44" spans="2:31" s="78" customFormat="1" ht="14.45" customHeight="1" thickTop="1" thickBot="1" x14ac:dyDescent="0.25">
      <c r="B44" s="446"/>
      <c r="C44" s="459"/>
      <c r="D44" s="446"/>
      <c r="E44" s="490"/>
      <c r="F44" s="91"/>
      <c r="G44" s="452"/>
      <c r="H44" s="92"/>
      <c r="I44" s="443"/>
      <c r="J44" s="482"/>
      <c r="K44" s="417"/>
      <c r="L44" s="417"/>
      <c r="M44" s="420"/>
      <c r="N44" s="407" t="str">
        <f>'Avaliar os Controles Existent.'!H44</f>
        <v>1.
2.
3.
n.</v>
      </c>
      <c r="O44" s="408"/>
      <c r="P44" s="409"/>
      <c r="Q44" s="402"/>
      <c r="R44" s="407" t="str">
        <f>'Avaliar os Controles Existent.'!R44</f>
        <v>1.
2.
3.
n.</v>
      </c>
      <c r="S44" s="408"/>
      <c r="T44" s="409"/>
      <c r="U44" s="402"/>
      <c r="V44" s="387"/>
      <c r="W44" s="390"/>
      <c r="X44" s="396"/>
      <c r="Y44" s="79"/>
      <c r="Z44" s="80" t="str">
        <f>IF('Plano de ação'!J44="","",'Plano de ação'!J44)</f>
        <v>1.
2.
3.
n.</v>
      </c>
      <c r="AA44" s="81" t="str">
        <f>IF('Plano de ação'!R44="","",'Plano de ação'!R44)</f>
        <v/>
      </c>
      <c r="AB44" s="82" t="str">
        <f>IF('Plano de ação'!S44="","",'Plano de ação'!S44)</f>
        <v/>
      </c>
      <c r="AC44" s="80" t="str">
        <f>IF('Plano de contingência'!J44="","",'Plano de contingência'!J44)</f>
        <v>1.
2.
3.
n.</v>
      </c>
      <c r="AD44" s="80" t="str">
        <f>'Plano de contingência'!M44</f>
        <v>1.
2.
3.
n.</v>
      </c>
      <c r="AE44" s="506"/>
    </row>
    <row r="45" spans="2:31" s="78" customFormat="1" ht="14.45" customHeight="1" thickTop="1" thickBot="1" x14ac:dyDescent="0.25">
      <c r="B45" s="446"/>
      <c r="C45" s="459"/>
      <c r="D45" s="446"/>
      <c r="E45" s="490"/>
      <c r="F45" s="91"/>
      <c r="G45" s="452"/>
      <c r="H45" s="92"/>
      <c r="I45" s="443"/>
      <c r="J45" s="482"/>
      <c r="K45" s="417"/>
      <c r="L45" s="417"/>
      <c r="M45" s="420"/>
      <c r="N45" s="407" t="str">
        <f>'Avaliar os Controles Existent.'!H45</f>
        <v>1.
2.
3.
n.</v>
      </c>
      <c r="O45" s="408"/>
      <c r="P45" s="409"/>
      <c r="Q45" s="402"/>
      <c r="R45" s="407" t="str">
        <f>'Avaliar os Controles Existent.'!R45</f>
        <v>1.
2.
3.
n.</v>
      </c>
      <c r="S45" s="408"/>
      <c r="T45" s="409"/>
      <c r="U45" s="402"/>
      <c r="V45" s="387"/>
      <c r="W45" s="390"/>
      <c r="X45" s="396"/>
      <c r="Y45" s="79"/>
      <c r="Z45" s="80" t="str">
        <f>IF('Plano de ação'!J45="","",'Plano de ação'!J45)</f>
        <v>1.
2.
3.
n.</v>
      </c>
      <c r="AA45" s="81" t="str">
        <f>IF('Plano de ação'!R45="","",'Plano de ação'!R45)</f>
        <v/>
      </c>
      <c r="AB45" s="82" t="str">
        <f>IF('Plano de ação'!S45="","",'Plano de ação'!S45)</f>
        <v/>
      </c>
      <c r="AC45" s="80" t="str">
        <f>IF('Plano de contingência'!J45="","",'Plano de contingência'!J45)</f>
        <v>1.
2.
3.
n.</v>
      </c>
      <c r="AD45" s="80" t="str">
        <f>'Plano de contingência'!M45</f>
        <v>1.
2.
3.
n.</v>
      </c>
      <c r="AE45" s="506"/>
    </row>
    <row r="46" spans="2:31" s="78" customFormat="1" ht="14.45" customHeight="1" thickTop="1" thickBot="1" x14ac:dyDescent="0.25">
      <c r="B46" s="446"/>
      <c r="C46" s="459"/>
      <c r="D46" s="446"/>
      <c r="E46" s="490"/>
      <c r="F46" s="91"/>
      <c r="G46" s="452"/>
      <c r="H46" s="92"/>
      <c r="I46" s="443"/>
      <c r="J46" s="482"/>
      <c r="K46" s="417"/>
      <c r="L46" s="417"/>
      <c r="M46" s="420"/>
      <c r="N46" s="407" t="str">
        <f>'Avaliar os Controles Existent.'!H46</f>
        <v>1.
2.
3.
n.</v>
      </c>
      <c r="O46" s="408"/>
      <c r="P46" s="409"/>
      <c r="Q46" s="402"/>
      <c r="R46" s="407" t="str">
        <f>'Avaliar os Controles Existent.'!R46</f>
        <v>1.
2.
3.
n.</v>
      </c>
      <c r="S46" s="408"/>
      <c r="T46" s="409"/>
      <c r="U46" s="402"/>
      <c r="V46" s="387"/>
      <c r="W46" s="390"/>
      <c r="X46" s="396"/>
      <c r="Y46" s="79"/>
      <c r="Z46" s="80" t="str">
        <f>IF('Plano de ação'!J46="","",'Plano de ação'!J46)</f>
        <v>1.
2.
3.
n.</v>
      </c>
      <c r="AA46" s="81" t="str">
        <f>IF('Plano de ação'!R46="","",'Plano de ação'!R46)</f>
        <v/>
      </c>
      <c r="AB46" s="82" t="str">
        <f>IF('Plano de ação'!S46="","",'Plano de ação'!S46)</f>
        <v/>
      </c>
      <c r="AC46" s="80" t="str">
        <f>IF('Plano de contingência'!J46="","",'Plano de contingência'!J46)</f>
        <v>1.
2.
3.
n.</v>
      </c>
      <c r="AD46" s="80" t="str">
        <f>'Plano de contingência'!M46</f>
        <v>1.
2.
3.
n.</v>
      </c>
      <c r="AE46" s="506"/>
    </row>
    <row r="47" spans="2:31" s="78" customFormat="1" ht="14.45" customHeight="1" thickTop="1" thickBot="1" x14ac:dyDescent="0.25">
      <c r="B47" s="446"/>
      <c r="C47" s="459"/>
      <c r="D47" s="446"/>
      <c r="E47" s="490"/>
      <c r="F47" s="91"/>
      <c r="G47" s="452"/>
      <c r="H47" s="92"/>
      <c r="I47" s="443"/>
      <c r="J47" s="482"/>
      <c r="K47" s="417"/>
      <c r="L47" s="417"/>
      <c r="M47" s="420"/>
      <c r="N47" s="407" t="str">
        <f>'Avaliar os Controles Existent.'!H47</f>
        <v>1.
2.
3.
n.</v>
      </c>
      <c r="O47" s="408"/>
      <c r="P47" s="409"/>
      <c r="Q47" s="402"/>
      <c r="R47" s="407" t="str">
        <f>'Avaliar os Controles Existent.'!R47</f>
        <v>1.
2.
3.
n.</v>
      </c>
      <c r="S47" s="408"/>
      <c r="T47" s="409"/>
      <c r="U47" s="402"/>
      <c r="V47" s="387"/>
      <c r="W47" s="390"/>
      <c r="X47" s="396"/>
      <c r="Y47" s="79"/>
      <c r="Z47" s="80" t="str">
        <f>IF('Plano de ação'!J47="","",'Plano de ação'!J47)</f>
        <v>1.
2.
3.
n.</v>
      </c>
      <c r="AA47" s="81" t="str">
        <f>IF('Plano de ação'!R47="","",'Plano de ação'!R47)</f>
        <v/>
      </c>
      <c r="AB47" s="82" t="str">
        <f>IF('Plano de ação'!S47="","",'Plano de ação'!S47)</f>
        <v/>
      </c>
      <c r="AC47" s="80" t="str">
        <f>IF('Plano de contingência'!J47="","",'Plano de contingência'!J47)</f>
        <v>1.
2.
3.
n.</v>
      </c>
      <c r="AD47" s="80" t="str">
        <f>'Plano de contingência'!M47</f>
        <v>1.
2.
3.
n.</v>
      </c>
      <c r="AE47" s="506"/>
    </row>
    <row r="48" spans="2:31" s="78" customFormat="1" ht="14.45" customHeight="1" thickTop="1" thickBot="1" x14ac:dyDescent="0.25">
      <c r="B48" s="446"/>
      <c r="C48" s="459"/>
      <c r="D48" s="446"/>
      <c r="E48" s="490"/>
      <c r="F48" s="91"/>
      <c r="G48" s="452"/>
      <c r="H48" s="92"/>
      <c r="I48" s="443"/>
      <c r="J48" s="482"/>
      <c r="K48" s="417"/>
      <c r="L48" s="417"/>
      <c r="M48" s="420"/>
      <c r="N48" s="407" t="str">
        <f>'Avaliar os Controles Existent.'!H48</f>
        <v>1.
2.
3.
n.</v>
      </c>
      <c r="O48" s="408"/>
      <c r="P48" s="409"/>
      <c r="Q48" s="402"/>
      <c r="R48" s="407" t="str">
        <f>'Avaliar os Controles Existent.'!R48</f>
        <v>1.
2.
3.
n.</v>
      </c>
      <c r="S48" s="408"/>
      <c r="T48" s="409"/>
      <c r="U48" s="402"/>
      <c r="V48" s="387"/>
      <c r="W48" s="390"/>
      <c r="X48" s="396"/>
      <c r="Y48" s="79"/>
      <c r="Z48" s="80" t="str">
        <f>IF('Plano de ação'!J48="","",'Plano de ação'!J48)</f>
        <v>1.
2.
3.
n.</v>
      </c>
      <c r="AA48" s="81" t="str">
        <f>IF('Plano de ação'!R48="","",'Plano de ação'!R48)</f>
        <v/>
      </c>
      <c r="AB48" s="82" t="str">
        <f>IF('Plano de ação'!S48="","",'Plano de ação'!S48)</f>
        <v/>
      </c>
      <c r="AC48" s="80" t="str">
        <f>IF('Plano de contingência'!J48="","",'Plano de contingência'!J48)</f>
        <v>1.
2.
3.
n.</v>
      </c>
      <c r="AD48" s="80" t="str">
        <f>'Plano de contingência'!M48</f>
        <v>1.
2.
3.
n.</v>
      </c>
      <c r="AE48" s="506"/>
    </row>
    <row r="49" spans="2:31" s="78" customFormat="1" ht="14.45" customHeight="1" thickTop="1" thickBot="1" x14ac:dyDescent="0.25">
      <c r="B49" s="446"/>
      <c r="C49" s="459"/>
      <c r="D49" s="446"/>
      <c r="E49" s="490"/>
      <c r="F49" s="91"/>
      <c r="G49" s="452"/>
      <c r="H49" s="92"/>
      <c r="I49" s="443"/>
      <c r="J49" s="482"/>
      <c r="K49" s="417"/>
      <c r="L49" s="417"/>
      <c r="M49" s="420"/>
      <c r="N49" s="407" t="str">
        <f>'Avaliar os Controles Existent.'!H49</f>
        <v>1.
2.
3.
n.</v>
      </c>
      <c r="O49" s="408"/>
      <c r="P49" s="409"/>
      <c r="Q49" s="402"/>
      <c r="R49" s="407" t="str">
        <f>'Avaliar os Controles Existent.'!R49</f>
        <v>1.
2.
3.
n.</v>
      </c>
      <c r="S49" s="408"/>
      <c r="T49" s="409"/>
      <c r="U49" s="402"/>
      <c r="V49" s="387"/>
      <c r="W49" s="390"/>
      <c r="X49" s="396"/>
      <c r="Y49" s="79"/>
      <c r="Z49" s="80" t="str">
        <f>IF('Plano de ação'!J49="","",'Plano de ação'!J49)</f>
        <v>1.
2.
3.
n.</v>
      </c>
      <c r="AA49" s="81" t="str">
        <f>IF('Plano de ação'!R49="","",'Plano de ação'!R49)</f>
        <v/>
      </c>
      <c r="AB49" s="82" t="str">
        <f>IF('Plano de ação'!S49="","",'Plano de ação'!S49)</f>
        <v/>
      </c>
      <c r="AC49" s="80" t="str">
        <f>IF('Plano de contingência'!J49="","",'Plano de contingência'!J49)</f>
        <v>1.
2.
3.
n.</v>
      </c>
      <c r="AD49" s="80" t="str">
        <f>'Plano de contingência'!M49</f>
        <v>1.
2.
3.
n.</v>
      </c>
      <c r="AE49" s="506"/>
    </row>
    <row r="50" spans="2:31" s="78" customFormat="1" ht="14.45" customHeight="1" thickTop="1" thickBot="1" x14ac:dyDescent="0.25">
      <c r="B50" s="446"/>
      <c r="C50" s="459"/>
      <c r="D50" s="446"/>
      <c r="E50" s="490"/>
      <c r="F50" s="91"/>
      <c r="G50" s="452"/>
      <c r="H50" s="92"/>
      <c r="I50" s="443"/>
      <c r="J50" s="482"/>
      <c r="K50" s="417"/>
      <c r="L50" s="417"/>
      <c r="M50" s="420"/>
      <c r="N50" s="407" t="str">
        <f>'Avaliar os Controles Existent.'!H50</f>
        <v>1.
2.
3.
n.</v>
      </c>
      <c r="O50" s="408"/>
      <c r="P50" s="409"/>
      <c r="Q50" s="402"/>
      <c r="R50" s="407" t="str">
        <f>'Avaliar os Controles Existent.'!R50</f>
        <v>1.
2.
3.
n.</v>
      </c>
      <c r="S50" s="408"/>
      <c r="T50" s="409"/>
      <c r="U50" s="402"/>
      <c r="V50" s="387"/>
      <c r="W50" s="390"/>
      <c r="X50" s="396"/>
      <c r="Y50" s="79"/>
      <c r="Z50" s="80" t="str">
        <f>IF('Plano de ação'!J50="","",'Plano de ação'!J50)</f>
        <v>1.
2.
3.
n.</v>
      </c>
      <c r="AA50" s="81" t="str">
        <f>IF('Plano de ação'!R50="","",'Plano de ação'!R50)</f>
        <v/>
      </c>
      <c r="AB50" s="82" t="str">
        <f>IF('Plano de ação'!S50="","",'Plano de ação'!S50)</f>
        <v/>
      </c>
      <c r="AC50" s="80" t="str">
        <f>IF('Plano de contingência'!J50="","",'Plano de contingência'!J50)</f>
        <v>1.
2.
3.
n.</v>
      </c>
      <c r="AD50" s="80" t="str">
        <f>'Plano de contingência'!M50</f>
        <v>1.
2.
3.
n.</v>
      </c>
      <c r="AE50" s="506"/>
    </row>
    <row r="51" spans="2:31" s="78" customFormat="1" ht="14.45" customHeight="1" thickTop="1" thickBot="1" x14ac:dyDescent="0.25">
      <c r="B51" s="446"/>
      <c r="C51" s="459"/>
      <c r="D51" s="447"/>
      <c r="E51" s="491"/>
      <c r="F51" s="91"/>
      <c r="G51" s="453"/>
      <c r="H51" s="92"/>
      <c r="I51" s="444"/>
      <c r="J51" s="483"/>
      <c r="K51" s="418"/>
      <c r="L51" s="418"/>
      <c r="M51" s="421"/>
      <c r="N51" s="407" t="str">
        <f>'Avaliar os Controles Existent.'!H51</f>
        <v>1.
2.
3.
n.</v>
      </c>
      <c r="O51" s="408"/>
      <c r="P51" s="409"/>
      <c r="Q51" s="403"/>
      <c r="R51" s="407" t="str">
        <f>'Avaliar os Controles Existent.'!R51</f>
        <v>1.
2.
3.
n.</v>
      </c>
      <c r="S51" s="408"/>
      <c r="T51" s="409"/>
      <c r="U51" s="403"/>
      <c r="V51" s="388"/>
      <c r="W51" s="391"/>
      <c r="X51" s="397"/>
      <c r="Y51" s="79"/>
      <c r="Z51" s="80" t="str">
        <f>IF('Plano de ação'!J51="","",'Plano de ação'!J51)</f>
        <v>1.
2.
3.
n.</v>
      </c>
      <c r="AA51" s="81" t="str">
        <f>IF('Plano de ação'!R51="","",'Plano de ação'!R51)</f>
        <v/>
      </c>
      <c r="AB51" s="82" t="str">
        <f>IF('Plano de ação'!S51="","",'Plano de ação'!S51)</f>
        <v/>
      </c>
      <c r="AC51" s="80" t="str">
        <f>IF('Plano de contingência'!J51="","",'Plano de contingência'!J51)</f>
        <v>1.
2.
3.
n.</v>
      </c>
      <c r="AD51" s="80" t="str">
        <f>'Plano de contingência'!M51</f>
        <v>1.
2.
3.
n.</v>
      </c>
      <c r="AE51" s="506"/>
    </row>
    <row r="52" spans="2:31" s="78" customFormat="1" ht="14.45" customHeight="1" thickTop="1" thickBot="1" x14ac:dyDescent="0.25">
      <c r="B52" s="446"/>
      <c r="C52" s="459"/>
      <c r="D52" s="457" t="str">
        <f>'Subprocessos e FCS'!C17</f>
        <v>FCS.05</v>
      </c>
      <c r="E52" s="489" t="str">
        <f>'Subprocessos e FCS'!D17</f>
        <v>Equipe dimensionada e capacitada para elaboração de estudo preliminar</v>
      </c>
      <c r="F52" s="91"/>
      <c r="G52" s="451" t="s">
        <v>96</v>
      </c>
      <c r="H52" s="92"/>
      <c r="I52" s="442"/>
      <c r="J52" s="481"/>
      <c r="K52" s="416" t="str">
        <f>'Apuração do Risco Inerente'!Y52:Y61</f>
        <v/>
      </c>
      <c r="L52" s="416" t="str">
        <f>'Apuração do Risco Inerente'!Z52:Z61</f>
        <v/>
      </c>
      <c r="M52" s="419" t="str">
        <f>'Apuração do Risco Inerente'!AB52:AB61</f>
        <v/>
      </c>
      <c r="N52" s="407" t="str">
        <f>'Avaliar os Controles Existent.'!H52</f>
        <v>1.
2.
3.
n.</v>
      </c>
      <c r="O52" s="408"/>
      <c r="P52" s="409"/>
      <c r="Q52" s="401" t="str">
        <f>'Avaliar os Controles Existent.'!N52:N61</f>
        <v/>
      </c>
      <c r="R52" s="407" t="str">
        <f>'Avaliar os Controles Existent.'!R52</f>
        <v>1.
2.
3.
n.</v>
      </c>
      <c r="S52" s="408"/>
      <c r="T52" s="409"/>
      <c r="U52" s="401" t="str">
        <f>'Avaliar os Controles Existent.'!X52:X61</f>
        <v/>
      </c>
      <c r="V52" s="386" t="str">
        <f>'Avaliar os Controles Existent.'!AA52:AA61</f>
        <v/>
      </c>
      <c r="W52" s="389" t="str">
        <f>'Avaliar os Controles Existent.'!AB52:AB61</f>
        <v/>
      </c>
      <c r="X52" s="395" t="str">
        <f>'Avaliar os Controles Existent.'!AD52:AD61</f>
        <v/>
      </c>
      <c r="Y52" s="79" t="str">
        <f>IF('Plano de ação'!I52:I61="","",'Plano de ação'!I52:I61)</f>
        <v/>
      </c>
      <c r="Z52" s="80" t="str">
        <f>IF('Plano de ação'!J52="","",'Plano de ação'!J52)</f>
        <v>1.
2.
3.
n.</v>
      </c>
      <c r="AA52" s="81" t="str">
        <f>IF('Plano de ação'!R52="","",'Plano de ação'!R52)</f>
        <v/>
      </c>
      <c r="AB52" s="82" t="str">
        <f>IF('Plano de ação'!S52="","",'Plano de ação'!S52)</f>
        <v/>
      </c>
      <c r="AC52" s="80" t="str">
        <f>IF('Plano de contingência'!J52="","",'Plano de contingência'!J52)</f>
        <v>1.
2.
3.
n.</v>
      </c>
      <c r="AD52" s="80" t="str">
        <f>'Plano de contingência'!M52</f>
        <v>1.
2.
3.
n.</v>
      </c>
      <c r="AE52" s="506" t="str">
        <f>IF(Monitoramento!J52="","",Monitoramento!J52)</f>
        <v/>
      </c>
    </row>
    <row r="53" spans="2:31" s="78" customFormat="1" ht="14.45" customHeight="1" thickTop="1" thickBot="1" x14ac:dyDescent="0.25">
      <c r="B53" s="446"/>
      <c r="C53" s="459"/>
      <c r="D53" s="446"/>
      <c r="E53" s="490"/>
      <c r="F53" s="91"/>
      <c r="G53" s="452"/>
      <c r="H53" s="92"/>
      <c r="I53" s="443"/>
      <c r="J53" s="482"/>
      <c r="K53" s="417"/>
      <c r="L53" s="417"/>
      <c r="M53" s="420"/>
      <c r="N53" s="407" t="str">
        <f>'Avaliar os Controles Existent.'!H53</f>
        <v>1.
2.
3.
n.</v>
      </c>
      <c r="O53" s="408"/>
      <c r="P53" s="409"/>
      <c r="Q53" s="402"/>
      <c r="R53" s="407" t="str">
        <f>'Avaliar os Controles Existent.'!R53</f>
        <v>1.
2.
3.
n.</v>
      </c>
      <c r="S53" s="408"/>
      <c r="T53" s="409"/>
      <c r="U53" s="402"/>
      <c r="V53" s="387"/>
      <c r="W53" s="390"/>
      <c r="X53" s="396"/>
      <c r="Y53" s="79"/>
      <c r="Z53" s="80" t="str">
        <f>IF('Plano de ação'!J53="","",'Plano de ação'!J53)</f>
        <v>1.
2.
3.
n.</v>
      </c>
      <c r="AA53" s="81" t="str">
        <f>IF('Plano de ação'!R53="","",'Plano de ação'!R53)</f>
        <v/>
      </c>
      <c r="AB53" s="82" t="str">
        <f>IF('Plano de ação'!S53="","",'Plano de ação'!S53)</f>
        <v/>
      </c>
      <c r="AC53" s="80" t="str">
        <f>IF('Plano de contingência'!J53="","",'Plano de contingência'!J53)</f>
        <v>1.
2.
3.
n.</v>
      </c>
      <c r="AD53" s="80" t="str">
        <f>'Plano de contingência'!M53</f>
        <v>1.
2.
3.
n.</v>
      </c>
      <c r="AE53" s="506"/>
    </row>
    <row r="54" spans="2:31" s="78" customFormat="1" ht="14.45" customHeight="1" thickTop="1" thickBot="1" x14ac:dyDescent="0.25">
      <c r="B54" s="446"/>
      <c r="C54" s="459"/>
      <c r="D54" s="446"/>
      <c r="E54" s="490"/>
      <c r="F54" s="91"/>
      <c r="G54" s="452"/>
      <c r="H54" s="92"/>
      <c r="I54" s="443"/>
      <c r="J54" s="482"/>
      <c r="K54" s="417"/>
      <c r="L54" s="417"/>
      <c r="M54" s="420"/>
      <c r="N54" s="407" t="str">
        <f>'Avaliar os Controles Existent.'!H54</f>
        <v>1.
2.
3.
n.</v>
      </c>
      <c r="O54" s="408"/>
      <c r="P54" s="409"/>
      <c r="Q54" s="402"/>
      <c r="R54" s="407" t="str">
        <f>'Avaliar os Controles Existent.'!R54</f>
        <v>1.
2.
3.
n.</v>
      </c>
      <c r="S54" s="408"/>
      <c r="T54" s="409"/>
      <c r="U54" s="402"/>
      <c r="V54" s="387"/>
      <c r="W54" s="390"/>
      <c r="X54" s="396"/>
      <c r="Y54" s="79"/>
      <c r="Z54" s="80" t="str">
        <f>IF('Plano de ação'!J54="","",'Plano de ação'!J54)</f>
        <v>1.
2.
3.
n.</v>
      </c>
      <c r="AA54" s="81" t="str">
        <f>IF('Plano de ação'!R54="","",'Plano de ação'!R54)</f>
        <v/>
      </c>
      <c r="AB54" s="82" t="str">
        <f>IF('Plano de ação'!S54="","",'Plano de ação'!S54)</f>
        <v/>
      </c>
      <c r="AC54" s="80" t="str">
        <f>IF('Plano de contingência'!J54="","",'Plano de contingência'!J54)</f>
        <v>1.
2.
3.
n.</v>
      </c>
      <c r="AD54" s="80" t="str">
        <f>'Plano de contingência'!M54</f>
        <v>1.
2.
3.
n.</v>
      </c>
      <c r="AE54" s="506"/>
    </row>
    <row r="55" spans="2:31" s="78" customFormat="1" ht="14.45" customHeight="1" thickTop="1" thickBot="1" x14ac:dyDescent="0.25">
      <c r="B55" s="446"/>
      <c r="C55" s="459"/>
      <c r="D55" s="446"/>
      <c r="E55" s="490"/>
      <c r="F55" s="91"/>
      <c r="G55" s="452"/>
      <c r="H55" s="92"/>
      <c r="I55" s="443"/>
      <c r="J55" s="482"/>
      <c r="K55" s="417"/>
      <c r="L55" s="417"/>
      <c r="M55" s="420"/>
      <c r="N55" s="407" t="str">
        <f>'Avaliar os Controles Existent.'!H55</f>
        <v>1.
2.
3.
n.</v>
      </c>
      <c r="O55" s="408"/>
      <c r="P55" s="409"/>
      <c r="Q55" s="402"/>
      <c r="R55" s="407" t="str">
        <f>'Avaliar os Controles Existent.'!R55</f>
        <v>1.
2.
3.
n.</v>
      </c>
      <c r="S55" s="408"/>
      <c r="T55" s="409"/>
      <c r="U55" s="402"/>
      <c r="V55" s="387"/>
      <c r="W55" s="390"/>
      <c r="X55" s="396"/>
      <c r="Y55" s="79"/>
      <c r="Z55" s="80" t="str">
        <f>IF('Plano de ação'!J55="","",'Plano de ação'!J55)</f>
        <v>1.
2.
3.
n.</v>
      </c>
      <c r="AA55" s="81" t="str">
        <f>IF('Plano de ação'!R55="","",'Plano de ação'!R55)</f>
        <v/>
      </c>
      <c r="AB55" s="82" t="str">
        <f>IF('Plano de ação'!S55="","",'Plano de ação'!S55)</f>
        <v/>
      </c>
      <c r="AC55" s="80" t="str">
        <f>IF('Plano de contingência'!J55="","",'Plano de contingência'!J55)</f>
        <v>1.
2.
3.
n.</v>
      </c>
      <c r="AD55" s="80" t="str">
        <f>'Plano de contingência'!M55</f>
        <v>1.
2.
3.
n.</v>
      </c>
      <c r="AE55" s="506"/>
    </row>
    <row r="56" spans="2:31" s="78" customFormat="1" ht="14.45" customHeight="1" thickTop="1" thickBot="1" x14ac:dyDescent="0.25">
      <c r="B56" s="446"/>
      <c r="C56" s="459"/>
      <c r="D56" s="446"/>
      <c r="E56" s="490"/>
      <c r="F56" s="91"/>
      <c r="G56" s="452"/>
      <c r="H56" s="92"/>
      <c r="I56" s="443"/>
      <c r="J56" s="482"/>
      <c r="K56" s="417"/>
      <c r="L56" s="417"/>
      <c r="M56" s="420"/>
      <c r="N56" s="407" t="str">
        <f>'Avaliar os Controles Existent.'!H56</f>
        <v>1.
2.
3.
n.</v>
      </c>
      <c r="O56" s="408"/>
      <c r="P56" s="409"/>
      <c r="Q56" s="402"/>
      <c r="R56" s="407" t="str">
        <f>'Avaliar os Controles Existent.'!R56</f>
        <v>1.
2.
3.
n.</v>
      </c>
      <c r="S56" s="408"/>
      <c r="T56" s="409"/>
      <c r="U56" s="402"/>
      <c r="V56" s="387"/>
      <c r="W56" s="390"/>
      <c r="X56" s="396"/>
      <c r="Y56" s="79"/>
      <c r="Z56" s="80" t="str">
        <f>IF('Plano de ação'!J56="","",'Plano de ação'!J56)</f>
        <v>1.
2.
3.
n.</v>
      </c>
      <c r="AA56" s="81" t="str">
        <f>IF('Plano de ação'!R56="","",'Plano de ação'!R56)</f>
        <v/>
      </c>
      <c r="AB56" s="82" t="str">
        <f>IF('Plano de ação'!S56="","",'Plano de ação'!S56)</f>
        <v/>
      </c>
      <c r="AC56" s="80" t="str">
        <f>IF('Plano de contingência'!J56="","",'Plano de contingência'!J56)</f>
        <v>1.
2.
3.
n.</v>
      </c>
      <c r="AD56" s="80" t="str">
        <f>'Plano de contingência'!M56</f>
        <v>1.
2.
3.
n.</v>
      </c>
      <c r="AE56" s="506"/>
    </row>
    <row r="57" spans="2:31" s="78" customFormat="1" ht="14.45" customHeight="1" thickTop="1" thickBot="1" x14ac:dyDescent="0.25">
      <c r="B57" s="446"/>
      <c r="C57" s="459"/>
      <c r="D57" s="446"/>
      <c r="E57" s="490"/>
      <c r="F57" s="91"/>
      <c r="G57" s="452"/>
      <c r="H57" s="92"/>
      <c r="I57" s="443"/>
      <c r="J57" s="482"/>
      <c r="K57" s="417"/>
      <c r="L57" s="417"/>
      <c r="M57" s="420"/>
      <c r="N57" s="407" t="str">
        <f>'Avaliar os Controles Existent.'!H57</f>
        <v>1.
2.
3.
n.</v>
      </c>
      <c r="O57" s="408"/>
      <c r="P57" s="409"/>
      <c r="Q57" s="402"/>
      <c r="R57" s="407" t="str">
        <f>'Avaliar os Controles Existent.'!R57</f>
        <v>1.
2.
3.
n.</v>
      </c>
      <c r="S57" s="408"/>
      <c r="T57" s="409"/>
      <c r="U57" s="402"/>
      <c r="V57" s="387"/>
      <c r="W57" s="390"/>
      <c r="X57" s="396"/>
      <c r="Y57" s="79"/>
      <c r="Z57" s="80" t="str">
        <f>IF('Plano de ação'!J57="","",'Plano de ação'!J57)</f>
        <v>1.
2.
3.
n.</v>
      </c>
      <c r="AA57" s="81" t="str">
        <f>IF('Plano de ação'!R57="","",'Plano de ação'!R57)</f>
        <v/>
      </c>
      <c r="AB57" s="82" t="str">
        <f>IF('Plano de ação'!S57="","",'Plano de ação'!S57)</f>
        <v/>
      </c>
      <c r="AC57" s="80" t="str">
        <f>IF('Plano de contingência'!J57="","",'Plano de contingência'!J57)</f>
        <v>1.
2.
3.
n.</v>
      </c>
      <c r="AD57" s="80" t="str">
        <f>'Plano de contingência'!M57</f>
        <v>1.
2.
3.
n.</v>
      </c>
      <c r="AE57" s="506"/>
    </row>
    <row r="58" spans="2:31" s="78" customFormat="1" ht="14.45" customHeight="1" thickTop="1" thickBot="1" x14ac:dyDescent="0.25">
      <c r="B58" s="446"/>
      <c r="C58" s="459"/>
      <c r="D58" s="446"/>
      <c r="E58" s="490"/>
      <c r="F58" s="91"/>
      <c r="G58" s="452"/>
      <c r="H58" s="92"/>
      <c r="I58" s="443"/>
      <c r="J58" s="482"/>
      <c r="K58" s="417"/>
      <c r="L58" s="417"/>
      <c r="M58" s="420"/>
      <c r="N58" s="407" t="str">
        <f>'Avaliar os Controles Existent.'!H58</f>
        <v>1.
2.
3.
n.</v>
      </c>
      <c r="O58" s="408"/>
      <c r="P58" s="409"/>
      <c r="Q58" s="402"/>
      <c r="R58" s="407" t="str">
        <f>'Avaliar os Controles Existent.'!R58</f>
        <v>1.
2.
3.
n.</v>
      </c>
      <c r="S58" s="408"/>
      <c r="T58" s="409"/>
      <c r="U58" s="402"/>
      <c r="V58" s="387"/>
      <c r="W58" s="390"/>
      <c r="X58" s="396"/>
      <c r="Y58" s="79"/>
      <c r="Z58" s="80" t="str">
        <f>IF('Plano de ação'!J58="","",'Plano de ação'!J58)</f>
        <v>1.
2.
3.
n.</v>
      </c>
      <c r="AA58" s="81" t="str">
        <f>IF('Plano de ação'!R58="","",'Plano de ação'!R58)</f>
        <v/>
      </c>
      <c r="AB58" s="82" t="str">
        <f>IF('Plano de ação'!S58="","",'Plano de ação'!S58)</f>
        <v/>
      </c>
      <c r="AC58" s="80" t="str">
        <f>IF('Plano de contingência'!J58="","",'Plano de contingência'!J58)</f>
        <v>1.
2.
3.
n.</v>
      </c>
      <c r="AD58" s="80" t="str">
        <f>'Plano de contingência'!M58</f>
        <v>1.
2.
3.
n.</v>
      </c>
      <c r="AE58" s="506"/>
    </row>
    <row r="59" spans="2:31" s="78" customFormat="1" ht="14.45" customHeight="1" thickTop="1" thickBot="1" x14ac:dyDescent="0.25">
      <c r="B59" s="446"/>
      <c r="C59" s="459"/>
      <c r="D59" s="446"/>
      <c r="E59" s="490"/>
      <c r="F59" s="91"/>
      <c r="G59" s="452"/>
      <c r="H59" s="92"/>
      <c r="I59" s="443"/>
      <c r="J59" s="482"/>
      <c r="K59" s="417"/>
      <c r="L59" s="417"/>
      <c r="M59" s="420"/>
      <c r="N59" s="407" t="str">
        <f>'Avaliar os Controles Existent.'!H59</f>
        <v>1.
2.
3.
n.</v>
      </c>
      <c r="O59" s="408"/>
      <c r="P59" s="409"/>
      <c r="Q59" s="402"/>
      <c r="R59" s="407" t="str">
        <f>'Avaliar os Controles Existent.'!R59</f>
        <v>1.
2.
3.
n.</v>
      </c>
      <c r="S59" s="408"/>
      <c r="T59" s="409"/>
      <c r="U59" s="402"/>
      <c r="V59" s="387"/>
      <c r="W59" s="390"/>
      <c r="X59" s="396"/>
      <c r="Y59" s="79"/>
      <c r="Z59" s="80" t="str">
        <f>IF('Plano de ação'!J59="","",'Plano de ação'!J59)</f>
        <v>1.
2.
3.
n.</v>
      </c>
      <c r="AA59" s="81" t="str">
        <f>IF('Plano de ação'!R59="","",'Plano de ação'!R59)</f>
        <v/>
      </c>
      <c r="AB59" s="82" t="str">
        <f>IF('Plano de ação'!S59="","",'Plano de ação'!S59)</f>
        <v/>
      </c>
      <c r="AC59" s="80" t="str">
        <f>IF('Plano de contingência'!J59="","",'Plano de contingência'!J59)</f>
        <v>1.
2.
3.
n.</v>
      </c>
      <c r="AD59" s="80" t="str">
        <f>'Plano de contingência'!M59</f>
        <v>1.
2.
3.
n.</v>
      </c>
      <c r="AE59" s="506"/>
    </row>
    <row r="60" spans="2:31" s="78" customFormat="1" ht="14.45" customHeight="1" thickTop="1" thickBot="1" x14ac:dyDescent="0.25">
      <c r="B60" s="446"/>
      <c r="C60" s="459"/>
      <c r="D60" s="446"/>
      <c r="E60" s="490"/>
      <c r="F60" s="91"/>
      <c r="G60" s="452"/>
      <c r="H60" s="92"/>
      <c r="I60" s="443"/>
      <c r="J60" s="482"/>
      <c r="K60" s="417"/>
      <c r="L60" s="417"/>
      <c r="M60" s="420"/>
      <c r="N60" s="407" t="str">
        <f>'Avaliar os Controles Existent.'!H60</f>
        <v>1.
2.
3.
n.</v>
      </c>
      <c r="O60" s="408"/>
      <c r="P60" s="409"/>
      <c r="Q60" s="402"/>
      <c r="R60" s="407" t="str">
        <f>'Avaliar os Controles Existent.'!R60</f>
        <v>1.
2.
3.
n.</v>
      </c>
      <c r="S60" s="408"/>
      <c r="T60" s="409"/>
      <c r="U60" s="402"/>
      <c r="V60" s="387"/>
      <c r="W60" s="390"/>
      <c r="X60" s="396"/>
      <c r="Y60" s="79"/>
      <c r="Z60" s="80" t="str">
        <f>IF('Plano de ação'!J60="","",'Plano de ação'!J60)</f>
        <v>1.
2.
3.
n.</v>
      </c>
      <c r="AA60" s="81" t="str">
        <f>IF('Plano de ação'!R60="","",'Plano de ação'!R60)</f>
        <v/>
      </c>
      <c r="AB60" s="82" t="str">
        <f>IF('Plano de ação'!S60="","",'Plano de ação'!S60)</f>
        <v/>
      </c>
      <c r="AC60" s="80" t="str">
        <f>IF('Plano de contingência'!J60="","",'Plano de contingência'!J60)</f>
        <v>1.
2.
3.
n.</v>
      </c>
      <c r="AD60" s="80" t="str">
        <f>'Plano de contingência'!M60</f>
        <v>1.
2.
3.
n.</v>
      </c>
      <c r="AE60" s="506"/>
    </row>
    <row r="61" spans="2:31" s="78" customFormat="1" ht="14.45" customHeight="1" thickTop="1" thickBot="1" x14ac:dyDescent="0.25">
      <c r="B61" s="446"/>
      <c r="C61" s="459"/>
      <c r="D61" s="447"/>
      <c r="E61" s="491"/>
      <c r="F61" s="91"/>
      <c r="G61" s="453"/>
      <c r="H61" s="92"/>
      <c r="I61" s="444"/>
      <c r="J61" s="483"/>
      <c r="K61" s="418"/>
      <c r="L61" s="418"/>
      <c r="M61" s="421"/>
      <c r="N61" s="407" t="str">
        <f>'Avaliar os Controles Existent.'!H61</f>
        <v>1.
2.
3.
n.</v>
      </c>
      <c r="O61" s="408"/>
      <c r="P61" s="409"/>
      <c r="Q61" s="403"/>
      <c r="R61" s="407" t="str">
        <f>'Avaliar os Controles Existent.'!R61</f>
        <v>1.
2.
3.
n.</v>
      </c>
      <c r="S61" s="408"/>
      <c r="T61" s="409"/>
      <c r="U61" s="403"/>
      <c r="V61" s="388"/>
      <c r="W61" s="391"/>
      <c r="X61" s="397"/>
      <c r="Y61" s="79"/>
      <c r="Z61" s="80" t="str">
        <f>IF('Plano de ação'!J61="","",'Plano de ação'!J61)</f>
        <v>1.
2.
3.
n.</v>
      </c>
      <c r="AA61" s="81" t="str">
        <f>IF('Plano de ação'!R61="","",'Plano de ação'!R61)</f>
        <v/>
      </c>
      <c r="AB61" s="82" t="str">
        <f>IF('Plano de ação'!S61="","",'Plano de ação'!S61)</f>
        <v/>
      </c>
      <c r="AC61" s="80" t="str">
        <f>IF('Plano de contingência'!J61="","",'Plano de contingência'!J61)</f>
        <v>1.
2.
3.
n.</v>
      </c>
      <c r="AD61" s="80" t="str">
        <f>'Plano de contingência'!M61</f>
        <v>1.
2.
3.
n.</v>
      </c>
      <c r="AE61" s="506"/>
    </row>
    <row r="62" spans="2:31" s="78" customFormat="1" ht="14.45" customHeight="1" thickTop="1" thickBot="1" x14ac:dyDescent="0.25">
      <c r="B62" s="446"/>
      <c r="C62" s="459"/>
      <c r="D62" s="457" t="str">
        <f>'Subprocessos e FCS'!C18</f>
        <v>FCS.06</v>
      </c>
      <c r="E62" s="489" t="str">
        <f>'Subprocessos e FCS'!D18</f>
        <v>Termo de referência</v>
      </c>
      <c r="F62" s="91"/>
      <c r="G62" s="451" t="s">
        <v>97</v>
      </c>
      <c r="H62" s="92"/>
      <c r="I62" s="442"/>
      <c r="J62" s="481"/>
      <c r="K62" s="416" t="str">
        <f>'Apuração do Risco Inerente'!Y62:Y71</f>
        <v/>
      </c>
      <c r="L62" s="416" t="str">
        <f>'Apuração do Risco Inerente'!Z62:Z71</f>
        <v/>
      </c>
      <c r="M62" s="419" t="str">
        <f>'Apuração do Risco Inerente'!AB62:AB71</f>
        <v/>
      </c>
      <c r="N62" s="407" t="str">
        <f>'Avaliar os Controles Existent.'!H62</f>
        <v>1.
2.
3.
n.</v>
      </c>
      <c r="O62" s="408"/>
      <c r="P62" s="409"/>
      <c r="Q62" s="401" t="str">
        <f>'Avaliar os Controles Existent.'!N62:N71</f>
        <v/>
      </c>
      <c r="R62" s="407" t="str">
        <f>'Avaliar os Controles Existent.'!R62</f>
        <v>1.
2.
3.
n.</v>
      </c>
      <c r="S62" s="408"/>
      <c r="T62" s="409"/>
      <c r="U62" s="401" t="str">
        <f>'Avaliar os Controles Existent.'!X62:X71</f>
        <v/>
      </c>
      <c r="V62" s="386" t="str">
        <f>'Avaliar os Controles Existent.'!AA62:AA71</f>
        <v/>
      </c>
      <c r="W62" s="389" t="str">
        <f>'Avaliar os Controles Existent.'!AB62:AB71</f>
        <v/>
      </c>
      <c r="X62" s="395" t="str">
        <f>'Avaliar os Controles Existent.'!AD62:AD71</f>
        <v/>
      </c>
      <c r="Y62" s="79" t="str">
        <f>IF('Plano de ação'!I62:I71="","",'Plano de ação'!I62:I71)</f>
        <v/>
      </c>
      <c r="Z62" s="80" t="str">
        <f>IF('Plano de ação'!J62="","",'Plano de ação'!J62)</f>
        <v>1.
2.
3.
n.</v>
      </c>
      <c r="AA62" s="81" t="str">
        <f>IF('Plano de ação'!R62="","",'Plano de ação'!R62)</f>
        <v/>
      </c>
      <c r="AB62" s="82" t="str">
        <f>IF('Plano de ação'!S62="","",'Plano de ação'!S62)</f>
        <v/>
      </c>
      <c r="AC62" s="80" t="str">
        <f>IF('Plano de contingência'!J62="","",'Plano de contingência'!J62)</f>
        <v>1.
2.
3.
n.</v>
      </c>
      <c r="AD62" s="80" t="str">
        <f>'Plano de contingência'!M62</f>
        <v>1.
2.
3.
n.</v>
      </c>
      <c r="AE62" s="506" t="str">
        <f>IF(Monitoramento!J62="","",Monitoramento!J62)</f>
        <v/>
      </c>
    </row>
    <row r="63" spans="2:31" s="78" customFormat="1" ht="14.45" customHeight="1" thickTop="1" thickBot="1" x14ac:dyDescent="0.25">
      <c r="B63" s="446"/>
      <c r="C63" s="459"/>
      <c r="D63" s="446"/>
      <c r="E63" s="490"/>
      <c r="F63" s="91"/>
      <c r="G63" s="452"/>
      <c r="H63" s="92"/>
      <c r="I63" s="443"/>
      <c r="J63" s="482"/>
      <c r="K63" s="417"/>
      <c r="L63" s="417"/>
      <c r="M63" s="420"/>
      <c r="N63" s="407" t="str">
        <f>'Avaliar os Controles Existent.'!H63</f>
        <v>1.
2.
3.
n.</v>
      </c>
      <c r="O63" s="408"/>
      <c r="P63" s="409"/>
      <c r="Q63" s="402"/>
      <c r="R63" s="407" t="str">
        <f>'Avaliar os Controles Existent.'!R63</f>
        <v>1.
2.
3.
n.</v>
      </c>
      <c r="S63" s="408"/>
      <c r="T63" s="409"/>
      <c r="U63" s="402"/>
      <c r="V63" s="387"/>
      <c r="W63" s="390"/>
      <c r="X63" s="396"/>
      <c r="Y63" s="79"/>
      <c r="Z63" s="80" t="str">
        <f>IF('Plano de ação'!J63="","",'Plano de ação'!J63)</f>
        <v>1.
2.
3.
n.</v>
      </c>
      <c r="AA63" s="81" t="str">
        <f>IF('Plano de ação'!R63="","",'Plano de ação'!R63)</f>
        <v/>
      </c>
      <c r="AB63" s="82" t="str">
        <f>IF('Plano de ação'!S63="","",'Plano de ação'!S63)</f>
        <v/>
      </c>
      <c r="AC63" s="80" t="str">
        <f>IF('Plano de contingência'!J63="","",'Plano de contingência'!J63)</f>
        <v>1.
2.
3.
n.</v>
      </c>
      <c r="AD63" s="80" t="str">
        <f>'Plano de contingência'!M63</f>
        <v>1.
2.
3.
n.</v>
      </c>
      <c r="AE63" s="506"/>
    </row>
    <row r="64" spans="2:31" s="78" customFormat="1" ht="14.45" customHeight="1" thickTop="1" thickBot="1" x14ac:dyDescent="0.25">
      <c r="B64" s="446"/>
      <c r="C64" s="459"/>
      <c r="D64" s="446"/>
      <c r="E64" s="490"/>
      <c r="F64" s="91"/>
      <c r="G64" s="452"/>
      <c r="H64" s="92"/>
      <c r="I64" s="443"/>
      <c r="J64" s="482"/>
      <c r="K64" s="417"/>
      <c r="L64" s="417"/>
      <c r="M64" s="420"/>
      <c r="N64" s="407" t="str">
        <f>'Avaliar os Controles Existent.'!H64</f>
        <v>1.
2.
3.
n.</v>
      </c>
      <c r="O64" s="408"/>
      <c r="P64" s="409"/>
      <c r="Q64" s="402"/>
      <c r="R64" s="407" t="str">
        <f>'Avaliar os Controles Existent.'!R64</f>
        <v>1.
2.
3.
n.</v>
      </c>
      <c r="S64" s="408"/>
      <c r="T64" s="409"/>
      <c r="U64" s="402"/>
      <c r="V64" s="387"/>
      <c r="W64" s="390"/>
      <c r="X64" s="396"/>
      <c r="Y64" s="79"/>
      <c r="Z64" s="80" t="str">
        <f>IF('Plano de ação'!J64="","",'Plano de ação'!J64)</f>
        <v>1.
2.
3.
n.</v>
      </c>
      <c r="AA64" s="81" t="str">
        <f>IF('Plano de ação'!R64="","",'Plano de ação'!R64)</f>
        <v/>
      </c>
      <c r="AB64" s="82" t="str">
        <f>IF('Plano de ação'!S64="","",'Plano de ação'!S64)</f>
        <v/>
      </c>
      <c r="AC64" s="80" t="str">
        <f>IF('Plano de contingência'!J64="","",'Plano de contingência'!J64)</f>
        <v>1.
2.
3.
n.</v>
      </c>
      <c r="AD64" s="80" t="str">
        <f>'Plano de contingência'!M64</f>
        <v>1.
2.
3.
n.</v>
      </c>
      <c r="AE64" s="506"/>
    </row>
    <row r="65" spans="2:31" s="78" customFormat="1" ht="14.45" customHeight="1" thickTop="1" thickBot="1" x14ac:dyDescent="0.25">
      <c r="B65" s="446"/>
      <c r="C65" s="459"/>
      <c r="D65" s="446"/>
      <c r="E65" s="490"/>
      <c r="F65" s="91"/>
      <c r="G65" s="452"/>
      <c r="H65" s="92"/>
      <c r="I65" s="443"/>
      <c r="J65" s="482"/>
      <c r="K65" s="417"/>
      <c r="L65" s="417"/>
      <c r="M65" s="420"/>
      <c r="N65" s="407" t="str">
        <f>'Avaliar os Controles Existent.'!H65</f>
        <v>1.
2.
3.
n.</v>
      </c>
      <c r="O65" s="408"/>
      <c r="P65" s="409"/>
      <c r="Q65" s="402"/>
      <c r="R65" s="407" t="str">
        <f>'Avaliar os Controles Existent.'!R65</f>
        <v>1.
2.
3.
n.</v>
      </c>
      <c r="S65" s="408"/>
      <c r="T65" s="409"/>
      <c r="U65" s="402"/>
      <c r="V65" s="387"/>
      <c r="W65" s="390"/>
      <c r="X65" s="396"/>
      <c r="Y65" s="79"/>
      <c r="Z65" s="80" t="str">
        <f>IF('Plano de ação'!J65="","",'Plano de ação'!J65)</f>
        <v>1.
2.
3.
n.</v>
      </c>
      <c r="AA65" s="81" t="str">
        <f>IF('Plano de ação'!R65="","",'Plano de ação'!R65)</f>
        <v/>
      </c>
      <c r="AB65" s="82" t="str">
        <f>IF('Plano de ação'!S65="","",'Plano de ação'!S65)</f>
        <v/>
      </c>
      <c r="AC65" s="80" t="str">
        <f>IF('Plano de contingência'!J65="","",'Plano de contingência'!J65)</f>
        <v>1.
2.
3.
n.</v>
      </c>
      <c r="AD65" s="80" t="str">
        <f>'Plano de contingência'!M65</f>
        <v>1.
2.
3.
n.</v>
      </c>
      <c r="AE65" s="506"/>
    </row>
    <row r="66" spans="2:31" s="78" customFormat="1" ht="14.45" customHeight="1" thickTop="1" thickBot="1" x14ac:dyDescent="0.25">
      <c r="B66" s="446"/>
      <c r="C66" s="459"/>
      <c r="D66" s="446"/>
      <c r="E66" s="490"/>
      <c r="F66" s="91"/>
      <c r="G66" s="452"/>
      <c r="H66" s="92"/>
      <c r="I66" s="443"/>
      <c r="J66" s="482"/>
      <c r="K66" s="417"/>
      <c r="L66" s="417"/>
      <c r="M66" s="420"/>
      <c r="N66" s="407" t="str">
        <f>'Avaliar os Controles Existent.'!H66</f>
        <v>1.
2.
3.
n.</v>
      </c>
      <c r="O66" s="408"/>
      <c r="P66" s="409"/>
      <c r="Q66" s="402"/>
      <c r="R66" s="407" t="str">
        <f>'Avaliar os Controles Existent.'!R66</f>
        <v>1.
2.
3.
n.</v>
      </c>
      <c r="S66" s="408"/>
      <c r="T66" s="409"/>
      <c r="U66" s="402"/>
      <c r="V66" s="387"/>
      <c r="W66" s="390"/>
      <c r="X66" s="396"/>
      <c r="Y66" s="79"/>
      <c r="Z66" s="80" t="str">
        <f>IF('Plano de ação'!J66="","",'Plano de ação'!J66)</f>
        <v>1.
2.
3.
n.</v>
      </c>
      <c r="AA66" s="81" t="str">
        <f>IF('Plano de ação'!R66="","",'Plano de ação'!R66)</f>
        <v/>
      </c>
      <c r="AB66" s="82" t="str">
        <f>IF('Plano de ação'!S66="","",'Plano de ação'!S66)</f>
        <v/>
      </c>
      <c r="AC66" s="80" t="str">
        <f>IF('Plano de contingência'!J66="","",'Plano de contingência'!J66)</f>
        <v>1.
2.
3.
n.</v>
      </c>
      <c r="AD66" s="80" t="str">
        <f>'Plano de contingência'!M66</f>
        <v>1.
2.
3.
n.</v>
      </c>
      <c r="AE66" s="506"/>
    </row>
    <row r="67" spans="2:31" s="78" customFormat="1" ht="14.45" customHeight="1" thickTop="1" thickBot="1" x14ac:dyDescent="0.25">
      <c r="B67" s="446"/>
      <c r="C67" s="459"/>
      <c r="D67" s="446"/>
      <c r="E67" s="490"/>
      <c r="F67" s="91"/>
      <c r="G67" s="452"/>
      <c r="H67" s="92"/>
      <c r="I67" s="443"/>
      <c r="J67" s="482"/>
      <c r="K67" s="417"/>
      <c r="L67" s="417"/>
      <c r="M67" s="420"/>
      <c r="N67" s="407" t="str">
        <f>'Avaliar os Controles Existent.'!H67</f>
        <v>1.
2.
3.
n.</v>
      </c>
      <c r="O67" s="408"/>
      <c r="P67" s="409"/>
      <c r="Q67" s="402"/>
      <c r="R67" s="407" t="str">
        <f>'Avaliar os Controles Existent.'!R67</f>
        <v>1.
2.
3.
n.</v>
      </c>
      <c r="S67" s="408"/>
      <c r="T67" s="409"/>
      <c r="U67" s="402"/>
      <c r="V67" s="387"/>
      <c r="W67" s="390"/>
      <c r="X67" s="396"/>
      <c r="Y67" s="79"/>
      <c r="Z67" s="80" t="str">
        <f>IF('Plano de ação'!J67="","",'Plano de ação'!J67)</f>
        <v>1.
2.
3.
n.</v>
      </c>
      <c r="AA67" s="81" t="str">
        <f>IF('Plano de ação'!R67="","",'Plano de ação'!R67)</f>
        <v/>
      </c>
      <c r="AB67" s="82" t="str">
        <f>IF('Plano de ação'!S67="","",'Plano de ação'!S67)</f>
        <v/>
      </c>
      <c r="AC67" s="80" t="str">
        <f>IF('Plano de contingência'!J67="","",'Plano de contingência'!J67)</f>
        <v>1.
2.
3.
n.</v>
      </c>
      <c r="AD67" s="80" t="str">
        <f>'Plano de contingência'!M67</f>
        <v>1.
2.
3.
n.</v>
      </c>
      <c r="AE67" s="506"/>
    </row>
    <row r="68" spans="2:31" s="78" customFormat="1" ht="14.45" customHeight="1" thickTop="1" thickBot="1" x14ac:dyDescent="0.25">
      <c r="B68" s="446"/>
      <c r="C68" s="459"/>
      <c r="D68" s="446"/>
      <c r="E68" s="490"/>
      <c r="F68" s="91"/>
      <c r="G68" s="452"/>
      <c r="H68" s="92"/>
      <c r="I68" s="443"/>
      <c r="J68" s="482"/>
      <c r="K68" s="417"/>
      <c r="L68" s="417"/>
      <c r="M68" s="420"/>
      <c r="N68" s="407" t="str">
        <f>'Avaliar os Controles Existent.'!H68</f>
        <v>1.
2.
3.
n.</v>
      </c>
      <c r="O68" s="408"/>
      <c r="P68" s="409"/>
      <c r="Q68" s="402"/>
      <c r="R68" s="407" t="str">
        <f>'Avaliar os Controles Existent.'!R68</f>
        <v>1.
2.
3.
n.</v>
      </c>
      <c r="S68" s="408"/>
      <c r="T68" s="409"/>
      <c r="U68" s="402"/>
      <c r="V68" s="387"/>
      <c r="W68" s="390"/>
      <c r="X68" s="396"/>
      <c r="Y68" s="79"/>
      <c r="Z68" s="80" t="str">
        <f>IF('Plano de ação'!J68="","",'Plano de ação'!J68)</f>
        <v>1.
2.
3.
n.</v>
      </c>
      <c r="AA68" s="81" t="str">
        <f>IF('Plano de ação'!R68="","",'Plano de ação'!R68)</f>
        <v/>
      </c>
      <c r="AB68" s="82" t="str">
        <f>IF('Plano de ação'!S68="","",'Plano de ação'!S68)</f>
        <v/>
      </c>
      <c r="AC68" s="80" t="str">
        <f>IF('Plano de contingência'!J68="","",'Plano de contingência'!J68)</f>
        <v>1.
2.
3.
n.</v>
      </c>
      <c r="AD68" s="80" t="str">
        <f>'Plano de contingência'!M68</f>
        <v>1.
2.
3.
n.</v>
      </c>
      <c r="AE68" s="506"/>
    </row>
    <row r="69" spans="2:31" s="78" customFormat="1" ht="14.45" customHeight="1" thickTop="1" thickBot="1" x14ac:dyDescent="0.25">
      <c r="B69" s="446"/>
      <c r="C69" s="459"/>
      <c r="D69" s="446"/>
      <c r="E69" s="490"/>
      <c r="F69" s="91"/>
      <c r="G69" s="452"/>
      <c r="H69" s="92"/>
      <c r="I69" s="443"/>
      <c r="J69" s="482"/>
      <c r="K69" s="417"/>
      <c r="L69" s="417"/>
      <c r="M69" s="420"/>
      <c r="N69" s="407" t="str">
        <f>'Avaliar os Controles Existent.'!H69</f>
        <v>1.
2.
3.
n.</v>
      </c>
      <c r="O69" s="408"/>
      <c r="P69" s="409"/>
      <c r="Q69" s="402"/>
      <c r="R69" s="407" t="str">
        <f>'Avaliar os Controles Existent.'!R69</f>
        <v>1.
2.
3.
n.</v>
      </c>
      <c r="S69" s="408"/>
      <c r="T69" s="409"/>
      <c r="U69" s="402"/>
      <c r="V69" s="387"/>
      <c r="W69" s="390"/>
      <c r="X69" s="396"/>
      <c r="Y69" s="79"/>
      <c r="Z69" s="80" t="str">
        <f>IF('Plano de ação'!J69="","",'Plano de ação'!J69)</f>
        <v>1.
2.
3.
n.</v>
      </c>
      <c r="AA69" s="81" t="str">
        <f>IF('Plano de ação'!R69="","",'Plano de ação'!R69)</f>
        <v/>
      </c>
      <c r="AB69" s="82" t="str">
        <f>IF('Plano de ação'!S69="","",'Plano de ação'!S69)</f>
        <v/>
      </c>
      <c r="AC69" s="80" t="str">
        <f>IF('Plano de contingência'!J69="","",'Plano de contingência'!J69)</f>
        <v>1.
2.
3.
n.</v>
      </c>
      <c r="AD69" s="80" t="str">
        <f>'Plano de contingência'!M69</f>
        <v>1.
2.
3.
n.</v>
      </c>
      <c r="AE69" s="506"/>
    </row>
    <row r="70" spans="2:31" s="78" customFormat="1" ht="14.45" customHeight="1" thickTop="1" thickBot="1" x14ac:dyDescent="0.25">
      <c r="B70" s="446"/>
      <c r="C70" s="459"/>
      <c r="D70" s="446"/>
      <c r="E70" s="490"/>
      <c r="F70" s="91"/>
      <c r="G70" s="452"/>
      <c r="H70" s="92"/>
      <c r="I70" s="443"/>
      <c r="J70" s="482"/>
      <c r="K70" s="417"/>
      <c r="L70" s="417"/>
      <c r="M70" s="420"/>
      <c r="N70" s="407" t="str">
        <f>'Avaliar os Controles Existent.'!H70</f>
        <v>1.
2.
3.
n.</v>
      </c>
      <c r="O70" s="408"/>
      <c r="P70" s="409"/>
      <c r="Q70" s="402"/>
      <c r="R70" s="407" t="str">
        <f>'Avaliar os Controles Existent.'!R70</f>
        <v>1.
2.
3.
n.</v>
      </c>
      <c r="S70" s="408"/>
      <c r="T70" s="409"/>
      <c r="U70" s="402"/>
      <c r="V70" s="387"/>
      <c r="W70" s="390"/>
      <c r="X70" s="396"/>
      <c r="Y70" s="79"/>
      <c r="Z70" s="80" t="str">
        <f>IF('Plano de ação'!J70="","",'Plano de ação'!J70)</f>
        <v>1.
2.
3.
n.</v>
      </c>
      <c r="AA70" s="81" t="str">
        <f>IF('Plano de ação'!R70="","",'Plano de ação'!R70)</f>
        <v/>
      </c>
      <c r="AB70" s="82" t="str">
        <f>IF('Plano de ação'!S70="","",'Plano de ação'!S70)</f>
        <v/>
      </c>
      <c r="AC70" s="80" t="str">
        <f>IF('Plano de contingência'!J70="","",'Plano de contingência'!J70)</f>
        <v>1.
2.
3.
n.</v>
      </c>
      <c r="AD70" s="80" t="str">
        <f>'Plano de contingência'!M70</f>
        <v>1.
2.
3.
n.</v>
      </c>
      <c r="AE70" s="506"/>
    </row>
    <row r="71" spans="2:31" s="78" customFormat="1" ht="14.45" customHeight="1" thickTop="1" thickBot="1" x14ac:dyDescent="0.25">
      <c r="B71" s="446"/>
      <c r="C71" s="459"/>
      <c r="D71" s="447"/>
      <c r="E71" s="491"/>
      <c r="F71" s="91"/>
      <c r="G71" s="453"/>
      <c r="H71" s="92"/>
      <c r="I71" s="444"/>
      <c r="J71" s="483"/>
      <c r="K71" s="418"/>
      <c r="L71" s="418"/>
      <c r="M71" s="421"/>
      <c r="N71" s="407" t="str">
        <f>'Avaliar os Controles Existent.'!H71</f>
        <v>1.
2.
3.
n.</v>
      </c>
      <c r="O71" s="408"/>
      <c r="P71" s="409"/>
      <c r="Q71" s="403"/>
      <c r="R71" s="407" t="str">
        <f>'Avaliar os Controles Existent.'!R71</f>
        <v>1.
2.
3.
n.</v>
      </c>
      <c r="S71" s="408"/>
      <c r="T71" s="409"/>
      <c r="U71" s="403"/>
      <c r="V71" s="388"/>
      <c r="W71" s="391"/>
      <c r="X71" s="397"/>
      <c r="Y71" s="79"/>
      <c r="Z71" s="80" t="str">
        <f>IF('Plano de ação'!J71="","",'Plano de ação'!J71)</f>
        <v>1.
2.
3.
n.</v>
      </c>
      <c r="AA71" s="81" t="str">
        <f>IF('Plano de ação'!R71="","",'Plano de ação'!R71)</f>
        <v/>
      </c>
      <c r="AB71" s="82" t="str">
        <f>IF('Plano de ação'!S71="","",'Plano de ação'!S71)</f>
        <v/>
      </c>
      <c r="AC71" s="80" t="str">
        <f>IF('Plano de contingência'!J71="","",'Plano de contingência'!J71)</f>
        <v>1.
2.
3.
n.</v>
      </c>
      <c r="AD71" s="80" t="str">
        <f>'Plano de contingência'!M71</f>
        <v>1.
2.
3.
n.</v>
      </c>
      <c r="AE71" s="506"/>
    </row>
    <row r="72" spans="2:31" s="78" customFormat="1" ht="14.45" customHeight="1" thickTop="1" thickBot="1" x14ac:dyDescent="0.25">
      <c r="B72" s="446"/>
      <c r="C72" s="459"/>
      <c r="D72" s="457" t="str">
        <f>'Subprocessos e FCS'!C19</f>
        <v>FCS.07</v>
      </c>
      <c r="E72" s="489">
        <f>'Subprocessos e FCS'!D19</f>
        <v>0</v>
      </c>
      <c r="F72" s="91"/>
      <c r="G72" s="451" t="s">
        <v>98</v>
      </c>
      <c r="H72" s="92"/>
      <c r="I72" s="442"/>
      <c r="J72" s="481"/>
      <c r="K72" s="416" t="str">
        <f>'Apuração do Risco Inerente'!Y72:Y81</f>
        <v/>
      </c>
      <c r="L72" s="416" t="str">
        <f>'Apuração do Risco Inerente'!Z72:Z81</f>
        <v/>
      </c>
      <c r="M72" s="419" t="str">
        <f>'Apuração do Risco Inerente'!AB72:AB81</f>
        <v/>
      </c>
      <c r="N72" s="407" t="str">
        <f>'Avaliar os Controles Existent.'!H72</f>
        <v>1.
2.
3.
n.</v>
      </c>
      <c r="O72" s="408"/>
      <c r="P72" s="409"/>
      <c r="Q72" s="401" t="str">
        <f>'Avaliar os Controles Existent.'!N72:N81</f>
        <v/>
      </c>
      <c r="R72" s="407" t="str">
        <f>'Avaliar os Controles Existent.'!R72</f>
        <v>1.
2.
3.
n.</v>
      </c>
      <c r="S72" s="408"/>
      <c r="T72" s="409"/>
      <c r="U72" s="401" t="str">
        <f>'Avaliar os Controles Existent.'!X72:X81</f>
        <v/>
      </c>
      <c r="V72" s="386" t="str">
        <f>'Avaliar os Controles Existent.'!AA72:AA81</f>
        <v/>
      </c>
      <c r="W72" s="389" t="str">
        <f>'Avaliar os Controles Existent.'!AB72:AB81</f>
        <v/>
      </c>
      <c r="X72" s="395" t="str">
        <f>'Avaliar os Controles Existent.'!AD72:AD81</f>
        <v/>
      </c>
      <c r="Y72" s="79" t="str">
        <f>IF('Plano de ação'!I72:I81="","",'Plano de ação'!I72:I81)</f>
        <v/>
      </c>
      <c r="Z72" s="80" t="str">
        <f>IF('Plano de ação'!J72="","",'Plano de ação'!J72)</f>
        <v>1.
2.
3.
n.</v>
      </c>
      <c r="AA72" s="81" t="str">
        <f>IF('Plano de ação'!R72="","",'Plano de ação'!R72)</f>
        <v/>
      </c>
      <c r="AB72" s="82" t="str">
        <f>IF('Plano de ação'!S72="","",'Plano de ação'!S72)</f>
        <v/>
      </c>
      <c r="AC72" s="80" t="str">
        <f>IF('Plano de contingência'!J72="","",'Plano de contingência'!J72)</f>
        <v>1.
2.
3.
n.</v>
      </c>
      <c r="AD72" s="80" t="str">
        <f>'Plano de contingência'!M72</f>
        <v>1.
2.
3.
n.</v>
      </c>
      <c r="AE72" s="506" t="str">
        <f>IF(Monitoramento!J72="","",Monitoramento!J72)</f>
        <v/>
      </c>
    </row>
    <row r="73" spans="2:31" s="78" customFormat="1" ht="14.45" customHeight="1" thickTop="1" thickBot="1" x14ac:dyDescent="0.25">
      <c r="B73" s="446"/>
      <c r="C73" s="459"/>
      <c r="D73" s="446"/>
      <c r="E73" s="490"/>
      <c r="F73" s="91"/>
      <c r="G73" s="452"/>
      <c r="H73" s="92"/>
      <c r="I73" s="443"/>
      <c r="J73" s="482"/>
      <c r="K73" s="417"/>
      <c r="L73" s="417"/>
      <c r="M73" s="420"/>
      <c r="N73" s="407" t="str">
        <f>'Avaliar os Controles Existent.'!H73</f>
        <v>1.
2.
3.
n.</v>
      </c>
      <c r="O73" s="408"/>
      <c r="P73" s="409"/>
      <c r="Q73" s="402"/>
      <c r="R73" s="407" t="str">
        <f>'Avaliar os Controles Existent.'!R73</f>
        <v>1.
2.
3.
n.</v>
      </c>
      <c r="S73" s="408"/>
      <c r="T73" s="409"/>
      <c r="U73" s="402"/>
      <c r="V73" s="387"/>
      <c r="W73" s="390"/>
      <c r="X73" s="396"/>
      <c r="Y73" s="79"/>
      <c r="Z73" s="80" t="str">
        <f>IF('Plano de ação'!J73="","",'Plano de ação'!J73)</f>
        <v>1.
2.
3.
n.</v>
      </c>
      <c r="AA73" s="81" t="str">
        <f>IF('Plano de ação'!R73="","",'Plano de ação'!R73)</f>
        <v/>
      </c>
      <c r="AB73" s="82" t="str">
        <f>IF('Plano de ação'!S73="","",'Plano de ação'!S73)</f>
        <v/>
      </c>
      <c r="AC73" s="80" t="str">
        <f>IF('Plano de contingência'!J73="","",'Plano de contingência'!J73)</f>
        <v>1.
2.
3.
n.</v>
      </c>
      <c r="AD73" s="80" t="str">
        <f>'Plano de contingência'!M73</f>
        <v>1.
2.
3.
n.</v>
      </c>
      <c r="AE73" s="506"/>
    </row>
    <row r="74" spans="2:31" s="78" customFormat="1" ht="14.45" customHeight="1" thickTop="1" thickBot="1" x14ac:dyDescent="0.25">
      <c r="B74" s="446"/>
      <c r="C74" s="459"/>
      <c r="D74" s="446"/>
      <c r="E74" s="490"/>
      <c r="F74" s="91"/>
      <c r="G74" s="452"/>
      <c r="H74" s="92"/>
      <c r="I74" s="443"/>
      <c r="J74" s="482"/>
      <c r="K74" s="417"/>
      <c r="L74" s="417"/>
      <c r="M74" s="420"/>
      <c r="N74" s="407" t="str">
        <f>'Avaliar os Controles Existent.'!H74</f>
        <v>1.
2.
3.
n.</v>
      </c>
      <c r="O74" s="408"/>
      <c r="P74" s="409"/>
      <c r="Q74" s="402"/>
      <c r="R74" s="407" t="str">
        <f>'Avaliar os Controles Existent.'!R74</f>
        <v>1.
2.
3.
n.</v>
      </c>
      <c r="S74" s="408"/>
      <c r="T74" s="409"/>
      <c r="U74" s="402"/>
      <c r="V74" s="387"/>
      <c r="W74" s="390"/>
      <c r="X74" s="396"/>
      <c r="Y74" s="79"/>
      <c r="Z74" s="80" t="str">
        <f>IF('Plano de ação'!J74="","",'Plano de ação'!J74)</f>
        <v>1.
2.
3.
n.</v>
      </c>
      <c r="AA74" s="81" t="str">
        <f>IF('Plano de ação'!R74="","",'Plano de ação'!R74)</f>
        <v/>
      </c>
      <c r="AB74" s="82" t="str">
        <f>IF('Plano de ação'!S74="","",'Plano de ação'!S74)</f>
        <v/>
      </c>
      <c r="AC74" s="80" t="str">
        <f>IF('Plano de contingência'!J74="","",'Plano de contingência'!J74)</f>
        <v>1.
2.
3.
n.</v>
      </c>
      <c r="AD74" s="80" t="str">
        <f>'Plano de contingência'!M74</f>
        <v>1.
2.
3.
n.</v>
      </c>
      <c r="AE74" s="506"/>
    </row>
    <row r="75" spans="2:31" s="78" customFormat="1" ht="14.45" customHeight="1" thickTop="1" thickBot="1" x14ac:dyDescent="0.25">
      <c r="B75" s="446"/>
      <c r="C75" s="459"/>
      <c r="D75" s="446"/>
      <c r="E75" s="490"/>
      <c r="F75" s="91"/>
      <c r="G75" s="452"/>
      <c r="H75" s="92"/>
      <c r="I75" s="443"/>
      <c r="J75" s="482"/>
      <c r="K75" s="417"/>
      <c r="L75" s="417"/>
      <c r="M75" s="420"/>
      <c r="N75" s="407" t="str">
        <f>'Avaliar os Controles Existent.'!H75</f>
        <v>1.
2.
3.
n.</v>
      </c>
      <c r="O75" s="408"/>
      <c r="P75" s="409"/>
      <c r="Q75" s="402"/>
      <c r="R75" s="407" t="str">
        <f>'Avaliar os Controles Existent.'!R75</f>
        <v>1.
2.
3.
n.</v>
      </c>
      <c r="S75" s="408"/>
      <c r="T75" s="409"/>
      <c r="U75" s="402"/>
      <c r="V75" s="387"/>
      <c r="W75" s="390"/>
      <c r="X75" s="396"/>
      <c r="Y75" s="79"/>
      <c r="Z75" s="80" t="str">
        <f>IF('Plano de ação'!J75="","",'Plano de ação'!J75)</f>
        <v>1.
2.
3.
n.</v>
      </c>
      <c r="AA75" s="81" t="str">
        <f>IF('Plano de ação'!R75="","",'Plano de ação'!R75)</f>
        <v/>
      </c>
      <c r="AB75" s="82" t="str">
        <f>IF('Plano de ação'!S75="","",'Plano de ação'!S75)</f>
        <v/>
      </c>
      <c r="AC75" s="80" t="str">
        <f>IF('Plano de contingência'!J75="","",'Plano de contingência'!J75)</f>
        <v>1.
2.
3.
n.</v>
      </c>
      <c r="AD75" s="80" t="str">
        <f>'Plano de contingência'!M75</f>
        <v>1.
2.
3.
n.</v>
      </c>
      <c r="AE75" s="506"/>
    </row>
    <row r="76" spans="2:31" s="78" customFormat="1" ht="14.45" customHeight="1" thickTop="1" thickBot="1" x14ac:dyDescent="0.25">
      <c r="B76" s="446"/>
      <c r="C76" s="459"/>
      <c r="D76" s="446"/>
      <c r="E76" s="490"/>
      <c r="F76" s="91"/>
      <c r="G76" s="452"/>
      <c r="H76" s="92"/>
      <c r="I76" s="443"/>
      <c r="J76" s="482"/>
      <c r="K76" s="417"/>
      <c r="L76" s="417"/>
      <c r="M76" s="420"/>
      <c r="N76" s="407" t="str">
        <f>'Avaliar os Controles Existent.'!H76</f>
        <v>1.
2.
3.
n.</v>
      </c>
      <c r="O76" s="408"/>
      <c r="P76" s="409"/>
      <c r="Q76" s="402"/>
      <c r="R76" s="407" t="str">
        <f>'Avaliar os Controles Existent.'!R76</f>
        <v>1.
2.
3.
n.</v>
      </c>
      <c r="S76" s="408"/>
      <c r="T76" s="409"/>
      <c r="U76" s="402"/>
      <c r="V76" s="387"/>
      <c r="W76" s="390"/>
      <c r="X76" s="396"/>
      <c r="Y76" s="79"/>
      <c r="Z76" s="80" t="str">
        <f>IF('Plano de ação'!J76="","",'Plano de ação'!J76)</f>
        <v>1.
2.
3.
n.</v>
      </c>
      <c r="AA76" s="81" t="str">
        <f>IF('Plano de ação'!R76="","",'Plano de ação'!R76)</f>
        <v/>
      </c>
      <c r="AB76" s="82" t="str">
        <f>IF('Plano de ação'!S76="","",'Plano de ação'!S76)</f>
        <v/>
      </c>
      <c r="AC76" s="80" t="str">
        <f>IF('Plano de contingência'!J76="","",'Plano de contingência'!J76)</f>
        <v>1.
2.
3.
n.</v>
      </c>
      <c r="AD76" s="80" t="str">
        <f>'Plano de contingência'!M76</f>
        <v>1.
2.
3.
n.</v>
      </c>
      <c r="AE76" s="506"/>
    </row>
    <row r="77" spans="2:31" s="78" customFormat="1" ht="14.45" customHeight="1" thickTop="1" thickBot="1" x14ac:dyDescent="0.25">
      <c r="B77" s="446"/>
      <c r="C77" s="459"/>
      <c r="D77" s="446"/>
      <c r="E77" s="490"/>
      <c r="F77" s="91"/>
      <c r="G77" s="452"/>
      <c r="H77" s="92"/>
      <c r="I77" s="443"/>
      <c r="J77" s="482"/>
      <c r="K77" s="417"/>
      <c r="L77" s="417"/>
      <c r="M77" s="420"/>
      <c r="N77" s="407" t="str">
        <f>'Avaliar os Controles Existent.'!H77</f>
        <v>1.
2.
3.
n.</v>
      </c>
      <c r="O77" s="408"/>
      <c r="P77" s="409"/>
      <c r="Q77" s="402"/>
      <c r="R77" s="407" t="str">
        <f>'Avaliar os Controles Existent.'!R77</f>
        <v>1.
2.
3.
n.</v>
      </c>
      <c r="S77" s="408"/>
      <c r="T77" s="409"/>
      <c r="U77" s="402"/>
      <c r="V77" s="387"/>
      <c r="W77" s="390"/>
      <c r="X77" s="396"/>
      <c r="Y77" s="79"/>
      <c r="Z77" s="80" t="str">
        <f>IF('Plano de ação'!J77="","",'Plano de ação'!J77)</f>
        <v>1.
2.
3.
n.</v>
      </c>
      <c r="AA77" s="81" t="str">
        <f>IF('Plano de ação'!R77="","",'Plano de ação'!R77)</f>
        <v/>
      </c>
      <c r="AB77" s="82" t="str">
        <f>IF('Plano de ação'!S77="","",'Plano de ação'!S77)</f>
        <v/>
      </c>
      <c r="AC77" s="80" t="str">
        <f>IF('Plano de contingência'!J77="","",'Plano de contingência'!J77)</f>
        <v>1.
2.
3.
n.</v>
      </c>
      <c r="AD77" s="80" t="str">
        <f>'Plano de contingência'!M77</f>
        <v>1.
2.
3.
n.</v>
      </c>
      <c r="AE77" s="506"/>
    </row>
    <row r="78" spans="2:31" s="78" customFormat="1" ht="14.45" customHeight="1" thickTop="1" thickBot="1" x14ac:dyDescent="0.25">
      <c r="B78" s="446"/>
      <c r="C78" s="459"/>
      <c r="D78" s="446"/>
      <c r="E78" s="490"/>
      <c r="F78" s="91"/>
      <c r="G78" s="452"/>
      <c r="H78" s="92"/>
      <c r="I78" s="443"/>
      <c r="J78" s="482"/>
      <c r="K78" s="417"/>
      <c r="L78" s="417"/>
      <c r="M78" s="420"/>
      <c r="N78" s="407" t="str">
        <f>'Avaliar os Controles Existent.'!H78</f>
        <v>1.
2.
3.
n.</v>
      </c>
      <c r="O78" s="408"/>
      <c r="P78" s="409"/>
      <c r="Q78" s="402"/>
      <c r="R78" s="407" t="str">
        <f>'Avaliar os Controles Existent.'!R78</f>
        <v>1.
2.
3.
n.</v>
      </c>
      <c r="S78" s="408"/>
      <c r="T78" s="409"/>
      <c r="U78" s="402"/>
      <c r="V78" s="387"/>
      <c r="W78" s="390"/>
      <c r="X78" s="396"/>
      <c r="Y78" s="79"/>
      <c r="Z78" s="80" t="str">
        <f>IF('Plano de ação'!J78="","",'Plano de ação'!J78)</f>
        <v>1.
2.
3.
n.</v>
      </c>
      <c r="AA78" s="81" t="str">
        <f>IF('Plano de ação'!R78="","",'Plano de ação'!R78)</f>
        <v/>
      </c>
      <c r="AB78" s="82" t="str">
        <f>IF('Plano de ação'!S78="","",'Plano de ação'!S78)</f>
        <v/>
      </c>
      <c r="AC78" s="80" t="str">
        <f>IF('Plano de contingência'!J78="","",'Plano de contingência'!J78)</f>
        <v>1.
2.
3.
n.</v>
      </c>
      <c r="AD78" s="80" t="str">
        <f>'Plano de contingência'!M78</f>
        <v>1.
2.
3.
n.</v>
      </c>
      <c r="AE78" s="506"/>
    </row>
    <row r="79" spans="2:31" s="78" customFormat="1" ht="14.45" customHeight="1" thickTop="1" thickBot="1" x14ac:dyDescent="0.25">
      <c r="B79" s="446"/>
      <c r="C79" s="459"/>
      <c r="D79" s="446"/>
      <c r="E79" s="490"/>
      <c r="F79" s="91"/>
      <c r="G79" s="452"/>
      <c r="H79" s="92"/>
      <c r="I79" s="443"/>
      <c r="J79" s="482"/>
      <c r="K79" s="417"/>
      <c r="L79" s="417"/>
      <c r="M79" s="420"/>
      <c r="N79" s="407" t="str">
        <f>'Avaliar os Controles Existent.'!H79</f>
        <v>1.
2.
3.
n.</v>
      </c>
      <c r="O79" s="408"/>
      <c r="P79" s="409"/>
      <c r="Q79" s="402"/>
      <c r="R79" s="407" t="str">
        <f>'Avaliar os Controles Existent.'!R79</f>
        <v>1.
2.
3.
n.</v>
      </c>
      <c r="S79" s="408"/>
      <c r="T79" s="409"/>
      <c r="U79" s="402"/>
      <c r="V79" s="387"/>
      <c r="W79" s="390"/>
      <c r="X79" s="396"/>
      <c r="Y79" s="79"/>
      <c r="Z79" s="80" t="str">
        <f>IF('Plano de ação'!J79="","",'Plano de ação'!J79)</f>
        <v>1.
2.
3.
n.</v>
      </c>
      <c r="AA79" s="81" t="str">
        <f>IF('Plano de ação'!R79="","",'Plano de ação'!R79)</f>
        <v/>
      </c>
      <c r="AB79" s="82" t="str">
        <f>IF('Plano de ação'!S79="","",'Plano de ação'!S79)</f>
        <v/>
      </c>
      <c r="AC79" s="80" t="str">
        <f>IF('Plano de contingência'!J79="","",'Plano de contingência'!J79)</f>
        <v>1.
2.
3.
n.</v>
      </c>
      <c r="AD79" s="80" t="str">
        <f>'Plano de contingência'!M79</f>
        <v>1.
2.
3.
n.</v>
      </c>
      <c r="AE79" s="506"/>
    </row>
    <row r="80" spans="2:31" s="78" customFormat="1" ht="14.45" customHeight="1" thickTop="1" thickBot="1" x14ac:dyDescent="0.25">
      <c r="B80" s="446"/>
      <c r="C80" s="459"/>
      <c r="D80" s="446"/>
      <c r="E80" s="490"/>
      <c r="F80" s="91"/>
      <c r="G80" s="452"/>
      <c r="H80" s="92"/>
      <c r="I80" s="443"/>
      <c r="J80" s="482"/>
      <c r="K80" s="417"/>
      <c r="L80" s="417"/>
      <c r="M80" s="420"/>
      <c r="N80" s="407" t="str">
        <f>'Avaliar os Controles Existent.'!H80</f>
        <v>1.
2.
3.
n.</v>
      </c>
      <c r="O80" s="408"/>
      <c r="P80" s="409"/>
      <c r="Q80" s="402"/>
      <c r="R80" s="407" t="str">
        <f>'Avaliar os Controles Existent.'!R80</f>
        <v>1.
2.
3.
n.</v>
      </c>
      <c r="S80" s="408"/>
      <c r="T80" s="409"/>
      <c r="U80" s="402"/>
      <c r="V80" s="387"/>
      <c r="W80" s="390"/>
      <c r="X80" s="396"/>
      <c r="Y80" s="79"/>
      <c r="Z80" s="80" t="str">
        <f>IF('Plano de ação'!J80="","",'Plano de ação'!J80)</f>
        <v>1.
2.
3.
n.</v>
      </c>
      <c r="AA80" s="81" t="str">
        <f>IF('Plano de ação'!R80="","",'Plano de ação'!R80)</f>
        <v/>
      </c>
      <c r="AB80" s="82" t="str">
        <f>IF('Plano de ação'!S80="","",'Plano de ação'!S80)</f>
        <v/>
      </c>
      <c r="AC80" s="80" t="str">
        <f>IF('Plano de contingência'!J80="","",'Plano de contingência'!J80)</f>
        <v>1.
2.
3.
n.</v>
      </c>
      <c r="AD80" s="80" t="str">
        <f>'Plano de contingência'!M80</f>
        <v>1.
2.
3.
n.</v>
      </c>
      <c r="AE80" s="506"/>
    </row>
    <row r="81" spans="2:31" s="78" customFormat="1" ht="14.45" customHeight="1" thickTop="1" thickBot="1" x14ac:dyDescent="0.25">
      <c r="B81" s="446"/>
      <c r="C81" s="459"/>
      <c r="D81" s="447"/>
      <c r="E81" s="491"/>
      <c r="F81" s="91"/>
      <c r="G81" s="453"/>
      <c r="H81" s="92"/>
      <c r="I81" s="444"/>
      <c r="J81" s="483"/>
      <c r="K81" s="418"/>
      <c r="L81" s="418"/>
      <c r="M81" s="421"/>
      <c r="N81" s="407" t="str">
        <f>'Avaliar os Controles Existent.'!H81</f>
        <v>1.
2.
3.
n.</v>
      </c>
      <c r="O81" s="408"/>
      <c r="P81" s="409"/>
      <c r="Q81" s="403"/>
      <c r="R81" s="407" t="str">
        <f>'Avaliar os Controles Existent.'!R81</f>
        <v>1.
2.
3.
n.</v>
      </c>
      <c r="S81" s="408"/>
      <c r="T81" s="409"/>
      <c r="U81" s="403"/>
      <c r="V81" s="388"/>
      <c r="W81" s="391"/>
      <c r="X81" s="397"/>
      <c r="Y81" s="79"/>
      <c r="Z81" s="80" t="str">
        <f>IF('Plano de ação'!J81="","",'Plano de ação'!J81)</f>
        <v>1.
2.
3.
n.</v>
      </c>
      <c r="AA81" s="81" t="str">
        <f>IF('Plano de ação'!R81="","",'Plano de ação'!R81)</f>
        <v/>
      </c>
      <c r="AB81" s="82" t="str">
        <f>IF('Plano de ação'!S81="","",'Plano de ação'!S81)</f>
        <v/>
      </c>
      <c r="AC81" s="80" t="str">
        <f>IF('Plano de contingência'!J81="","",'Plano de contingência'!J81)</f>
        <v>1.
2.
3.
n.</v>
      </c>
      <c r="AD81" s="80" t="str">
        <f>'Plano de contingência'!M81</f>
        <v>1.
2.
3.
n.</v>
      </c>
      <c r="AE81" s="506"/>
    </row>
    <row r="82" spans="2:31" s="78" customFormat="1" ht="14.45" customHeight="1" thickTop="1" thickBot="1" x14ac:dyDescent="0.25">
      <c r="B82" s="446"/>
      <c r="C82" s="459"/>
      <c r="D82" s="457" t="str">
        <f>'Subprocessos e FCS'!C20</f>
        <v>FCS.08</v>
      </c>
      <c r="E82" s="489">
        <f>'Subprocessos e FCS'!D20</f>
        <v>0</v>
      </c>
      <c r="F82" s="91"/>
      <c r="G82" s="451" t="s">
        <v>99</v>
      </c>
      <c r="H82" s="92"/>
      <c r="I82" s="442"/>
      <c r="J82" s="481"/>
      <c r="K82" s="416" t="str">
        <f>'Apuração do Risco Inerente'!Y82:Y91</f>
        <v/>
      </c>
      <c r="L82" s="416" t="str">
        <f>'Apuração do Risco Inerente'!Z82:Z91</f>
        <v/>
      </c>
      <c r="M82" s="419" t="str">
        <f>'Apuração do Risco Inerente'!AB82:AB91</f>
        <v/>
      </c>
      <c r="N82" s="407" t="str">
        <f>'Avaliar os Controles Existent.'!H82</f>
        <v>1.
2.
3.
n.</v>
      </c>
      <c r="O82" s="408"/>
      <c r="P82" s="409"/>
      <c r="Q82" s="401" t="str">
        <f>'Avaliar os Controles Existent.'!N82:N91</f>
        <v/>
      </c>
      <c r="R82" s="407" t="str">
        <f>'Avaliar os Controles Existent.'!R82</f>
        <v>1.
2.
3.
n.</v>
      </c>
      <c r="S82" s="408"/>
      <c r="T82" s="409"/>
      <c r="U82" s="401" t="str">
        <f>'Avaliar os Controles Existent.'!X82:X91</f>
        <v/>
      </c>
      <c r="V82" s="386" t="str">
        <f>'Avaliar os Controles Existent.'!AA82:AA91</f>
        <v/>
      </c>
      <c r="W82" s="389" t="str">
        <f>'Avaliar os Controles Existent.'!AB82:AB91</f>
        <v/>
      </c>
      <c r="X82" s="395" t="str">
        <f>'Avaliar os Controles Existent.'!AD82:AD91</f>
        <v/>
      </c>
      <c r="Y82" s="79" t="str">
        <f>IF('Plano de ação'!I82:I91="","",'Plano de ação'!I82:I91)</f>
        <v/>
      </c>
      <c r="Z82" s="80" t="str">
        <f>IF('Plano de ação'!J82="","",'Plano de ação'!J82)</f>
        <v>1.
2.
3.
n.</v>
      </c>
      <c r="AA82" s="81" t="str">
        <f>IF('Plano de ação'!R82="","",'Plano de ação'!R82)</f>
        <v/>
      </c>
      <c r="AB82" s="82" t="str">
        <f>IF('Plano de ação'!S82="","",'Plano de ação'!S82)</f>
        <v/>
      </c>
      <c r="AC82" s="80" t="str">
        <f>IF('Plano de contingência'!J82="","",'Plano de contingência'!J82)</f>
        <v>1.
2.
3.
n.</v>
      </c>
      <c r="AD82" s="80" t="str">
        <f>'Plano de contingência'!M82</f>
        <v>1.
2.
3.
n.</v>
      </c>
      <c r="AE82" s="506" t="str">
        <f>IF(Monitoramento!J82="","",Monitoramento!J82)</f>
        <v/>
      </c>
    </row>
    <row r="83" spans="2:31" s="78" customFormat="1" ht="14.45" customHeight="1" thickTop="1" thickBot="1" x14ac:dyDescent="0.25">
      <c r="B83" s="446"/>
      <c r="C83" s="459"/>
      <c r="D83" s="446"/>
      <c r="E83" s="490"/>
      <c r="F83" s="91"/>
      <c r="G83" s="452"/>
      <c r="H83" s="92"/>
      <c r="I83" s="443"/>
      <c r="J83" s="482"/>
      <c r="K83" s="417"/>
      <c r="L83" s="417"/>
      <c r="M83" s="420"/>
      <c r="N83" s="407" t="str">
        <f>'Avaliar os Controles Existent.'!H83</f>
        <v>1.
2.
3.
n.</v>
      </c>
      <c r="O83" s="408"/>
      <c r="P83" s="409"/>
      <c r="Q83" s="402"/>
      <c r="R83" s="407" t="str">
        <f>'Avaliar os Controles Existent.'!R83</f>
        <v>1.
2.
3.
n.</v>
      </c>
      <c r="S83" s="408"/>
      <c r="T83" s="409"/>
      <c r="U83" s="402"/>
      <c r="V83" s="387"/>
      <c r="W83" s="390"/>
      <c r="X83" s="396"/>
      <c r="Y83" s="79"/>
      <c r="Z83" s="80" t="str">
        <f>IF('Plano de ação'!J83="","",'Plano de ação'!J83)</f>
        <v>1.
2.
3.
n.</v>
      </c>
      <c r="AA83" s="81" t="str">
        <f>IF('Plano de ação'!R83="","",'Plano de ação'!R83)</f>
        <v/>
      </c>
      <c r="AB83" s="82" t="str">
        <f>IF('Plano de ação'!S83="","",'Plano de ação'!S83)</f>
        <v/>
      </c>
      <c r="AC83" s="80" t="str">
        <f>IF('Plano de contingência'!J83="","",'Plano de contingência'!J83)</f>
        <v>1.
2.
3.
n.</v>
      </c>
      <c r="AD83" s="80" t="str">
        <f>'Plano de contingência'!M83</f>
        <v>1.
2.
3.
n.</v>
      </c>
      <c r="AE83" s="506"/>
    </row>
    <row r="84" spans="2:31" s="78" customFormat="1" ht="14.45" customHeight="1" thickTop="1" thickBot="1" x14ac:dyDescent="0.25">
      <c r="B84" s="446"/>
      <c r="C84" s="459"/>
      <c r="D84" s="446"/>
      <c r="E84" s="490"/>
      <c r="F84" s="91"/>
      <c r="G84" s="452"/>
      <c r="H84" s="92"/>
      <c r="I84" s="443"/>
      <c r="J84" s="482"/>
      <c r="K84" s="417"/>
      <c r="L84" s="417"/>
      <c r="M84" s="420"/>
      <c r="N84" s="407" t="str">
        <f>'Avaliar os Controles Existent.'!H84</f>
        <v>1.
2.
3.
n.</v>
      </c>
      <c r="O84" s="408"/>
      <c r="P84" s="409"/>
      <c r="Q84" s="402"/>
      <c r="R84" s="407" t="str">
        <f>'Avaliar os Controles Existent.'!R84</f>
        <v>1.
2.
3.
n.</v>
      </c>
      <c r="S84" s="408"/>
      <c r="T84" s="409"/>
      <c r="U84" s="402"/>
      <c r="V84" s="387"/>
      <c r="W84" s="390"/>
      <c r="X84" s="396"/>
      <c r="Y84" s="79"/>
      <c r="Z84" s="80" t="str">
        <f>IF('Plano de ação'!J84="","",'Plano de ação'!J84)</f>
        <v>1.
2.
3.
n.</v>
      </c>
      <c r="AA84" s="81" t="str">
        <f>IF('Plano de ação'!R84="","",'Plano de ação'!R84)</f>
        <v/>
      </c>
      <c r="AB84" s="82" t="str">
        <f>IF('Plano de ação'!S84="","",'Plano de ação'!S84)</f>
        <v/>
      </c>
      <c r="AC84" s="80" t="str">
        <f>IF('Plano de contingência'!J84="","",'Plano de contingência'!J84)</f>
        <v>1.
2.
3.
n.</v>
      </c>
      <c r="AD84" s="80" t="str">
        <f>'Plano de contingência'!M84</f>
        <v>1.
2.
3.
n.</v>
      </c>
      <c r="AE84" s="506"/>
    </row>
    <row r="85" spans="2:31" s="78" customFormat="1" ht="14.45" customHeight="1" thickTop="1" thickBot="1" x14ac:dyDescent="0.25">
      <c r="B85" s="446"/>
      <c r="C85" s="459"/>
      <c r="D85" s="446"/>
      <c r="E85" s="490"/>
      <c r="F85" s="91"/>
      <c r="G85" s="452"/>
      <c r="H85" s="92"/>
      <c r="I85" s="443"/>
      <c r="J85" s="482"/>
      <c r="K85" s="417"/>
      <c r="L85" s="417"/>
      <c r="M85" s="420"/>
      <c r="N85" s="407" t="str">
        <f>'Avaliar os Controles Existent.'!H85</f>
        <v>1.
2.
3.
n.</v>
      </c>
      <c r="O85" s="408"/>
      <c r="P85" s="409"/>
      <c r="Q85" s="402"/>
      <c r="R85" s="407" t="str">
        <f>'Avaliar os Controles Existent.'!R85</f>
        <v>1.
2.
3.
n.</v>
      </c>
      <c r="S85" s="408"/>
      <c r="T85" s="409"/>
      <c r="U85" s="402"/>
      <c r="V85" s="387"/>
      <c r="W85" s="390"/>
      <c r="X85" s="396"/>
      <c r="Y85" s="79"/>
      <c r="Z85" s="80" t="str">
        <f>IF('Plano de ação'!J85="","",'Plano de ação'!J85)</f>
        <v>1.
2.
3.
n.</v>
      </c>
      <c r="AA85" s="81" t="str">
        <f>IF('Plano de ação'!R85="","",'Plano de ação'!R85)</f>
        <v/>
      </c>
      <c r="AB85" s="82" t="str">
        <f>IF('Plano de ação'!S85="","",'Plano de ação'!S85)</f>
        <v/>
      </c>
      <c r="AC85" s="80" t="str">
        <f>IF('Plano de contingência'!J85="","",'Plano de contingência'!J85)</f>
        <v>1.
2.
3.
n.</v>
      </c>
      <c r="AD85" s="80" t="str">
        <f>'Plano de contingência'!M85</f>
        <v>1.
2.
3.
n.</v>
      </c>
      <c r="AE85" s="506"/>
    </row>
    <row r="86" spans="2:31" s="78" customFormat="1" ht="14.45" customHeight="1" thickTop="1" thickBot="1" x14ac:dyDescent="0.25">
      <c r="B86" s="446"/>
      <c r="C86" s="459"/>
      <c r="D86" s="446"/>
      <c r="E86" s="490"/>
      <c r="F86" s="91"/>
      <c r="G86" s="452"/>
      <c r="H86" s="92"/>
      <c r="I86" s="443"/>
      <c r="J86" s="482"/>
      <c r="K86" s="417"/>
      <c r="L86" s="417"/>
      <c r="M86" s="420"/>
      <c r="N86" s="407" t="str">
        <f>'Avaliar os Controles Existent.'!H86</f>
        <v>1.
2.
3.
n.</v>
      </c>
      <c r="O86" s="408"/>
      <c r="P86" s="409"/>
      <c r="Q86" s="402"/>
      <c r="R86" s="407" t="str">
        <f>'Avaliar os Controles Existent.'!R86</f>
        <v>1.
2.
3.
n.</v>
      </c>
      <c r="S86" s="408"/>
      <c r="T86" s="409"/>
      <c r="U86" s="402"/>
      <c r="V86" s="387"/>
      <c r="W86" s="390"/>
      <c r="X86" s="396"/>
      <c r="Y86" s="79"/>
      <c r="Z86" s="80" t="str">
        <f>IF('Plano de ação'!J86="","",'Plano de ação'!J86)</f>
        <v>1.
2.
3.
n.</v>
      </c>
      <c r="AA86" s="81" t="str">
        <f>IF('Plano de ação'!R86="","",'Plano de ação'!R86)</f>
        <v/>
      </c>
      <c r="AB86" s="82" t="str">
        <f>IF('Plano de ação'!S86="","",'Plano de ação'!S86)</f>
        <v/>
      </c>
      <c r="AC86" s="80" t="str">
        <f>IF('Plano de contingência'!J86="","",'Plano de contingência'!J86)</f>
        <v>1.
2.
3.
n.</v>
      </c>
      <c r="AD86" s="80" t="str">
        <f>'Plano de contingência'!M86</f>
        <v>1.
2.
3.
n.</v>
      </c>
      <c r="AE86" s="506"/>
    </row>
    <row r="87" spans="2:31" s="78" customFormat="1" ht="14.45" customHeight="1" thickTop="1" thickBot="1" x14ac:dyDescent="0.25">
      <c r="B87" s="446"/>
      <c r="C87" s="459"/>
      <c r="D87" s="446"/>
      <c r="E87" s="490"/>
      <c r="F87" s="91"/>
      <c r="G87" s="452"/>
      <c r="H87" s="92"/>
      <c r="I87" s="443"/>
      <c r="J87" s="482"/>
      <c r="K87" s="417"/>
      <c r="L87" s="417"/>
      <c r="M87" s="420"/>
      <c r="N87" s="407" t="str">
        <f>'Avaliar os Controles Existent.'!H87</f>
        <v>1.
2.
3.
n.</v>
      </c>
      <c r="O87" s="408"/>
      <c r="P87" s="409"/>
      <c r="Q87" s="402"/>
      <c r="R87" s="407" t="str">
        <f>'Avaliar os Controles Existent.'!R87</f>
        <v>1.
2.
3.
n.</v>
      </c>
      <c r="S87" s="408"/>
      <c r="T87" s="409"/>
      <c r="U87" s="402"/>
      <c r="V87" s="387"/>
      <c r="W87" s="390"/>
      <c r="X87" s="396"/>
      <c r="Y87" s="79"/>
      <c r="Z87" s="80" t="str">
        <f>IF('Plano de ação'!J87="","",'Plano de ação'!J87)</f>
        <v>1.
2.
3.
n.</v>
      </c>
      <c r="AA87" s="81" t="str">
        <f>IF('Plano de ação'!R87="","",'Plano de ação'!R87)</f>
        <v/>
      </c>
      <c r="AB87" s="82" t="str">
        <f>IF('Plano de ação'!S87="","",'Plano de ação'!S87)</f>
        <v/>
      </c>
      <c r="AC87" s="80" t="str">
        <f>IF('Plano de contingência'!J87="","",'Plano de contingência'!J87)</f>
        <v>1.
2.
3.
n.</v>
      </c>
      <c r="AD87" s="80" t="str">
        <f>'Plano de contingência'!M87</f>
        <v>1.
2.
3.
n.</v>
      </c>
      <c r="AE87" s="506"/>
    </row>
    <row r="88" spans="2:31" s="78" customFormat="1" ht="14.45" customHeight="1" thickTop="1" thickBot="1" x14ac:dyDescent="0.25">
      <c r="B88" s="446"/>
      <c r="C88" s="459"/>
      <c r="D88" s="446"/>
      <c r="E88" s="490"/>
      <c r="F88" s="91"/>
      <c r="G88" s="452"/>
      <c r="H88" s="92"/>
      <c r="I88" s="443"/>
      <c r="J88" s="482"/>
      <c r="K88" s="417"/>
      <c r="L88" s="417"/>
      <c r="M88" s="420"/>
      <c r="N88" s="407" t="str">
        <f>'Avaliar os Controles Existent.'!H88</f>
        <v>1.
2.
3.
n.</v>
      </c>
      <c r="O88" s="408"/>
      <c r="P88" s="409"/>
      <c r="Q88" s="402"/>
      <c r="R88" s="407" t="str">
        <f>'Avaliar os Controles Existent.'!R88</f>
        <v>1.
2.
3.
n.</v>
      </c>
      <c r="S88" s="408"/>
      <c r="T88" s="409"/>
      <c r="U88" s="402"/>
      <c r="V88" s="387"/>
      <c r="W88" s="390"/>
      <c r="X88" s="396"/>
      <c r="Y88" s="79"/>
      <c r="Z88" s="80" t="str">
        <f>IF('Plano de ação'!J88="","",'Plano de ação'!J88)</f>
        <v>1.
2.
3.
n.</v>
      </c>
      <c r="AA88" s="81" t="str">
        <f>IF('Plano de ação'!R88="","",'Plano de ação'!R88)</f>
        <v/>
      </c>
      <c r="AB88" s="82" t="str">
        <f>IF('Plano de ação'!S88="","",'Plano de ação'!S88)</f>
        <v/>
      </c>
      <c r="AC88" s="80" t="str">
        <f>IF('Plano de contingência'!J88="","",'Plano de contingência'!J88)</f>
        <v>1.
2.
3.
n.</v>
      </c>
      <c r="AD88" s="80" t="str">
        <f>'Plano de contingência'!M88</f>
        <v>1.
2.
3.
n.</v>
      </c>
      <c r="AE88" s="506"/>
    </row>
    <row r="89" spans="2:31" s="78" customFormat="1" ht="14.45" customHeight="1" thickTop="1" thickBot="1" x14ac:dyDescent="0.25">
      <c r="B89" s="446"/>
      <c r="C89" s="459"/>
      <c r="D89" s="446"/>
      <c r="E89" s="490"/>
      <c r="F89" s="91"/>
      <c r="G89" s="452"/>
      <c r="H89" s="92"/>
      <c r="I89" s="443"/>
      <c r="J89" s="482"/>
      <c r="K89" s="417"/>
      <c r="L89" s="417"/>
      <c r="M89" s="420"/>
      <c r="N89" s="407" t="str">
        <f>'Avaliar os Controles Existent.'!H89</f>
        <v>1.
2.
3.
n.</v>
      </c>
      <c r="O89" s="408"/>
      <c r="P89" s="409"/>
      <c r="Q89" s="402"/>
      <c r="R89" s="407" t="str">
        <f>'Avaliar os Controles Existent.'!R89</f>
        <v>1.
2.
3.
n.</v>
      </c>
      <c r="S89" s="408"/>
      <c r="T89" s="409"/>
      <c r="U89" s="402"/>
      <c r="V89" s="387"/>
      <c r="W89" s="390"/>
      <c r="X89" s="396"/>
      <c r="Y89" s="79"/>
      <c r="Z89" s="80" t="str">
        <f>IF('Plano de ação'!J89="","",'Plano de ação'!J89)</f>
        <v>1.
2.
3.
n.</v>
      </c>
      <c r="AA89" s="81" t="str">
        <f>IF('Plano de ação'!R89="","",'Plano de ação'!R89)</f>
        <v/>
      </c>
      <c r="AB89" s="82" t="str">
        <f>IF('Plano de ação'!S89="","",'Plano de ação'!S89)</f>
        <v/>
      </c>
      <c r="AC89" s="80" t="str">
        <f>IF('Plano de contingência'!J89="","",'Plano de contingência'!J89)</f>
        <v>1.
2.
3.
n.</v>
      </c>
      <c r="AD89" s="80" t="str">
        <f>'Plano de contingência'!M89</f>
        <v>1.
2.
3.
n.</v>
      </c>
      <c r="AE89" s="506"/>
    </row>
    <row r="90" spans="2:31" s="78" customFormat="1" ht="14.45" customHeight="1" thickTop="1" thickBot="1" x14ac:dyDescent="0.25">
      <c r="B90" s="446"/>
      <c r="C90" s="459"/>
      <c r="D90" s="446"/>
      <c r="E90" s="490"/>
      <c r="F90" s="91"/>
      <c r="G90" s="452"/>
      <c r="H90" s="92"/>
      <c r="I90" s="443"/>
      <c r="J90" s="482"/>
      <c r="K90" s="417"/>
      <c r="L90" s="417"/>
      <c r="M90" s="420"/>
      <c r="N90" s="407" t="str">
        <f>'Avaliar os Controles Existent.'!H90</f>
        <v>1.
2.
3.
n.</v>
      </c>
      <c r="O90" s="408"/>
      <c r="P90" s="409"/>
      <c r="Q90" s="402"/>
      <c r="R90" s="407" t="str">
        <f>'Avaliar os Controles Existent.'!R90</f>
        <v>1.
2.
3.
n.</v>
      </c>
      <c r="S90" s="408"/>
      <c r="T90" s="409"/>
      <c r="U90" s="402"/>
      <c r="V90" s="387"/>
      <c r="W90" s="390"/>
      <c r="X90" s="396"/>
      <c r="Y90" s="79"/>
      <c r="Z90" s="80" t="str">
        <f>IF('Plano de ação'!J90="","",'Plano de ação'!J90)</f>
        <v>1.
2.
3.
n.</v>
      </c>
      <c r="AA90" s="81" t="str">
        <f>IF('Plano de ação'!R90="","",'Plano de ação'!R90)</f>
        <v/>
      </c>
      <c r="AB90" s="82" t="str">
        <f>IF('Plano de ação'!S90="","",'Plano de ação'!S90)</f>
        <v/>
      </c>
      <c r="AC90" s="80" t="str">
        <f>IF('Plano de contingência'!J90="","",'Plano de contingência'!J90)</f>
        <v>1.
2.
3.
n.</v>
      </c>
      <c r="AD90" s="80" t="str">
        <f>'Plano de contingência'!M90</f>
        <v>1.
2.
3.
n.</v>
      </c>
      <c r="AE90" s="506"/>
    </row>
    <row r="91" spans="2:31" s="78" customFormat="1" ht="14.45" customHeight="1" thickTop="1" thickBot="1" x14ac:dyDescent="0.25">
      <c r="B91" s="447"/>
      <c r="C91" s="460"/>
      <c r="D91" s="447"/>
      <c r="E91" s="491"/>
      <c r="F91" s="91"/>
      <c r="G91" s="453"/>
      <c r="H91" s="92"/>
      <c r="I91" s="444"/>
      <c r="J91" s="483"/>
      <c r="K91" s="418"/>
      <c r="L91" s="418"/>
      <c r="M91" s="421"/>
      <c r="N91" s="407" t="str">
        <f>'Avaliar os Controles Existent.'!H91</f>
        <v>1.
2.
3.
n.</v>
      </c>
      <c r="O91" s="408"/>
      <c r="P91" s="409"/>
      <c r="Q91" s="403"/>
      <c r="R91" s="407" t="str">
        <f>'Avaliar os Controles Existent.'!R91</f>
        <v>1.
2.
3.
n.</v>
      </c>
      <c r="S91" s="408"/>
      <c r="T91" s="409"/>
      <c r="U91" s="403"/>
      <c r="V91" s="388"/>
      <c r="W91" s="391"/>
      <c r="X91" s="397"/>
      <c r="Y91" s="79"/>
      <c r="Z91" s="80" t="str">
        <f>IF('Plano de ação'!J91="","",'Plano de ação'!J91)</f>
        <v>1.
2.
3.
n.</v>
      </c>
      <c r="AA91" s="81" t="str">
        <f>IF('Plano de ação'!R91="","",'Plano de ação'!R91)</f>
        <v/>
      </c>
      <c r="AB91" s="82" t="str">
        <f>IF('Plano de ação'!S91="","",'Plano de ação'!S91)</f>
        <v/>
      </c>
      <c r="AC91" s="80" t="str">
        <f>IF('Plano de contingência'!J91="","",'Plano de contingência'!J91)</f>
        <v>1.
2.
3.
n.</v>
      </c>
      <c r="AD91" s="80" t="str">
        <f>'Plano de contingência'!M91</f>
        <v>1.
2.
3.
n.</v>
      </c>
      <c r="AE91" s="506"/>
    </row>
    <row r="92" spans="2:31" s="78" customFormat="1" ht="14.45" customHeight="1" thickTop="1" thickBot="1" x14ac:dyDescent="0.25">
      <c r="B92" s="454" t="str">
        <f>'Subprocessos e FCS'!A21</f>
        <v>Subp.02</v>
      </c>
      <c r="C92" s="461">
        <f>'Subprocessos e FCS'!B21</f>
        <v>0</v>
      </c>
      <c r="D92" s="464" t="str">
        <f>'Subprocessos e FCS'!C21</f>
        <v>FCS.01</v>
      </c>
      <c r="E92" s="471">
        <f>'Subprocessos e FCS'!D21</f>
        <v>0</v>
      </c>
      <c r="F92" s="93"/>
      <c r="G92" s="448" t="s">
        <v>100</v>
      </c>
      <c r="H92" s="94"/>
      <c r="I92" s="435"/>
      <c r="J92" s="507"/>
      <c r="K92" s="410" t="str">
        <f>'Apuração do Risco Inerente'!Y92:Y101</f>
        <v/>
      </c>
      <c r="L92" s="410" t="str">
        <f>'Apuração do Risco Inerente'!Z92:Z101</f>
        <v/>
      </c>
      <c r="M92" s="413" t="str">
        <f>'Apuração do Risco Inerente'!AB92:AB101</f>
        <v/>
      </c>
      <c r="N92" s="404" t="str">
        <f>'Avaliar os Controles Existent.'!H92</f>
        <v>1.
2.
3.
n.</v>
      </c>
      <c r="O92" s="405"/>
      <c r="P92" s="406"/>
      <c r="Q92" s="398" t="str">
        <f>'Avaliar os Controles Existent.'!N92:N101</f>
        <v/>
      </c>
      <c r="R92" s="404" t="str">
        <f>'Avaliar os Controles Existent.'!R92</f>
        <v>1.
2.
3.
n.</v>
      </c>
      <c r="S92" s="405"/>
      <c r="T92" s="406"/>
      <c r="U92" s="398" t="str">
        <f>'Avaliar os Controles Existent.'!X92:X101</f>
        <v/>
      </c>
      <c r="V92" s="380" t="str">
        <f>'Avaliar os Controles Existent.'!AA92:AA101</f>
        <v/>
      </c>
      <c r="W92" s="383" t="str">
        <f>'Avaliar os Controles Existent.'!AB92:AB101</f>
        <v/>
      </c>
      <c r="X92" s="392" t="str">
        <f>'Avaliar os Controles Existent.'!AD92:AD101</f>
        <v/>
      </c>
      <c r="Y92" s="84" t="str">
        <f>IF('Plano de ação'!I92:I101="","",'Plano de ação'!I92:I101)</f>
        <v/>
      </c>
      <c r="Z92" s="83" t="str">
        <f>IF('Plano de ação'!J92="","",'Plano de ação'!J92)</f>
        <v>1.
2.
3.
n.</v>
      </c>
      <c r="AA92" s="85" t="str">
        <f>IF('Plano de ação'!R92="","",'Plano de ação'!R92)</f>
        <v/>
      </c>
      <c r="AB92" s="86" t="str">
        <f>IF('Plano de ação'!S92="","",'Plano de ação'!S92)</f>
        <v/>
      </c>
      <c r="AC92" s="83" t="str">
        <f>IF('Plano de contingência'!J92="","",'Plano de contingência'!J92)</f>
        <v>1.
2.
3.
n.</v>
      </c>
      <c r="AD92" s="83" t="str">
        <f>'Plano de contingência'!M92</f>
        <v>1.
2.
3.
n.</v>
      </c>
      <c r="AE92" s="505" t="str">
        <f>IF(Monitoramento!J92="","",Monitoramento!J92)</f>
        <v/>
      </c>
    </row>
    <row r="93" spans="2:31" s="78" customFormat="1" ht="14.45" customHeight="1" thickTop="1" thickBot="1" x14ac:dyDescent="0.25">
      <c r="B93" s="455"/>
      <c r="C93" s="462"/>
      <c r="D93" s="465"/>
      <c r="E93" s="472"/>
      <c r="F93" s="93"/>
      <c r="G93" s="449"/>
      <c r="H93" s="94"/>
      <c r="I93" s="436"/>
      <c r="J93" s="508"/>
      <c r="K93" s="411"/>
      <c r="L93" s="411"/>
      <c r="M93" s="414"/>
      <c r="N93" s="404" t="str">
        <f>'Avaliar os Controles Existent.'!H93</f>
        <v>1.
2.
3.
n.</v>
      </c>
      <c r="O93" s="405"/>
      <c r="P93" s="406"/>
      <c r="Q93" s="399"/>
      <c r="R93" s="404" t="str">
        <f>'Avaliar os Controles Existent.'!R93</f>
        <v>1.
2.
3.
n.</v>
      </c>
      <c r="S93" s="405"/>
      <c r="T93" s="406"/>
      <c r="U93" s="399"/>
      <c r="V93" s="381"/>
      <c r="W93" s="384"/>
      <c r="X93" s="393"/>
      <c r="Y93" s="84"/>
      <c r="Z93" s="83" t="str">
        <f>IF('Plano de ação'!J93="","",'Plano de ação'!J93)</f>
        <v>1.
2.
3.
n.</v>
      </c>
      <c r="AA93" s="85" t="str">
        <f>IF('Plano de ação'!R93="","",'Plano de ação'!R93)</f>
        <v/>
      </c>
      <c r="AB93" s="86" t="str">
        <f>IF('Plano de ação'!S93="","",'Plano de ação'!S93)</f>
        <v/>
      </c>
      <c r="AC93" s="83" t="str">
        <f>IF('Plano de contingência'!J93="","",'Plano de contingência'!J93)</f>
        <v>1.
2.
3.
n.</v>
      </c>
      <c r="AD93" s="83" t="str">
        <f>'Plano de contingência'!M93</f>
        <v>1.
2.
3.
n.</v>
      </c>
      <c r="AE93" s="505"/>
    </row>
    <row r="94" spans="2:31" s="78" customFormat="1" ht="14.45" customHeight="1" thickTop="1" thickBot="1" x14ac:dyDescent="0.25">
      <c r="B94" s="455"/>
      <c r="C94" s="462"/>
      <c r="D94" s="465"/>
      <c r="E94" s="472"/>
      <c r="F94" s="93"/>
      <c r="G94" s="449"/>
      <c r="H94" s="94"/>
      <c r="I94" s="436"/>
      <c r="J94" s="508"/>
      <c r="K94" s="411"/>
      <c r="L94" s="411"/>
      <c r="M94" s="414"/>
      <c r="N94" s="404" t="str">
        <f>'Avaliar os Controles Existent.'!H94</f>
        <v>1.
2.
3.
n.</v>
      </c>
      <c r="O94" s="405"/>
      <c r="P94" s="406"/>
      <c r="Q94" s="399"/>
      <c r="R94" s="404" t="str">
        <f>'Avaliar os Controles Existent.'!R94</f>
        <v>1.
2.
3.
n.</v>
      </c>
      <c r="S94" s="405"/>
      <c r="T94" s="406"/>
      <c r="U94" s="399"/>
      <c r="V94" s="381"/>
      <c r="W94" s="384"/>
      <c r="X94" s="393"/>
      <c r="Y94" s="84"/>
      <c r="Z94" s="83" t="str">
        <f>IF('Plano de ação'!J94="","",'Plano de ação'!J94)</f>
        <v>1.
2.
3.
n.</v>
      </c>
      <c r="AA94" s="85" t="str">
        <f>IF('Plano de ação'!R94="","",'Plano de ação'!R94)</f>
        <v/>
      </c>
      <c r="AB94" s="86" t="str">
        <f>IF('Plano de ação'!S94="","",'Plano de ação'!S94)</f>
        <v/>
      </c>
      <c r="AC94" s="83" t="str">
        <f>IF('Plano de contingência'!J94="","",'Plano de contingência'!J94)</f>
        <v>1.
2.
3.
n.</v>
      </c>
      <c r="AD94" s="83" t="str">
        <f>'Plano de contingência'!M94</f>
        <v>1.
2.
3.
n.</v>
      </c>
      <c r="AE94" s="505"/>
    </row>
    <row r="95" spans="2:31" s="78" customFormat="1" ht="14.45" customHeight="1" thickTop="1" thickBot="1" x14ac:dyDescent="0.25">
      <c r="B95" s="455"/>
      <c r="C95" s="462"/>
      <c r="D95" s="465"/>
      <c r="E95" s="472"/>
      <c r="F95" s="93"/>
      <c r="G95" s="449"/>
      <c r="H95" s="94"/>
      <c r="I95" s="436"/>
      <c r="J95" s="508"/>
      <c r="K95" s="411"/>
      <c r="L95" s="411"/>
      <c r="M95" s="414"/>
      <c r="N95" s="404" t="str">
        <f>'Avaliar os Controles Existent.'!H95</f>
        <v>1.
2.
3.
n.</v>
      </c>
      <c r="O95" s="405"/>
      <c r="P95" s="406"/>
      <c r="Q95" s="399"/>
      <c r="R95" s="404" t="str">
        <f>'Avaliar os Controles Existent.'!R95</f>
        <v>1.
2.
3.
n.</v>
      </c>
      <c r="S95" s="405"/>
      <c r="T95" s="406"/>
      <c r="U95" s="399"/>
      <c r="V95" s="381"/>
      <c r="W95" s="384"/>
      <c r="X95" s="393"/>
      <c r="Y95" s="84"/>
      <c r="Z95" s="83" t="str">
        <f>IF('Plano de ação'!J95="","",'Plano de ação'!J95)</f>
        <v>1.
2.
3.
n.</v>
      </c>
      <c r="AA95" s="85" t="str">
        <f>IF('Plano de ação'!R95="","",'Plano de ação'!R95)</f>
        <v/>
      </c>
      <c r="AB95" s="86" t="str">
        <f>IF('Plano de ação'!S95="","",'Plano de ação'!S95)</f>
        <v/>
      </c>
      <c r="AC95" s="83" t="str">
        <f>IF('Plano de contingência'!J95="","",'Plano de contingência'!J95)</f>
        <v>1.
2.
3.
n.</v>
      </c>
      <c r="AD95" s="83" t="str">
        <f>'Plano de contingência'!M95</f>
        <v>1.
2.
3.
n.</v>
      </c>
      <c r="AE95" s="505"/>
    </row>
    <row r="96" spans="2:31" s="78" customFormat="1" ht="14.45" customHeight="1" thickTop="1" thickBot="1" x14ac:dyDescent="0.25">
      <c r="B96" s="455"/>
      <c r="C96" s="462"/>
      <c r="D96" s="465"/>
      <c r="E96" s="472"/>
      <c r="F96" s="93"/>
      <c r="G96" s="449"/>
      <c r="H96" s="94"/>
      <c r="I96" s="436"/>
      <c r="J96" s="508"/>
      <c r="K96" s="411"/>
      <c r="L96" s="411"/>
      <c r="M96" s="414"/>
      <c r="N96" s="404" t="str">
        <f>'Avaliar os Controles Existent.'!H96</f>
        <v>1.
2.
3.
n.</v>
      </c>
      <c r="O96" s="405"/>
      <c r="P96" s="406"/>
      <c r="Q96" s="399"/>
      <c r="R96" s="404" t="str">
        <f>'Avaliar os Controles Existent.'!R96</f>
        <v>1.
2.
3.
n.</v>
      </c>
      <c r="S96" s="405"/>
      <c r="T96" s="406"/>
      <c r="U96" s="399"/>
      <c r="V96" s="381"/>
      <c r="W96" s="384"/>
      <c r="X96" s="393"/>
      <c r="Y96" s="84"/>
      <c r="Z96" s="83" t="str">
        <f>IF('Plano de ação'!J96="","",'Plano de ação'!J96)</f>
        <v>1.
2.
3.
n.</v>
      </c>
      <c r="AA96" s="85" t="str">
        <f>IF('Plano de ação'!R96="","",'Plano de ação'!R96)</f>
        <v/>
      </c>
      <c r="AB96" s="86" t="str">
        <f>IF('Plano de ação'!S96="","",'Plano de ação'!S96)</f>
        <v/>
      </c>
      <c r="AC96" s="83" t="str">
        <f>IF('Plano de contingência'!J96="","",'Plano de contingência'!J96)</f>
        <v>1.
2.
3.
n.</v>
      </c>
      <c r="AD96" s="83" t="str">
        <f>'Plano de contingência'!M96</f>
        <v>1.
2.
3.
n.</v>
      </c>
      <c r="AE96" s="505"/>
    </row>
    <row r="97" spans="2:31" s="78" customFormat="1" ht="14.45" customHeight="1" thickTop="1" thickBot="1" x14ac:dyDescent="0.25">
      <c r="B97" s="455"/>
      <c r="C97" s="462"/>
      <c r="D97" s="465"/>
      <c r="E97" s="472"/>
      <c r="F97" s="93"/>
      <c r="G97" s="449"/>
      <c r="H97" s="94"/>
      <c r="I97" s="436"/>
      <c r="J97" s="508"/>
      <c r="K97" s="411"/>
      <c r="L97" s="411"/>
      <c r="M97" s="414"/>
      <c r="N97" s="404" t="str">
        <f>'Avaliar os Controles Existent.'!H97</f>
        <v>1.
2.
3.
n.</v>
      </c>
      <c r="O97" s="405"/>
      <c r="P97" s="406"/>
      <c r="Q97" s="399"/>
      <c r="R97" s="404" t="str">
        <f>'Avaliar os Controles Existent.'!R97</f>
        <v>1.
2.
3.
n.</v>
      </c>
      <c r="S97" s="405"/>
      <c r="T97" s="406"/>
      <c r="U97" s="399"/>
      <c r="V97" s="381"/>
      <c r="W97" s="384"/>
      <c r="X97" s="393"/>
      <c r="Y97" s="84"/>
      <c r="Z97" s="83" t="str">
        <f>IF('Plano de ação'!J97="","",'Plano de ação'!J97)</f>
        <v>1.
2.
3.
n.</v>
      </c>
      <c r="AA97" s="85" t="str">
        <f>IF('Plano de ação'!R97="","",'Plano de ação'!R97)</f>
        <v/>
      </c>
      <c r="AB97" s="86" t="str">
        <f>IF('Plano de ação'!S97="","",'Plano de ação'!S97)</f>
        <v/>
      </c>
      <c r="AC97" s="83" t="str">
        <f>IF('Plano de contingência'!J97="","",'Plano de contingência'!J97)</f>
        <v>1.
2.
3.
n.</v>
      </c>
      <c r="AD97" s="83" t="str">
        <f>'Plano de contingência'!M97</f>
        <v>1.
2.
3.
n.</v>
      </c>
      <c r="AE97" s="505"/>
    </row>
    <row r="98" spans="2:31" s="78" customFormat="1" ht="14.45" customHeight="1" thickTop="1" thickBot="1" x14ac:dyDescent="0.25">
      <c r="B98" s="455"/>
      <c r="C98" s="462"/>
      <c r="D98" s="465"/>
      <c r="E98" s="472"/>
      <c r="F98" s="93"/>
      <c r="G98" s="449"/>
      <c r="H98" s="94"/>
      <c r="I98" s="436"/>
      <c r="J98" s="508"/>
      <c r="K98" s="411"/>
      <c r="L98" s="411"/>
      <c r="M98" s="414"/>
      <c r="N98" s="404" t="str">
        <f>'Avaliar os Controles Existent.'!H98</f>
        <v>1.
2.
3.
n.</v>
      </c>
      <c r="O98" s="405"/>
      <c r="P98" s="406"/>
      <c r="Q98" s="399"/>
      <c r="R98" s="404" t="str">
        <f>'Avaliar os Controles Existent.'!R98</f>
        <v>1.
2.
3.
n.</v>
      </c>
      <c r="S98" s="405"/>
      <c r="T98" s="406"/>
      <c r="U98" s="399"/>
      <c r="V98" s="381"/>
      <c r="W98" s="384"/>
      <c r="X98" s="393"/>
      <c r="Y98" s="84"/>
      <c r="Z98" s="83" t="str">
        <f>IF('Plano de ação'!J98="","",'Plano de ação'!J98)</f>
        <v>1.
2.
3.
n.</v>
      </c>
      <c r="AA98" s="85" t="str">
        <f>IF('Plano de ação'!R98="","",'Plano de ação'!R98)</f>
        <v/>
      </c>
      <c r="AB98" s="86" t="str">
        <f>IF('Plano de ação'!S98="","",'Plano de ação'!S98)</f>
        <v/>
      </c>
      <c r="AC98" s="83" t="str">
        <f>IF('Plano de contingência'!J98="","",'Plano de contingência'!J98)</f>
        <v>1.
2.
3.
n.</v>
      </c>
      <c r="AD98" s="83" t="str">
        <f>'Plano de contingência'!M98</f>
        <v>1.
2.
3.
n.</v>
      </c>
      <c r="AE98" s="505"/>
    </row>
    <row r="99" spans="2:31" s="78" customFormat="1" ht="14.45" customHeight="1" thickTop="1" thickBot="1" x14ac:dyDescent="0.25">
      <c r="B99" s="455"/>
      <c r="C99" s="462"/>
      <c r="D99" s="465"/>
      <c r="E99" s="472"/>
      <c r="F99" s="93"/>
      <c r="G99" s="449"/>
      <c r="H99" s="94"/>
      <c r="I99" s="436"/>
      <c r="J99" s="508"/>
      <c r="K99" s="411"/>
      <c r="L99" s="411"/>
      <c r="M99" s="414"/>
      <c r="N99" s="404" t="str">
        <f>'Avaliar os Controles Existent.'!H99</f>
        <v>1.
2.
3.
n.</v>
      </c>
      <c r="O99" s="405"/>
      <c r="P99" s="406"/>
      <c r="Q99" s="399"/>
      <c r="R99" s="404" t="str">
        <f>'Avaliar os Controles Existent.'!R99</f>
        <v>1.
2.
3.
n.</v>
      </c>
      <c r="S99" s="405"/>
      <c r="T99" s="406"/>
      <c r="U99" s="399"/>
      <c r="V99" s="381"/>
      <c r="W99" s="384"/>
      <c r="X99" s="393"/>
      <c r="Y99" s="84"/>
      <c r="Z99" s="83" t="str">
        <f>IF('Plano de ação'!J99="","",'Plano de ação'!J99)</f>
        <v>1.
2.
3.
n.</v>
      </c>
      <c r="AA99" s="85" t="str">
        <f>IF('Plano de ação'!R99="","",'Plano de ação'!R99)</f>
        <v/>
      </c>
      <c r="AB99" s="86" t="str">
        <f>IF('Plano de ação'!S99="","",'Plano de ação'!S99)</f>
        <v/>
      </c>
      <c r="AC99" s="83" t="str">
        <f>IF('Plano de contingência'!J99="","",'Plano de contingência'!J99)</f>
        <v>1.
2.
3.
n.</v>
      </c>
      <c r="AD99" s="83" t="str">
        <f>'Plano de contingência'!M99</f>
        <v>1.
2.
3.
n.</v>
      </c>
      <c r="AE99" s="505"/>
    </row>
    <row r="100" spans="2:31" s="78" customFormat="1" ht="14.45" customHeight="1" thickTop="1" thickBot="1" x14ac:dyDescent="0.25">
      <c r="B100" s="455"/>
      <c r="C100" s="462"/>
      <c r="D100" s="465"/>
      <c r="E100" s="472"/>
      <c r="F100" s="93"/>
      <c r="G100" s="449"/>
      <c r="H100" s="94"/>
      <c r="I100" s="436"/>
      <c r="J100" s="508"/>
      <c r="K100" s="411"/>
      <c r="L100" s="411"/>
      <c r="M100" s="414"/>
      <c r="N100" s="404" t="str">
        <f>'Avaliar os Controles Existent.'!H100</f>
        <v>1.
2.
3.
n.</v>
      </c>
      <c r="O100" s="405"/>
      <c r="P100" s="406"/>
      <c r="Q100" s="399"/>
      <c r="R100" s="404" t="str">
        <f>'Avaliar os Controles Existent.'!R100</f>
        <v>1.
2.
3.
n.</v>
      </c>
      <c r="S100" s="405"/>
      <c r="T100" s="406"/>
      <c r="U100" s="399"/>
      <c r="V100" s="381"/>
      <c r="W100" s="384"/>
      <c r="X100" s="393"/>
      <c r="Y100" s="84"/>
      <c r="Z100" s="83" t="str">
        <f>IF('Plano de ação'!J100="","",'Plano de ação'!J100)</f>
        <v>1.
2.
3.
n.</v>
      </c>
      <c r="AA100" s="85" t="str">
        <f>IF('Plano de ação'!R100="","",'Plano de ação'!R100)</f>
        <v/>
      </c>
      <c r="AB100" s="86" t="str">
        <f>IF('Plano de ação'!S100="","",'Plano de ação'!S100)</f>
        <v/>
      </c>
      <c r="AC100" s="83" t="str">
        <f>IF('Plano de contingência'!J100="","",'Plano de contingência'!J100)</f>
        <v>1.
2.
3.
n.</v>
      </c>
      <c r="AD100" s="83" t="str">
        <f>'Plano de contingência'!M100</f>
        <v>1.
2.
3.
n.</v>
      </c>
      <c r="AE100" s="505"/>
    </row>
    <row r="101" spans="2:31" s="78" customFormat="1" ht="14.45" customHeight="1" thickTop="1" thickBot="1" x14ac:dyDescent="0.25">
      <c r="B101" s="455"/>
      <c r="C101" s="462"/>
      <c r="D101" s="466"/>
      <c r="E101" s="473"/>
      <c r="F101" s="93"/>
      <c r="G101" s="450"/>
      <c r="H101" s="94"/>
      <c r="I101" s="437"/>
      <c r="J101" s="509"/>
      <c r="K101" s="412"/>
      <c r="L101" s="412"/>
      <c r="M101" s="415"/>
      <c r="N101" s="404" t="str">
        <f>'Avaliar os Controles Existent.'!H101</f>
        <v>1.
2.
3.
n.</v>
      </c>
      <c r="O101" s="405"/>
      <c r="P101" s="406"/>
      <c r="Q101" s="400"/>
      <c r="R101" s="404" t="str">
        <f>'Avaliar os Controles Existent.'!R101</f>
        <v>1.
2.
3.
n.</v>
      </c>
      <c r="S101" s="405"/>
      <c r="T101" s="406"/>
      <c r="U101" s="400"/>
      <c r="V101" s="382"/>
      <c r="W101" s="385"/>
      <c r="X101" s="394"/>
      <c r="Y101" s="84"/>
      <c r="Z101" s="83" t="str">
        <f>IF('Plano de ação'!J101="","",'Plano de ação'!J101)</f>
        <v>1.
2.
3.
n.</v>
      </c>
      <c r="AA101" s="85" t="str">
        <f>IF('Plano de ação'!R101="","",'Plano de ação'!R101)</f>
        <v/>
      </c>
      <c r="AB101" s="86" t="str">
        <f>IF('Plano de ação'!S101="","",'Plano de ação'!S101)</f>
        <v/>
      </c>
      <c r="AC101" s="83" t="str">
        <f>IF('Plano de contingência'!J101="","",'Plano de contingência'!J101)</f>
        <v>1.
2.
3.
n.</v>
      </c>
      <c r="AD101" s="83" t="str">
        <f>'Plano de contingência'!M101</f>
        <v>1.
2.
3.
n.</v>
      </c>
      <c r="AE101" s="505"/>
    </row>
    <row r="102" spans="2:31" s="78" customFormat="1" ht="14.45" customHeight="1" thickTop="1" thickBot="1" x14ac:dyDescent="0.25">
      <c r="B102" s="455"/>
      <c r="C102" s="462"/>
      <c r="D102" s="464" t="str">
        <f>'Subprocessos e FCS'!C22</f>
        <v>FCS.02</v>
      </c>
      <c r="E102" s="471">
        <f>'Subprocessos e FCS'!D22</f>
        <v>0</v>
      </c>
      <c r="F102" s="93"/>
      <c r="G102" s="448" t="s">
        <v>101</v>
      </c>
      <c r="H102" s="94"/>
      <c r="I102" s="435"/>
      <c r="J102" s="507"/>
      <c r="K102" s="410" t="str">
        <f>'Apuração do Risco Inerente'!Y102:Y111</f>
        <v/>
      </c>
      <c r="L102" s="410" t="str">
        <f>'Apuração do Risco Inerente'!Z102:Z111</f>
        <v/>
      </c>
      <c r="M102" s="413" t="str">
        <f>'Apuração do Risco Inerente'!AB102:AB111</f>
        <v/>
      </c>
      <c r="N102" s="404" t="str">
        <f>'Avaliar os Controles Existent.'!H102</f>
        <v>1.
2.
3.
n.</v>
      </c>
      <c r="O102" s="405"/>
      <c r="P102" s="406"/>
      <c r="Q102" s="398" t="str">
        <f>'Avaliar os Controles Existent.'!N102:N111</f>
        <v/>
      </c>
      <c r="R102" s="404" t="str">
        <f>'Avaliar os Controles Existent.'!R102</f>
        <v>1.
2.
3.
n.</v>
      </c>
      <c r="S102" s="405"/>
      <c r="T102" s="406"/>
      <c r="U102" s="398" t="str">
        <f>'Avaliar os Controles Existent.'!X102:X111</f>
        <v/>
      </c>
      <c r="V102" s="380" t="str">
        <f>'Avaliar os Controles Existent.'!AA102:AA111</f>
        <v/>
      </c>
      <c r="W102" s="383" t="str">
        <f>'Avaliar os Controles Existent.'!AB102:AB111</f>
        <v/>
      </c>
      <c r="X102" s="392" t="str">
        <f>'Avaliar os Controles Existent.'!AD102:AD111</f>
        <v/>
      </c>
      <c r="Y102" s="84" t="str">
        <f>IF('Plano de ação'!I102:I111="","",'Plano de ação'!I102:I111)</f>
        <v/>
      </c>
      <c r="Z102" s="83" t="str">
        <f>IF('Plano de ação'!J102="","",'Plano de ação'!J102)</f>
        <v>1.
2.
3.
n.</v>
      </c>
      <c r="AA102" s="85" t="str">
        <f>IF('Plano de ação'!R102="","",'Plano de ação'!R102)</f>
        <v/>
      </c>
      <c r="AB102" s="86" t="str">
        <f>IF('Plano de ação'!S102="","",'Plano de ação'!S102)</f>
        <v/>
      </c>
      <c r="AC102" s="83" t="str">
        <f>IF('Plano de contingência'!J102="","",'Plano de contingência'!J102)</f>
        <v>1.
2.
3.
n.</v>
      </c>
      <c r="AD102" s="83" t="str">
        <f>'Plano de contingência'!M102</f>
        <v>1.
2.
3.
n.</v>
      </c>
      <c r="AE102" s="505" t="str">
        <f>IF(Monitoramento!J102="","",Monitoramento!J102)</f>
        <v/>
      </c>
    </row>
    <row r="103" spans="2:31" s="78" customFormat="1" ht="14.45" customHeight="1" thickTop="1" thickBot="1" x14ac:dyDescent="0.25">
      <c r="B103" s="455"/>
      <c r="C103" s="462"/>
      <c r="D103" s="465"/>
      <c r="E103" s="472"/>
      <c r="F103" s="93"/>
      <c r="G103" s="449"/>
      <c r="H103" s="94"/>
      <c r="I103" s="436"/>
      <c r="J103" s="508"/>
      <c r="K103" s="411"/>
      <c r="L103" s="411"/>
      <c r="M103" s="414"/>
      <c r="N103" s="404" t="str">
        <f>'Avaliar os Controles Existent.'!H103</f>
        <v>1.
2.
3.
n.</v>
      </c>
      <c r="O103" s="405"/>
      <c r="P103" s="406"/>
      <c r="Q103" s="399"/>
      <c r="R103" s="404" t="str">
        <f>'Avaliar os Controles Existent.'!R103</f>
        <v>1.
2.
3.
n.</v>
      </c>
      <c r="S103" s="405"/>
      <c r="T103" s="406"/>
      <c r="U103" s="399"/>
      <c r="V103" s="381"/>
      <c r="W103" s="384"/>
      <c r="X103" s="393"/>
      <c r="Y103" s="84"/>
      <c r="Z103" s="83" t="str">
        <f>IF('Plano de ação'!J103="","",'Plano de ação'!J103)</f>
        <v>1.
2.
3.
n.</v>
      </c>
      <c r="AA103" s="85" t="str">
        <f>IF('Plano de ação'!R103="","",'Plano de ação'!R103)</f>
        <v/>
      </c>
      <c r="AB103" s="86" t="str">
        <f>IF('Plano de ação'!S103="","",'Plano de ação'!S103)</f>
        <v/>
      </c>
      <c r="AC103" s="83" t="str">
        <f>IF('Plano de contingência'!J103="","",'Plano de contingência'!J103)</f>
        <v>1.
2.
3.
n.</v>
      </c>
      <c r="AD103" s="83" t="str">
        <f>'Plano de contingência'!M103</f>
        <v>1.
2.
3.
n.</v>
      </c>
      <c r="AE103" s="505"/>
    </row>
    <row r="104" spans="2:31" s="78" customFormat="1" ht="14.45" customHeight="1" thickTop="1" thickBot="1" x14ac:dyDescent="0.25">
      <c r="B104" s="455"/>
      <c r="C104" s="462"/>
      <c r="D104" s="465"/>
      <c r="E104" s="472"/>
      <c r="F104" s="93"/>
      <c r="G104" s="449"/>
      <c r="H104" s="94"/>
      <c r="I104" s="436"/>
      <c r="J104" s="508"/>
      <c r="K104" s="411"/>
      <c r="L104" s="411"/>
      <c r="M104" s="414"/>
      <c r="N104" s="404" t="str">
        <f>'Avaliar os Controles Existent.'!H104</f>
        <v>1.
2.
3.
n.</v>
      </c>
      <c r="O104" s="405"/>
      <c r="P104" s="406"/>
      <c r="Q104" s="399"/>
      <c r="R104" s="404" t="str">
        <f>'Avaliar os Controles Existent.'!R104</f>
        <v>1.
2.
3.
n.</v>
      </c>
      <c r="S104" s="405"/>
      <c r="T104" s="406"/>
      <c r="U104" s="399"/>
      <c r="V104" s="381"/>
      <c r="W104" s="384"/>
      <c r="X104" s="393"/>
      <c r="Y104" s="84"/>
      <c r="Z104" s="83" t="str">
        <f>IF('Plano de ação'!J104="","",'Plano de ação'!J104)</f>
        <v>1.
2.
3.
n.</v>
      </c>
      <c r="AA104" s="85" t="str">
        <f>IF('Plano de ação'!R104="","",'Plano de ação'!R104)</f>
        <v/>
      </c>
      <c r="AB104" s="86" t="str">
        <f>IF('Plano de ação'!S104="","",'Plano de ação'!S104)</f>
        <v/>
      </c>
      <c r="AC104" s="83" t="str">
        <f>IF('Plano de contingência'!J104="","",'Plano de contingência'!J104)</f>
        <v>1.
2.
3.
n.</v>
      </c>
      <c r="AD104" s="83" t="str">
        <f>'Plano de contingência'!M104</f>
        <v>1.
2.
3.
n.</v>
      </c>
      <c r="AE104" s="505"/>
    </row>
    <row r="105" spans="2:31" s="78" customFormat="1" ht="14.45" customHeight="1" thickTop="1" thickBot="1" x14ac:dyDescent="0.25">
      <c r="B105" s="455"/>
      <c r="C105" s="462"/>
      <c r="D105" s="465"/>
      <c r="E105" s="472"/>
      <c r="F105" s="93"/>
      <c r="G105" s="449"/>
      <c r="H105" s="94"/>
      <c r="I105" s="436"/>
      <c r="J105" s="508"/>
      <c r="K105" s="411"/>
      <c r="L105" s="411"/>
      <c r="M105" s="414"/>
      <c r="N105" s="404" t="str">
        <f>'Avaliar os Controles Existent.'!H105</f>
        <v>1.
2.
3.
n.</v>
      </c>
      <c r="O105" s="405"/>
      <c r="P105" s="406"/>
      <c r="Q105" s="399"/>
      <c r="R105" s="404" t="str">
        <f>'Avaliar os Controles Existent.'!R105</f>
        <v>1.
2.
3.
n.</v>
      </c>
      <c r="S105" s="405"/>
      <c r="T105" s="406"/>
      <c r="U105" s="399"/>
      <c r="V105" s="381"/>
      <c r="W105" s="384"/>
      <c r="X105" s="393"/>
      <c r="Y105" s="84"/>
      <c r="Z105" s="83" t="str">
        <f>IF('Plano de ação'!J105="","",'Plano de ação'!J105)</f>
        <v>1.
2.
3.
n.</v>
      </c>
      <c r="AA105" s="85" t="str">
        <f>IF('Plano de ação'!R105="","",'Plano de ação'!R105)</f>
        <v/>
      </c>
      <c r="AB105" s="86" t="str">
        <f>IF('Plano de ação'!S105="","",'Plano de ação'!S105)</f>
        <v/>
      </c>
      <c r="AC105" s="83" t="str">
        <f>IF('Plano de contingência'!J105="","",'Plano de contingência'!J105)</f>
        <v>1.
2.
3.
n.</v>
      </c>
      <c r="AD105" s="83" t="str">
        <f>'Plano de contingência'!M105</f>
        <v>1.
2.
3.
n.</v>
      </c>
      <c r="AE105" s="505"/>
    </row>
    <row r="106" spans="2:31" s="78" customFormat="1" ht="14.45" customHeight="1" thickTop="1" thickBot="1" x14ac:dyDescent="0.25">
      <c r="B106" s="455"/>
      <c r="C106" s="462"/>
      <c r="D106" s="465"/>
      <c r="E106" s="472"/>
      <c r="F106" s="93"/>
      <c r="G106" s="449"/>
      <c r="H106" s="94"/>
      <c r="I106" s="436"/>
      <c r="J106" s="508"/>
      <c r="K106" s="411"/>
      <c r="L106" s="411"/>
      <c r="M106" s="414"/>
      <c r="N106" s="404" t="str">
        <f>'Avaliar os Controles Existent.'!H106</f>
        <v>1.
2.
3.
n.</v>
      </c>
      <c r="O106" s="405"/>
      <c r="P106" s="406"/>
      <c r="Q106" s="399"/>
      <c r="R106" s="404" t="str">
        <f>'Avaliar os Controles Existent.'!R106</f>
        <v>1.
2.
3.
n.</v>
      </c>
      <c r="S106" s="405"/>
      <c r="T106" s="406"/>
      <c r="U106" s="399"/>
      <c r="V106" s="381"/>
      <c r="W106" s="384"/>
      <c r="X106" s="393"/>
      <c r="Y106" s="84"/>
      <c r="Z106" s="83" t="str">
        <f>IF('Plano de ação'!J106="","",'Plano de ação'!J106)</f>
        <v>1.
2.
3.
n.</v>
      </c>
      <c r="AA106" s="85" t="str">
        <f>IF('Plano de ação'!R106="","",'Plano de ação'!R106)</f>
        <v/>
      </c>
      <c r="AB106" s="86" t="str">
        <f>IF('Plano de ação'!S106="","",'Plano de ação'!S106)</f>
        <v/>
      </c>
      <c r="AC106" s="83" t="str">
        <f>IF('Plano de contingência'!J106="","",'Plano de contingência'!J106)</f>
        <v>1.
2.
3.
n.</v>
      </c>
      <c r="AD106" s="83" t="str">
        <f>'Plano de contingência'!M106</f>
        <v>1.
2.
3.
n.</v>
      </c>
      <c r="AE106" s="505"/>
    </row>
    <row r="107" spans="2:31" s="78" customFormat="1" ht="14.45" customHeight="1" thickTop="1" thickBot="1" x14ac:dyDescent="0.25">
      <c r="B107" s="455"/>
      <c r="C107" s="462"/>
      <c r="D107" s="465"/>
      <c r="E107" s="472"/>
      <c r="F107" s="93"/>
      <c r="G107" s="449"/>
      <c r="H107" s="94"/>
      <c r="I107" s="436"/>
      <c r="J107" s="508"/>
      <c r="K107" s="411"/>
      <c r="L107" s="411"/>
      <c r="M107" s="414"/>
      <c r="N107" s="404" t="str">
        <f>'Avaliar os Controles Existent.'!H107</f>
        <v>1.
2.
3.
n.</v>
      </c>
      <c r="O107" s="405"/>
      <c r="P107" s="406"/>
      <c r="Q107" s="399"/>
      <c r="R107" s="404" t="str">
        <f>'Avaliar os Controles Existent.'!R107</f>
        <v>1.
2.
3.
n.</v>
      </c>
      <c r="S107" s="405"/>
      <c r="T107" s="406"/>
      <c r="U107" s="399"/>
      <c r="V107" s="381"/>
      <c r="W107" s="384"/>
      <c r="X107" s="393"/>
      <c r="Y107" s="84"/>
      <c r="Z107" s="83" t="str">
        <f>IF('Plano de ação'!J107="","",'Plano de ação'!J107)</f>
        <v>1.
2.
3.
n.</v>
      </c>
      <c r="AA107" s="85" t="str">
        <f>IF('Plano de ação'!R107="","",'Plano de ação'!R107)</f>
        <v/>
      </c>
      <c r="AB107" s="86" t="str">
        <f>IF('Plano de ação'!S107="","",'Plano de ação'!S107)</f>
        <v/>
      </c>
      <c r="AC107" s="83" t="str">
        <f>IF('Plano de contingência'!J107="","",'Plano de contingência'!J107)</f>
        <v>1.
2.
3.
n.</v>
      </c>
      <c r="AD107" s="83" t="str">
        <f>'Plano de contingência'!M107</f>
        <v>1.
2.
3.
n.</v>
      </c>
      <c r="AE107" s="505"/>
    </row>
    <row r="108" spans="2:31" s="78" customFormat="1" ht="14.45" customHeight="1" thickTop="1" thickBot="1" x14ac:dyDescent="0.25">
      <c r="B108" s="455"/>
      <c r="C108" s="462"/>
      <c r="D108" s="465"/>
      <c r="E108" s="472"/>
      <c r="F108" s="93"/>
      <c r="G108" s="449"/>
      <c r="H108" s="94"/>
      <c r="I108" s="436"/>
      <c r="J108" s="508"/>
      <c r="K108" s="411"/>
      <c r="L108" s="411"/>
      <c r="M108" s="414"/>
      <c r="N108" s="404" t="str">
        <f>'Avaliar os Controles Existent.'!H108</f>
        <v>1.
2.
3.
n.</v>
      </c>
      <c r="O108" s="405"/>
      <c r="P108" s="406"/>
      <c r="Q108" s="399"/>
      <c r="R108" s="404" t="str">
        <f>'Avaliar os Controles Existent.'!R108</f>
        <v>1.
2.
3.
n.</v>
      </c>
      <c r="S108" s="405"/>
      <c r="T108" s="406"/>
      <c r="U108" s="399"/>
      <c r="V108" s="381"/>
      <c r="W108" s="384"/>
      <c r="X108" s="393"/>
      <c r="Y108" s="84"/>
      <c r="Z108" s="83" t="str">
        <f>IF('Plano de ação'!J108="","",'Plano de ação'!J108)</f>
        <v>1.
2.
3.
n.</v>
      </c>
      <c r="AA108" s="85" t="str">
        <f>IF('Plano de ação'!R108="","",'Plano de ação'!R108)</f>
        <v/>
      </c>
      <c r="AB108" s="86" t="str">
        <f>IF('Plano de ação'!S108="","",'Plano de ação'!S108)</f>
        <v/>
      </c>
      <c r="AC108" s="83" t="str">
        <f>IF('Plano de contingência'!J108="","",'Plano de contingência'!J108)</f>
        <v>1.
2.
3.
n.</v>
      </c>
      <c r="AD108" s="83" t="str">
        <f>'Plano de contingência'!M108</f>
        <v>1.
2.
3.
n.</v>
      </c>
      <c r="AE108" s="505"/>
    </row>
    <row r="109" spans="2:31" s="78" customFormat="1" ht="14.45" customHeight="1" thickTop="1" thickBot="1" x14ac:dyDescent="0.25">
      <c r="B109" s="455"/>
      <c r="C109" s="462"/>
      <c r="D109" s="465"/>
      <c r="E109" s="472"/>
      <c r="F109" s="93"/>
      <c r="G109" s="449"/>
      <c r="H109" s="94"/>
      <c r="I109" s="436"/>
      <c r="J109" s="508"/>
      <c r="K109" s="411"/>
      <c r="L109" s="411"/>
      <c r="M109" s="414"/>
      <c r="N109" s="404" t="str">
        <f>'Avaliar os Controles Existent.'!H109</f>
        <v>1.
2.
3.
n.</v>
      </c>
      <c r="O109" s="405"/>
      <c r="P109" s="406"/>
      <c r="Q109" s="399"/>
      <c r="R109" s="404" t="str">
        <f>'Avaliar os Controles Existent.'!R109</f>
        <v>1.
2.
3.
n.</v>
      </c>
      <c r="S109" s="405"/>
      <c r="T109" s="406"/>
      <c r="U109" s="399"/>
      <c r="V109" s="381"/>
      <c r="W109" s="384"/>
      <c r="X109" s="393"/>
      <c r="Y109" s="84"/>
      <c r="Z109" s="83" t="str">
        <f>IF('Plano de ação'!J109="","",'Plano de ação'!J109)</f>
        <v>1.
2.
3.
n.</v>
      </c>
      <c r="AA109" s="85" t="str">
        <f>IF('Plano de ação'!R109="","",'Plano de ação'!R109)</f>
        <v/>
      </c>
      <c r="AB109" s="86" t="str">
        <f>IF('Plano de ação'!S109="","",'Plano de ação'!S109)</f>
        <v/>
      </c>
      <c r="AC109" s="83" t="str">
        <f>IF('Plano de contingência'!J109="","",'Plano de contingência'!J109)</f>
        <v>1.
2.
3.
n.</v>
      </c>
      <c r="AD109" s="83" t="str">
        <f>'Plano de contingência'!M109</f>
        <v>1.
2.
3.
n.</v>
      </c>
      <c r="AE109" s="505"/>
    </row>
    <row r="110" spans="2:31" s="78" customFormat="1" ht="14.45" customHeight="1" thickTop="1" thickBot="1" x14ac:dyDescent="0.25">
      <c r="B110" s="455"/>
      <c r="C110" s="462"/>
      <c r="D110" s="465"/>
      <c r="E110" s="472"/>
      <c r="F110" s="93"/>
      <c r="G110" s="449"/>
      <c r="H110" s="94"/>
      <c r="I110" s="436"/>
      <c r="J110" s="508"/>
      <c r="K110" s="411"/>
      <c r="L110" s="411"/>
      <c r="M110" s="414"/>
      <c r="N110" s="404" t="str">
        <f>'Avaliar os Controles Existent.'!H110</f>
        <v>1.
2.
3.
n.</v>
      </c>
      <c r="O110" s="405"/>
      <c r="P110" s="406"/>
      <c r="Q110" s="399"/>
      <c r="R110" s="404" t="str">
        <f>'Avaliar os Controles Existent.'!R110</f>
        <v>1.
2.
3.
n.</v>
      </c>
      <c r="S110" s="405"/>
      <c r="T110" s="406"/>
      <c r="U110" s="399"/>
      <c r="V110" s="381"/>
      <c r="W110" s="384"/>
      <c r="X110" s="393"/>
      <c r="Y110" s="84"/>
      <c r="Z110" s="83" t="str">
        <f>IF('Plano de ação'!J110="","",'Plano de ação'!J110)</f>
        <v>1.
2.
3.
n.</v>
      </c>
      <c r="AA110" s="85" t="str">
        <f>IF('Plano de ação'!R110="","",'Plano de ação'!R110)</f>
        <v/>
      </c>
      <c r="AB110" s="86" t="str">
        <f>IF('Plano de ação'!S110="","",'Plano de ação'!S110)</f>
        <v/>
      </c>
      <c r="AC110" s="83" t="str">
        <f>IF('Plano de contingência'!J110="","",'Plano de contingência'!J110)</f>
        <v>1.
2.
3.
n.</v>
      </c>
      <c r="AD110" s="83" t="str">
        <f>'Plano de contingência'!M110</f>
        <v>1.
2.
3.
n.</v>
      </c>
      <c r="AE110" s="505"/>
    </row>
    <row r="111" spans="2:31" s="78" customFormat="1" ht="14.45" customHeight="1" thickTop="1" thickBot="1" x14ac:dyDescent="0.25">
      <c r="B111" s="455"/>
      <c r="C111" s="462"/>
      <c r="D111" s="466"/>
      <c r="E111" s="473"/>
      <c r="F111" s="93"/>
      <c r="G111" s="450"/>
      <c r="H111" s="94"/>
      <c r="I111" s="437"/>
      <c r="J111" s="509"/>
      <c r="K111" s="412"/>
      <c r="L111" s="412"/>
      <c r="M111" s="415"/>
      <c r="N111" s="404" t="str">
        <f>'Avaliar os Controles Existent.'!H111</f>
        <v>1.
2.
3.
n.</v>
      </c>
      <c r="O111" s="405"/>
      <c r="P111" s="406"/>
      <c r="Q111" s="400"/>
      <c r="R111" s="404" t="str">
        <f>'Avaliar os Controles Existent.'!R111</f>
        <v>1.
2.
3.
n.</v>
      </c>
      <c r="S111" s="405"/>
      <c r="T111" s="406"/>
      <c r="U111" s="400"/>
      <c r="V111" s="382"/>
      <c r="W111" s="385"/>
      <c r="X111" s="394"/>
      <c r="Y111" s="84"/>
      <c r="Z111" s="83" t="str">
        <f>IF('Plano de ação'!J111="","",'Plano de ação'!J111)</f>
        <v>1.
2.
3.
n.</v>
      </c>
      <c r="AA111" s="85" t="str">
        <f>IF('Plano de ação'!R111="","",'Plano de ação'!R111)</f>
        <v/>
      </c>
      <c r="AB111" s="86" t="str">
        <f>IF('Plano de ação'!S111="","",'Plano de ação'!S111)</f>
        <v/>
      </c>
      <c r="AC111" s="83" t="str">
        <f>IF('Plano de contingência'!J111="","",'Plano de contingência'!J111)</f>
        <v>1.
2.
3.
n.</v>
      </c>
      <c r="AD111" s="83" t="str">
        <f>'Plano de contingência'!M111</f>
        <v>1.
2.
3.
n.</v>
      </c>
      <c r="AE111" s="505"/>
    </row>
    <row r="112" spans="2:31" s="78" customFormat="1" ht="14.45" customHeight="1" thickTop="1" thickBot="1" x14ac:dyDescent="0.25">
      <c r="B112" s="455"/>
      <c r="C112" s="462"/>
      <c r="D112" s="464" t="str">
        <f>'Subprocessos e FCS'!C23</f>
        <v>FCS.03</v>
      </c>
      <c r="E112" s="471">
        <f>'Subprocessos e FCS'!D23</f>
        <v>0</v>
      </c>
      <c r="F112" s="93"/>
      <c r="G112" s="448" t="s">
        <v>102</v>
      </c>
      <c r="H112" s="94"/>
      <c r="I112" s="435"/>
      <c r="J112" s="507"/>
      <c r="K112" s="410" t="str">
        <f>'Apuração do Risco Inerente'!Y112:Y121</f>
        <v/>
      </c>
      <c r="L112" s="410" t="str">
        <f>'Apuração do Risco Inerente'!Z112:Z121</f>
        <v/>
      </c>
      <c r="M112" s="413" t="str">
        <f>'Apuração do Risco Inerente'!AB112:AB121</f>
        <v/>
      </c>
      <c r="N112" s="404" t="str">
        <f>'Avaliar os Controles Existent.'!H112</f>
        <v>1.
2.
3.
n.</v>
      </c>
      <c r="O112" s="405"/>
      <c r="P112" s="406"/>
      <c r="Q112" s="398" t="str">
        <f>'Avaliar os Controles Existent.'!N112:N121</f>
        <v/>
      </c>
      <c r="R112" s="404" t="str">
        <f>'Avaliar os Controles Existent.'!R112</f>
        <v>1.
2.
3.
n.</v>
      </c>
      <c r="S112" s="405"/>
      <c r="T112" s="406"/>
      <c r="U112" s="398" t="str">
        <f>'Avaliar os Controles Existent.'!X112:X121</f>
        <v/>
      </c>
      <c r="V112" s="380" t="str">
        <f>'Avaliar os Controles Existent.'!AA112:AA121</f>
        <v/>
      </c>
      <c r="W112" s="383" t="str">
        <f>'Avaliar os Controles Existent.'!AB112:AB121</f>
        <v/>
      </c>
      <c r="X112" s="392" t="str">
        <f>'Avaliar os Controles Existent.'!AD112:AD121</f>
        <v/>
      </c>
      <c r="Y112" s="84" t="str">
        <f>IF('Plano de ação'!I112:I121="","",'Plano de ação'!I112:I121)</f>
        <v/>
      </c>
      <c r="Z112" s="83" t="str">
        <f>IF('Plano de ação'!J112="","",'Plano de ação'!J112)</f>
        <v>1.
2.
3.
n.</v>
      </c>
      <c r="AA112" s="85" t="str">
        <f>IF('Plano de ação'!R112="","",'Plano de ação'!R112)</f>
        <v/>
      </c>
      <c r="AB112" s="86" t="str">
        <f>IF('Plano de ação'!S112="","",'Plano de ação'!S112)</f>
        <v/>
      </c>
      <c r="AC112" s="83" t="str">
        <f>IF('Plano de contingência'!J112="","",'Plano de contingência'!J112)</f>
        <v>1.
2.
3.
n.</v>
      </c>
      <c r="AD112" s="83" t="str">
        <f>'Plano de contingência'!M112</f>
        <v>1.
2.
3.
n.</v>
      </c>
      <c r="AE112" s="505" t="str">
        <f>IF(Monitoramento!J112="","",Monitoramento!J112)</f>
        <v/>
      </c>
    </row>
    <row r="113" spans="2:31" s="78" customFormat="1" ht="14.45" customHeight="1" thickTop="1" thickBot="1" x14ac:dyDescent="0.25">
      <c r="B113" s="455"/>
      <c r="C113" s="462"/>
      <c r="D113" s="465"/>
      <c r="E113" s="472"/>
      <c r="F113" s="93"/>
      <c r="G113" s="449"/>
      <c r="H113" s="94"/>
      <c r="I113" s="436"/>
      <c r="J113" s="508"/>
      <c r="K113" s="411"/>
      <c r="L113" s="411"/>
      <c r="M113" s="414"/>
      <c r="N113" s="404" t="str">
        <f>'Avaliar os Controles Existent.'!H113</f>
        <v>1.
2.
3.
n.</v>
      </c>
      <c r="O113" s="405"/>
      <c r="P113" s="406"/>
      <c r="Q113" s="399"/>
      <c r="R113" s="404" t="str">
        <f>'Avaliar os Controles Existent.'!R113</f>
        <v>1.
2.
3.
n.</v>
      </c>
      <c r="S113" s="405"/>
      <c r="T113" s="406"/>
      <c r="U113" s="399"/>
      <c r="V113" s="381"/>
      <c r="W113" s="384"/>
      <c r="X113" s="393"/>
      <c r="Y113" s="84"/>
      <c r="Z113" s="83" t="str">
        <f>IF('Plano de ação'!J113="","",'Plano de ação'!J113)</f>
        <v>1.
2.
3.
n.</v>
      </c>
      <c r="AA113" s="85" t="str">
        <f>IF('Plano de ação'!R113="","",'Plano de ação'!R113)</f>
        <v/>
      </c>
      <c r="AB113" s="86" t="str">
        <f>IF('Plano de ação'!S113="","",'Plano de ação'!S113)</f>
        <v/>
      </c>
      <c r="AC113" s="83" t="str">
        <f>IF('Plano de contingência'!J113="","",'Plano de contingência'!J113)</f>
        <v>1.
2.
3.
n.</v>
      </c>
      <c r="AD113" s="83" t="str">
        <f>'Plano de contingência'!M113</f>
        <v>1.
2.
3.
n.</v>
      </c>
      <c r="AE113" s="505"/>
    </row>
    <row r="114" spans="2:31" s="78" customFormat="1" ht="14.45" customHeight="1" thickTop="1" thickBot="1" x14ac:dyDescent="0.25">
      <c r="B114" s="455"/>
      <c r="C114" s="462"/>
      <c r="D114" s="465"/>
      <c r="E114" s="472"/>
      <c r="F114" s="93"/>
      <c r="G114" s="449"/>
      <c r="H114" s="94"/>
      <c r="I114" s="436"/>
      <c r="J114" s="508"/>
      <c r="K114" s="411"/>
      <c r="L114" s="411"/>
      <c r="M114" s="414"/>
      <c r="N114" s="404" t="str">
        <f>'Avaliar os Controles Existent.'!H114</f>
        <v>1.
2.
3.
n.</v>
      </c>
      <c r="O114" s="405"/>
      <c r="P114" s="406"/>
      <c r="Q114" s="399"/>
      <c r="R114" s="404" t="str">
        <f>'Avaliar os Controles Existent.'!R114</f>
        <v>1.
2.
3.
n.</v>
      </c>
      <c r="S114" s="405"/>
      <c r="T114" s="406"/>
      <c r="U114" s="399"/>
      <c r="V114" s="381"/>
      <c r="W114" s="384"/>
      <c r="X114" s="393"/>
      <c r="Y114" s="84"/>
      <c r="Z114" s="83" t="str">
        <f>IF('Plano de ação'!J114="","",'Plano de ação'!J114)</f>
        <v>1.
2.
3.
n.</v>
      </c>
      <c r="AA114" s="85" t="str">
        <f>IF('Plano de ação'!R114="","",'Plano de ação'!R114)</f>
        <v/>
      </c>
      <c r="AB114" s="86" t="str">
        <f>IF('Plano de ação'!S114="","",'Plano de ação'!S114)</f>
        <v/>
      </c>
      <c r="AC114" s="83" t="str">
        <f>IF('Plano de contingência'!J114="","",'Plano de contingência'!J114)</f>
        <v>1.
2.
3.
n.</v>
      </c>
      <c r="AD114" s="83" t="str">
        <f>'Plano de contingência'!M114</f>
        <v>1.
2.
3.
n.</v>
      </c>
      <c r="AE114" s="505"/>
    </row>
    <row r="115" spans="2:31" s="78" customFormat="1" ht="14.45" customHeight="1" thickTop="1" thickBot="1" x14ac:dyDescent="0.25">
      <c r="B115" s="455"/>
      <c r="C115" s="462"/>
      <c r="D115" s="465"/>
      <c r="E115" s="472"/>
      <c r="F115" s="93"/>
      <c r="G115" s="449"/>
      <c r="H115" s="94"/>
      <c r="I115" s="436"/>
      <c r="J115" s="508"/>
      <c r="K115" s="411"/>
      <c r="L115" s="411"/>
      <c r="M115" s="414"/>
      <c r="N115" s="404" t="str">
        <f>'Avaliar os Controles Existent.'!H115</f>
        <v>1.
2.
3.
n.</v>
      </c>
      <c r="O115" s="405"/>
      <c r="P115" s="406"/>
      <c r="Q115" s="399"/>
      <c r="R115" s="404" t="str">
        <f>'Avaliar os Controles Existent.'!R115</f>
        <v>1.
2.
3.
n.</v>
      </c>
      <c r="S115" s="405"/>
      <c r="T115" s="406"/>
      <c r="U115" s="399"/>
      <c r="V115" s="381"/>
      <c r="W115" s="384"/>
      <c r="X115" s="393"/>
      <c r="Y115" s="84"/>
      <c r="Z115" s="83" t="str">
        <f>IF('Plano de ação'!J115="","",'Plano de ação'!J115)</f>
        <v>1.
2.
3.
n.</v>
      </c>
      <c r="AA115" s="85" t="str">
        <f>IF('Plano de ação'!R115="","",'Plano de ação'!R115)</f>
        <v/>
      </c>
      <c r="AB115" s="86" t="str">
        <f>IF('Plano de ação'!S115="","",'Plano de ação'!S115)</f>
        <v/>
      </c>
      <c r="AC115" s="83" t="str">
        <f>IF('Plano de contingência'!J115="","",'Plano de contingência'!J115)</f>
        <v>1.
2.
3.
n.</v>
      </c>
      <c r="AD115" s="83" t="str">
        <f>'Plano de contingência'!M115</f>
        <v>1.
2.
3.
n.</v>
      </c>
      <c r="AE115" s="505"/>
    </row>
    <row r="116" spans="2:31" s="78" customFormat="1" ht="14.45" customHeight="1" thickTop="1" thickBot="1" x14ac:dyDescent="0.25">
      <c r="B116" s="455"/>
      <c r="C116" s="462"/>
      <c r="D116" s="465"/>
      <c r="E116" s="472"/>
      <c r="F116" s="93"/>
      <c r="G116" s="449"/>
      <c r="H116" s="94"/>
      <c r="I116" s="436"/>
      <c r="J116" s="508"/>
      <c r="K116" s="411"/>
      <c r="L116" s="411"/>
      <c r="M116" s="414"/>
      <c r="N116" s="404" t="str">
        <f>'Avaliar os Controles Existent.'!H116</f>
        <v>1.
2.
3.
n.</v>
      </c>
      <c r="O116" s="405"/>
      <c r="P116" s="406"/>
      <c r="Q116" s="399"/>
      <c r="R116" s="404" t="str">
        <f>'Avaliar os Controles Existent.'!R116</f>
        <v>1.
2.
3.
n.</v>
      </c>
      <c r="S116" s="405"/>
      <c r="T116" s="406"/>
      <c r="U116" s="399"/>
      <c r="V116" s="381"/>
      <c r="W116" s="384"/>
      <c r="X116" s="393"/>
      <c r="Y116" s="84"/>
      <c r="Z116" s="83" t="str">
        <f>IF('Plano de ação'!J116="","",'Plano de ação'!J116)</f>
        <v>1.
2.
3.
n.</v>
      </c>
      <c r="AA116" s="85" t="str">
        <f>IF('Plano de ação'!R116="","",'Plano de ação'!R116)</f>
        <v/>
      </c>
      <c r="AB116" s="86" t="str">
        <f>IF('Plano de ação'!S116="","",'Plano de ação'!S116)</f>
        <v/>
      </c>
      <c r="AC116" s="83" t="str">
        <f>IF('Plano de contingência'!J116="","",'Plano de contingência'!J116)</f>
        <v>1.
2.
3.
n.</v>
      </c>
      <c r="AD116" s="83" t="str">
        <f>'Plano de contingência'!M116</f>
        <v>1.
2.
3.
n.</v>
      </c>
      <c r="AE116" s="505"/>
    </row>
    <row r="117" spans="2:31" s="78" customFormat="1" ht="14.45" customHeight="1" thickTop="1" thickBot="1" x14ac:dyDescent="0.25">
      <c r="B117" s="455"/>
      <c r="C117" s="462"/>
      <c r="D117" s="465"/>
      <c r="E117" s="472"/>
      <c r="F117" s="93"/>
      <c r="G117" s="449"/>
      <c r="H117" s="94"/>
      <c r="I117" s="436"/>
      <c r="J117" s="508"/>
      <c r="K117" s="411"/>
      <c r="L117" s="411"/>
      <c r="M117" s="414"/>
      <c r="N117" s="404" t="str">
        <f>'Avaliar os Controles Existent.'!H117</f>
        <v>1.
2.
3.
n.</v>
      </c>
      <c r="O117" s="405"/>
      <c r="P117" s="406"/>
      <c r="Q117" s="399"/>
      <c r="R117" s="404" t="str">
        <f>'Avaliar os Controles Existent.'!R117</f>
        <v>1.
2.
3.
n.</v>
      </c>
      <c r="S117" s="405"/>
      <c r="T117" s="406"/>
      <c r="U117" s="399"/>
      <c r="V117" s="381"/>
      <c r="W117" s="384"/>
      <c r="X117" s="393"/>
      <c r="Y117" s="84"/>
      <c r="Z117" s="83" t="str">
        <f>IF('Plano de ação'!J117="","",'Plano de ação'!J117)</f>
        <v>1.
2.
3.
n.</v>
      </c>
      <c r="AA117" s="85" t="str">
        <f>IF('Plano de ação'!R117="","",'Plano de ação'!R117)</f>
        <v/>
      </c>
      <c r="AB117" s="86" t="str">
        <f>IF('Plano de ação'!S117="","",'Plano de ação'!S117)</f>
        <v/>
      </c>
      <c r="AC117" s="83" t="str">
        <f>IF('Plano de contingência'!J117="","",'Plano de contingência'!J117)</f>
        <v>1.
2.
3.
n.</v>
      </c>
      <c r="AD117" s="83" t="str">
        <f>'Plano de contingência'!M117</f>
        <v>1.
2.
3.
n.</v>
      </c>
      <c r="AE117" s="505"/>
    </row>
    <row r="118" spans="2:31" s="78" customFormat="1" ht="14.45" customHeight="1" thickTop="1" thickBot="1" x14ac:dyDescent="0.25">
      <c r="B118" s="455"/>
      <c r="C118" s="462"/>
      <c r="D118" s="465"/>
      <c r="E118" s="472"/>
      <c r="F118" s="93"/>
      <c r="G118" s="449"/>
      <c r="H118" s="94"/>
      <c r="I118" s="436"/>
      <c r="J118" s="508"/>
      <c r="K118" s="411"/>
      <c r="L118" s="411"/>
      <c r="M118" s="414"/>
      <c r="N118" s="404" t="str">
        <f>'Avaliar os Controles Existent.'!H118</f>
        <v>1.
2.
3.
n.</v>
      </c>
      <c r="O118" s="405"/>
      <c r="P118" s="406"/>
      <c r="Q118" s="399"/>
      <c r="R118" s="404" t="str">
        <f>'Avaliar os Controles Existent.'!R118</f>
        <v>1.
2.
3.
n.</v>
      </c>
      <c r="S118" s="405"/>
      <c r="T118" s="406"/>
      <c r="U118" s="399"/>
      <c r="V118" s="381"/>
      <c r="W118" s="384"/>
      <c r="X118" s="393"/>
      <c r="Y118" s="84"/>
      <c r="Z118" s="83" t="str">
        <f>IF('Plano de ação'!J118="","",'Plano de ação'!J118)</f>
        <v>1.
2.
3.
n.</v>
      </c>
      <c r="AA118" s="85" t="str">
        <f>IF('Plano de ação'!R118="","",'Plano de ação'!R118)</f>
        <v/>
      </c>
      <c r="AB118" s="86" t="str">
        <f>IF('Plano de ação'!S118="","",'Plano de ação'!S118)</f>
        <v/>
      </c>
      <c r="AC118" s="83" t="str">
        <f>IF('Plano de contingência'!J118="","",'Plano de contingência'!J118)</f>
        <v>1.
2.
3.
n.</v>
      </c>
      <c r="AD118" s="83" t="str">
        <f>'Plano de contingência'!M118</f>
        <v>1.
2.
3.
n.</v>
      </c>
      <c r="AE118" s="505"/>
    </row>
    <row r="119" spans="2:31" s="78" customFormat="1" ht="14.45" customHeight="1" thickTop="1" thickBot="1" x14ac:dyDescent="0.25">
      <c r="B119" s="455"/>
      <c r="C119" s="462"/>
      <c r="D119" s="465"/>
      <c r="E119" s="472"/>
      <c r="F119" s="93"/>
      <c r="G119" s="449"/>
      <c r="H119" s="94"/>
      <c r="I119" s="436"/>
      <c r="J119" s="508"/>
      <c r="K119" s="411"/>
      <c r="L119" s="411"/>
      <c r="M119" s="414"/>
      <c r="N119" s="404" t="str">
        <f>'Avaliar os Controles Existent.'!H119</f>
        <v>1.
2.
3.
n.</v>
      </c>
      <c r="O119" s="405"/>
      <c r="P119" s="406"/>
      <c r="Q119" s="399"/>
      <c r="R119" s="404" t="str">
        <f>'Avaliar os Controles Existent.'!R119</f>
        <v>1.
2.
3.
n.</v>
      </c>
      <c r="S119" s="405"/>
      <c r="T119" s="406"/>
      <c r="U119" s="399"/>
      <c r="V119" s="381"/>
      <c r="W119" s="384"/>
      <c r="X119" s="393"/>
      <c r="Y119" s="84"/>
      <c r="Z119" s="83" t="str">
        <f>IF('Plano de ação'!J119="","",'Plano de ação'!J119)</f>
        <v>1.
2.
3.
n.</v>
      </c>
      <c r="AA119" s="85" t="str">
        <f>IF('Plano de ação'!R119="","",'Plano de ação'!R119)</f>
        <v/>
      </c>
      <c r="AB119" s="86" t="str">
        <f>IF('Plano de ação'!S119="","",'Plano de ação'!S119)</f>
        <v/>
      </c>
      <c r="AC119" s="83" t="str">
        <f>IF('Plano de contingência'!J119="","",'Plano de contingência'!J119)</f>
        <v>1.
2.
3.
n.</v>
      </c>
      <c r="AD119" s="83" t="str">
        <f>'Plano de contingência'!M119</f>
        <v>1.
2.
3.
n.</v>
      </c>
      <c r="AE119" s="505"/>
    </row>
    <row r="120" spans="2:31" s="78" customFormat="1" ht="14.45" customHeight="1" thickTop="1" thickBot="1" x14ac:dyDescent="0.25">
      <c r="B120" s="455"/>
      <c r="C120" s="462"/>
      <c r="D120" s="465"/>
      <c r="E120" s="472"/>
      <c r="F120" s="93"/>
      <c r="G120" s="449"/>
      <c r="H120" s="94"/>
      <c r="I120" s="436"/>
      <c r="J120" s="508"/>
      <c r="K120" s="411"/>
      <c r="L120" s="411"/>
      <c r="M120" s="414"/>
      <c r="N120" s="404" t="str">
        <f>'Avaliar os Controles Existent.'!H120</f>
        <v>1.
2.
3.
n.</v>
      </c>
      <c r="O120" s="405"/>
      <c r="P120" s="406"/>
      <c r="Q120" s="399"/>
      <c r="R120" s="404" t="str">
        <f>'Avaliar os Controles Existent.'!R120</f>
        <v>1.
2.
3.
n.</v>
      </c>
      <c r="S120" s="405"/>
      <c r="T120" s="406"/>
      <c r="U120" s="399"/>
      <c r="V120" s="381"/>
      <c r="W120" s="384"/>
      <c r="X120" s="393"/>
      <c r="Y120" s="84"/>
      <c r="Z120" s="83" t="str">
        <f>IF('Plano de ação'!J120="","",'Plano de ação'!J120)</f>
        <v>1.
2.
3.
n.</v>
      </c>
      <c r="AA120" s="85" t="str">
        <f>IF('Plano de ação'!R120="","",'Plano de ação'!R120)</f>
        <v/>
      </c>
      <c r="AB120" s="86" t="str">
        <f>IF('Plano de ação'!S120="","",'Plano de ação'!S120)</f>
        <v/>
      </c>
      <c r="AC120" s="83" t="str">
        <f>IF('Plano de contingência'!J120="","",'Plano de contingência'!J120)</f>
        <v>1.
2.
3.
n.</v>
      </c>
      <c r="AD120" s="83" t="str">
        <f>'Plano de contingência'!M120</f>
        <v>1.
2.
3.
n.</v>
      </c>
      <c r="AE120" s="505"/>
    </row>
    <row r="121" spans="2:31" s="78" customFormat="1" ht="14.45" customHeight="1" thickTop="1" thickBot="1" x14ac:dyDescent="0.25">
      <c r="B121" s="455"/>
      <c r="C121" s="462"/>
      <c r="D121" s="466"/>
      <c r="E121" s="473"/>
      <c r="F121" s="93"/>
      <c r="G121" s="450"/>
      <c r="H121" s="94"/>
      <c r="I121" s="437"/>
      <c r="J121" s="509"/>
      <c r="K121" s="412"/>
      <c r="L121" s="412"/>
      <c r="M121" s="415"/>
      <c r="N121" s="404" t="str">
        <f>'Avaliar os Controles Existent.'!H121</f>
        <v>1.
2.
3.
n.</v>
      </c>
      <c r="O121" s="405"/>
      <c r="P121" s="406"/>
      <c r="Q121" s="400"/>
      <c r="R121" s="404" t="str">
        <f>'Avaliar os Controles Existent.'!R121</f>
        <v>1.
2.
3.
n.</v>
      </c>
      <c r="S121" s="405"/>
      <c r="T121" s="406"/>
      <c r="U121" s="400"/>
      <c r="V121" s="382"/>
      <c r="W121" s="385"/>
      <c r="X121" s="394"/>
      <c r="Y121" s="84"/>
      <c r="Z121" s="83" t="str">
        <f>IF('Plano de ação'!J121="","",'Plano de ação'!J121)</f>
        <v>1.
2.
3.
n.</v>
      </c>
      <c r="AA121" s="85" t="str">
        <f>IF('Plano de ação'!R121="","",'Plano de ação'!R121)</f>
        <v/>
      </c>
      <c r="AB121" s="86" t="str">
        <f>IF('Plano de ação'!S121="","",'Plano de ação'!S121)</f>
        <v/>
      </c>
      <c r="AC121" s="83" t="str">
        <f>IF('Plano de contingência'!J121="","",'Plano de contingência'!J121)</f>
        <v>1.
2.
3.
n.</v>
      </c>
      <c r="AD121" s="83" t="str">
        <f>'Plano de contingência'!M121</f>
        <v>1.
2.
3.
n.</v>
      </c>
      <c r="AE121" s="505"/>
    </row>
    <row r="122" spans="2:31" s="78" customFormat="1" ht="14.45" customHeight="1" thickTop="1" thickBot="1" x14ac:dyDescent="0.25">
      <c r="B122" s="455"/>
      <c r="C122" s="462"/>
      <c r="D122" s="464" t="str">
        <f>'Subprocessos e FCS'!C24</f>
        <v>FCS.04</v>
      </c>
      <c r="E122" s="471">
        <f>'Subprocessos e FCS'!D24</f>
        <v>0</v>
      </c>
      <c r="F122" s="93"/>
      <c r="G122" s="448" t="s">
        <v>103</v>
      </c>
      <c r="H122" s="94"/>
      <c r="I122" s="435"/>
      <c r="J122" s="507"/>
      <c r="K122" s="410" t="str">
        <f>'Apuração do Risco Inerente'!Y122:Y131</f>
        <v/>
      </c>
      <c r="L122" s="410" t="str">
        <f>'Apuração do Risco Inerente'!Z122:Z131</f>
        <v/>
      </c>
      <c r="M122" s="413" t="str">
        <f>'Apuração do Risco Inerente'!AB122:AB131</f>
        <v/>
      </c>
      <c r="N122" s="404" t="str">
        <f>'Avaliar os Controles Existent.'!H122</f>
        <v>1.
2.
3.
n.</v>
      </c>
      <c r="O122" s="405"/>
      <c r="P122" s="406"/>
      <c r="Q122" s="398" t="str">
        <f>'Avaliar os Controles Existent.'!N122:N131</f>
        <v/>
      </c>
      <c r="R122" s="404" t="str">
        <f>'Avaliar os Controles Existent.'!R122</f>
        <v>1.
2.
3.
n.</v>
      </c>
      <c r="S122" s="405"/>
      <c r="T122" s="406"/>
      <c r="U122" s="398" t="str">
        <f>'Avaliar os Controles Existent.'!X122:X131</f>
        <v/>
      </c>
      <c r="V122" s="380" t="str">
        <f>'Avaliar os Controles Existent.'!AA122:AA131</f>
        <v/>
      </c>
      <c r="W122" s="383" t="str">
        <f>'Avaliar os Controles Existent.'!AB122:AB131</f>
        <v/>
      </c>
      <c r="X122" s="392" t="str">
        <f>'Avaliar os Controles Existent.'!AD122:AD131</f>
        <v/>
      </c>
      <c r="Y122" s="84" t="str">
        <f>IF('Plano de ação'!I122:I131="","",'Plano de ação'!I122:I131)</f>
        <v/>
      </c>
      <c r="Z122" s="83" t="str">
        <f>IF('Plano de ação'!J122="","",'Plano de ação'!J122)</f>
        <v>1.
2.
3.
n.</v>
      </c>
      <c r="AA122" s="85" t="str">
        <f>IF('Plano de ação'!R122="","",'Plano de ação'!R122)</f>
        <v/>
      </c>
      <c r="AB122" s="86" t="str">
        <f>IF('Plano de ação'!S122="","",'Plano de ação'!S122)</f>
        <v/>
      </c>
      <c r="AC122" s="83" t="str">
        <f>IF('Plano de contingência'!J122="","",'Plano de contingência'!J122)</f>
        <v>1.
2.
3.
n.</v>
      </c>
      <c r="AD122" s="83" t="str">
        <f>'Plano de contingência'!M122</f>
        <v>1.
2.
3.
n.</v>
      </c>
      <c r="AE122" s="505" t="str">
        <f>IF(Monitoramento!J122="","",Monitoramento!J122)</f>
        <v/>
      </c>
    </row>
    <row r="123" spans="2:31" s="78" customFormat="1" ht="14.45" customHeight="1" thickTop="1" thickBot="1" x14ac:dyDescent="0.25">
      <c r="B123" s="455"/>
      <c r="C123" s="462"/>
      <c r="D123" s="465"/>
      <c r="E123" s="472"/>
      <c r="F123" s="93"/>
      <c r="G123" s="449"/>
      <c r="H123" s="94"/>
      <c r="I123" s="436"/>
      <c r="J123" s="508"/>
      <c r="K123" s="411"/>
      <c r="L123" s="411"/>
      <c r="M123" s="414"/>
      <c r="N123" s="404" t="str">
        <f>'Avaliar os Controles Existent.'!H123</f>
        <v>1.
2.
3.
n.</v>
      </c>
      <c r="O123" s="405"/>
      <c r="P123" s="406"/>
      <c r="Q123" s="399"/>
      <c r="R123" s="404" t="str">
        <f>'Avaliar os Controles Existent.'!R123</f>
        <v>1.
2.
3.
n.</v>
      </c>
      <c r="S123" s="405"/>
      <c r="T123" s="406"/>
      <c r="U123" s="399"/>
      <c r="V123" s="381"/>
      <c r="W123" s="384"/>
      <c r="X123" s="393"/>
      <c r="Y123" s="84"/>
      <c r="Z123" s="83" t="str">
        <f>IF('Plano de ação'!J123="","",'Plano de ação'!J123)</f>
        <v>1.
2.
3.
n.</v>
      </c>
      <c r="AA123" s="85" t="str">
        <f>IF('Plano de ação'!R123="","",'Plano de ação'!R123)</f>
        <v/>
      </c>
      <c r="AB123" s="86" t="str">
        <f>IF('Plano de ação'!S123="","",'Plano de ação'!S123)</f>
        <v/>
      </c>
      <c r="AC123" s="83" t="str">
        <f>IF('Plano de contingência'!J123="","",'Plano de contingência'!J123)</f>
        <v>1.
2.
3.
n.</v>
      </c>
      <c r="AD123" s="83" t="str">
        <f>'Plano de contingência'!M123</f>
        <v>1.
2.
3.
n.</v>
      </c>
      <c r="AE123" s="505"/>
    </row>
    <row r="124" spans="2:31" s="78" customFormat="1" ht="14.45" customHeight="1" thickTop="1" thickBot="1" x14ac:dyDescent="0.25">
      <c r="B124" s="455"/>
      <c r="C124" s="462"/>
      <c r="D124" s="465"/>
      <c r="E124" s="472"/>
      <c r="F124" s="93"/>
      <c r="G124" s="449"/>
      <c r="H124" s="94"/>
      <c r="I124" s="436"/>
      <c r="J124" s="508"/>
      <c r="K124" s="411"/>
      <c r="L124" s="411"/>
      <c r="M124" s="414"/>
      <c r="N124" s="404" t="str">
        <f>'Avaliar os Controles Existent.'!H124</f>
        <v>1.
2.
3.
n.</v>
      </c>
      <c r="O124" s="405"/>
      <c r="P124" s="406"/>
      <c r="Q124" s="399"/>
      <c r="R124" s="404" t="str">
        <f>'Avaliar os Controles Existent.'!R124</f>
        <v>1.
2.
3.
n.</v>
      </c>
      <c r="S124" s="405"/>
      <c r="T124" s="406"/>
      <c r="U124" s="399"/>
      <c r="V124" s="381"/>
      <c r="W124" s="384"/>
      <c r="X124" s="393"/>
      <c r="Y124" s="84"/>
      <c r="Z124" s="83" t="str">
        <f>IF('Plano de ação'!J124="","",'Plano de ação'!J124)</f>
        <v>1.
2.
3.
n.</v>
      </c>
      <c r="AA124" s="85" t="str">
        <f>IF('Plano de ação'!R124="","",'Plano de ação'!R124)</f>
        <v/>
      </c>
      <c r="AB124" s="86" t="str">
        <f>IF('Plano de ação'!S124="","",'Plano de ação'!S124)</f>
        <v/>
      </c>
      <c r="AC124" s="83" t="str">
        <f>IF('Plano de contingência'!J124="","",'Plano de contingência'!J124)</f>
        <v>1.
2.
3.
n.</v>
      </c>
      <c r="AD124" s="83" t="str">
        <f>'Plano de contingência'!M124</f>
        <v>1.
2.
3.
n.</v>
      </c>
      <c r="AE124" s="505"/>
    </row>
    <row r="125" spans="2:31" s="78" customFormat="1" ht="14.45" customHeight="1" thickTop="1" thickBot="1" x14ac:dyDescent="0.25">
      <c r="B125" s="455"/>
      <c r="C125" s="462"/>
      <c r="D125" s="465"/>
      <c r="E125" s="472"/>
      <c r="F125" s="93"/>
      <c r="G125" s="449"/>
      <c r="H125" s="94"/>
      <c r="I125" s="436"/>
      <c r="J125" s="508"/>
      <c r="K125" s="411"/>
      <c r="L125" s="411"/>
      <c r="M125" s="414"/>
      <c r="N125" s="404" t="str">
        <f>'Avaliar os Controles Existent.'!H125</f>
        <v>1.
2.
3.
n.</v>
      </c>
      <c r="O125" s="405"/>
      <c r="P125" s="406"/>
      <c r="Q125" s="399"/>
      <c r="R125" s="404" t="str">
        <f>'Avaliar os Controles Existent.'!R125</f>
        <v>1.
2.
3.
n.</v>
      </c>
      <c r="S125" s="405"/>
      <c r="T125" s="406"/>
      <c r="U125" s="399"/>
      <c r="V125" s="381"/>
      <c r="W125" s="384"/>
      <c r="X125" s="393"/>
      <c r="Y125" s="84"/>
      <c r="Z125" s="83" t="str">
        <f>IF('Plano de ação'!J125="","",'Plano de ação'!J125)</f>
        <v>1.
2.
3.
n.</v>
      </c>
      <c r="AA125" s="85" t="str">
        <f>IF('Plano de ação'!R125="","",'Plano de ação'!R125)</f>
        <v/>
      </c>
      <c r="AB125" s="86" t="str">
        <f>IF('Plano de ação'!S125="","",'Plano de ação'!S125)</f>
        <v/>
      </c>
      <c r="AC125" s="83" t="str">
        <f>IF('Plano de contingência'!J125="","",'Plano de contingência'!J125)</f>
        <v>1.
2.
3.
n.</v>
      </c>
      <c r="AD125" s="83" t="str">
        <f>'Plano de contingência'!M125</f>
        <v>1.
2.
3.
n.</v>
      </c>
      <c r="AE125" s="505"/>
    </row>
    <row r="126" spans="2:31" s="78" customFormat="1" ht="14.45" customHeight="1" thickTop="1" thickBot="1" x14ac:dyDescent="0.25">
      <c r="B126" s="455"/>
      <c r="C126" s="462"/>
      <c r="D126" s="465"/>
      <c r="E126" s="472"/>
      <c r="F126" s="93"/>
      <c r="G126" s="449"/>
      <c r="H126" s="94"/>
      <c r="I126" s="436"/>
      <c r="J126" s="508"/>
      <c r="K126" s="411"/>
      <c r="L126" s="411"/>
      <c r="M126" s="414"/>
      <c r="N126" s="404" t="str">
        <f>'Avaliar os Controles Existent.'!H126</f>
        <v>1.
2.
3.
n.</v>
      </c>
      <c r="O126" s="405"/>
      <c r="P126" s="406"/>
      <c r="Q126" s="399"/>
      <c r="R126" s="404" t="str">
        <f>'Avaliar os Controles Existent.'!R126</f>
        <v>1.
2.
3.
n.</v>
      </c>
      <c r="S126" s="405"/>
      <c r="T126" s="406"/>
      <c r="U126" s="399"/>
      <c r="V126" s="381"/>
      <c r="W126" s="384"/>
      <c r="X126" s="393"/>
      <c r="Y126" s="84"/>
      <c r="Z126" s="83" t="str">
        <f>IF('Plano de ação'!J126="","",'Plano de ação'!J126)</f>
        <v>1.
2.
3.
n.</v>
      </c>
      <c r="AA126" s="85" t="str">
        <f>IF('Plano de ação'!R126="","",'Plano de ação'!R126)</f>
        <v/>
      </c>
      <c r="AB126" s="86" t="str">
        <f>IF('Plano de ação'!S126="","",'Plano de ação'!S126)</f>
        <v/>
      </c>
      <c r="AC126" s="83" t="str">
        <f>IF('Plano de contingência'!J126="","",'Plano de contingência'!J126)</f>
        <v>1.
2.
3.
n.</v>
      </c>
      <c r="AD126" s="83" t="str">
        <f>'Plano de contingência'!M126</f>
        <v>1.
2.
3.
n.</v>
      </c>
      <c r="AE126" s="505"/>
    </row>
    <row r="127" spans="2:31" s="78" customFormat="1" ht="14.45" customHeight="1" thickTop="1" thickBot="1" x14ac:dyDescent="0.25">
      <c r="B127" s="455"/>
      <c r="C127" s="462"/>
      <c r="D127" s="465"/>
      <c r="E127" s="472"/>
      <c r="F127" s="93"/>
      <c r="G127" s="449"/>
      <c r="H127" s="94"/>
      <c r="I127" s="436"/>
      <c r="J127" s="508"/>
      <c r="K127" s="411"/>
      <c r="L127" s="411"/>
      <c r="M127" s="414"/>
      <c r="N127" s="404" t="str">
        <f>'Avaliar os Controles Existent.'!H127</f>
        <v>1.
2.
3.
n.</v>
      </c>
      <c r="O127" s="405"/>
      <c r="P127" s="406"/>
      <c r="Q127" s="399"/>
      <c r="R127" s="404" t="str">
        <f>'Avaliar os Controles Existent.'!R127</f>
        <v>1.
2.
3.
n.</v>
      </c>
      <c r="S127" s="405"/>
      <c r="T127" s="406"/>
      <c r="U127" s="399"/>
      <c r="V127" s="381"/>
      <c r="W127" s="384"/>
      <c r="X127" s="393"/>
      <c r="Y127" s="84"/>
      <c r="Z127" s="83" t="str">
        <f>IF('Plano de ação'!J127="","",'Plano de ação'!J127)</f>
        <v>1.
2.
3.
n.</v>
      </c>
      <c r="AA127" s="85" t="str">
        <f>IF('Plano de ação'!R127="","",'Plano de ação'!R127)</f>
        <v/>
      </c>
      <c r="AB127" s="86" t="str">
        <f>IF('Plano de ação'!S127="","",'Plano de ação'!S127)</f>
        <v/>
      </c>
      <c r="AC127" s="83" t="str">
        <f>IF('Plano de contingência'!J127="","",'Plano de contingência'!J127)</f>
        <v>1.
2.
3.
n.</v>
      </c>
      <c r="AD127" s="83" t="str">
        <f>'Plano de contingência'!M127</f>
        <v>1.
2.
3.
n.</v>
      </c>
      <c r="AE127" s="505"/>
    </row>
    <row r="128" spans="2:31" s="78" customFormat="1" ht="14.45" customHeight="1" thickTop="1" thickBot="1" x14ac:dyDescent="0.25">
      <c r="B128" s="455"/>
      <c r="C128" s="462"/>
      <c r="D128" s="465"/>
      <c r="E128" s="472"/>
      <c r="F128" s="93"/>
      <c r="G128" s="449"/>
      <c r="H128" s="94"/>
      <c r="I128" s="436"/>
      <c r="J128" s="508"/>
      <c r="K128" s="411"/>
      <c r="L128" s="411"/>
      <c r="M128" s="414"/>
      <c r="N128" s="404" t="str">
        <f>'Avaliar os Controles Existent.'!H128</f>
        <v>1.
2.
3.
n.</v>
      </c>
      <c r="O128" s="405"/>
      <c r="P128" s="406"/>
      <c r="Q128" s="399"/>
      <c r="R128" s="404" t="str">
        <f>'Avaliar os Controles Existent.'!R128</f>
        <v>1.
2.
3.
n.</v>
      </c>
      <c r="S128" s="405"/>
      <c r="T128" s="406"/>
      <c r="U128" s="399"/>
      <c r="V128" s="381"/>
      <c r="W128" s="384"/>
      <c r="X128" s="393"/>
      <c r="Y128" s="84"/>
      <c r="Z128" s="83" t="str">
        <f>IF('Plano de ação'!J128="","",'Plano de ação'!J128)</f>
        <v>1.
2.
3.
n.</v>
      </c>
      <c r="AA128" s="85" t="str">
        <f>IF('Plano de ação'!R128="","",'Plano de ação'!R128)</f>
        <v/>
      </c>
      <c r="AB128" s="86" t="str">
        <f>IF('Plano de ação'!S128="","",'Plano de ação'!S128)</f>
        <v/>
      </c>
      <c r="AC128" s="83" t="str">
        <f>IF('Plano de contingência'!J128="","",'Plano de contingência'!J128)</f>
        <v>1.
2.
3.
n.</v>
      </c>
      <c r="AD128" s="83" t="str">
        <f>'Plano de contingência'!M128</f>
        <v>1.
2.
3.
n.</v>
      </c>
      <c r="AE128" s="505"/>
    </row>
    <row r="129" spans="2:31" s="78" customFormat="1" ht="14.45" customHeight="1" thickTop="1" thickBot="1" x14ac:dyDescent="0.25">
      <c r="B129" s="455"/>
      <c r="C129" s="462"/>
      <c r="D129" s="465"/>
      <c r="E129" s="472"/>
      <c r="F129" s="93"/>
      <c r="G129" s="449"/>
      <c r="H129" s="94"/>
      <c r="I129" s="436"/>
      <c r="J129" s="508"/>
      <c r="K129" s="411"/>
      <c r="L129" s="411"/>
      <c r="M129" s="414"/>
      <c r="N129" s="404" t="str">
        <f>'Avaliar os Controles Existent.'!H129</f>
        <v>1.
2.
3.
n.</v>
      </c>
      <c r="O129" s="405"/>
      <c r="P129" s="406"/>
      <c r="Q129" s="399"/>
      <c r="R129" s="404" t="str">
        <f>'Avaliar os Controles Existent.'!R129</f>
        <v>1.
2.
3.
n.</v>
      </c>
      <c r="S129" s="405"/>
      <c r="T129" s="406"/>
      <c r="U129" s="399"/>
      <c r="V129" s="381"/>
      <c r="W129" s="384"/>
      <c r="X129" s="393"/>
      <c r="Y129" s="84"/>
      <c r="Z129" s="83" t="str">
        <f>IF('Plano de ação'!J129="","",'Plano de ação'!J129)</f>
        <v>1.
2.
3.
n.</v>
      </c>
      <c r="AA129" s="85" t="str">
        <f>IF('Plano de ação'!R129="","",'Plano de ação'!R129)</f>
        <v/>
      </c>
      <c r="AB129" s="86" t="str">
        <f>IF('Plano de ação'!S129="","",'Plano de ação'!S129)</f>
        <v/>
      </c>
      <c r="AC129" s="83" t="str">
        <f>IF('Plano de contingência'!J129="","",'Plano de contingência'!J129)</f>
        <v>1.
2.
3.
n.</v>
      </c>
      <c r="AD129" s="83" t="str">
        <f>'Plano de contingência'!M129</f>
        <v>1.
2.
3.
n.</v>
      </c>
      <c r="AE129" s="505"/>
    </row>
    <row r="130" spans="2:31" s="78" customFormat="1" ht="14.45" customHeight="1" thickTop="1" thickBot="1" x14ac:dyDescent="0.25">
      <c r="B130" s="455"/>
      <c r="C130" s="462"/>
      <c r="D130" s="465"/>
      <c r="E130" s="472"/>
      <c r="F130" s="93"/>
      <c r="G130" s="449"/>
      <c r="H130" s="94"/>
      <c r="I130" s="436"/>
      <c r="J130" s="508"/>
      <c r="K130" s="411"/>
      <c r="L130" s="411"/>
      <c r="M130" s="414"/>
      <c r="N130" s="404" t="str">
        <f>'Avaliar os Controles Existent.'!H130</f>
        <v>1.
2.
3.
n.</v>
      </c>
      <c r="O130" s="405"/>
      <c r="P130" s="406"/>
      <c r="Q130" s="399"/>
      <c r="R130" s="404" t="str">
        <f>'Avaliar os Controles Existent.'!R130</f>
        <v>1.
2.
3.
n.</v>
      </c>
      <c r="S130" s="405"/>
      <c r="T130" s="406"/>
      <c r="U130" s="399"/>
      <c r="V130" s="381"/>
      <c r="W130" s="384"/>
      <c r="X130" s="393"/>
      <c r="Y130" s="84"/>
      <c r="Z130" s="83" t="str">
        <f>IF('Plano de ação'!J130="","",'Plano de ação'!J130)</f>
        <v>1.
2.
3.
n.</v>
      </c>
      <c r="AA130" s="85" t="str">
        <f>IF('Plano de ação'!R130="","",'Plano de ação'!R130)</f>
        <v/>
      </c>
      <c r="AB130" s="86" t="str">
        <f>IF('Plano de ação'!S130="","",'Plano de ação'!S130)</f>
        <v/>
      </c>
      <c r="AC130" s="83" t="str">
        <f>IF('Plano de contingência'!J130="","",'Plano de contingência'!J130)</f>
        <v>1.
2.
3.
n.</v>
      </c>
      <c r="AD130" s="83" t="str">
        <f>'Plano de contingência'!M130</f>
        <v>1.
2.
3.
n.</v>
      </c>
      <c r="AE130" s="505"/>
    </row>
    <row r="131" spans="2:31" s="78" customFormat="1" ht="14.45" customHeight="1" thickTop="1" thickBot="1" x14ac:dyDescent="0.25">
      <c r="B131" s="455"/>
      <c r="C131" s="462"/>
      <c r="D131" s="466"/>
      <c r="E131" s="473"/>
      <c r="F131" s="93"/>
      <c r="G131" s="450"/>
      <c r="H131" s="94"/>
      <c r="I131" s="437"/>
      <c r="J131" s="509"/>
      <c r="K131" s="412"/>
      <c r="L131" s="412"/>
      <c r="M131" s="415"/>
      <c r="N131" s="404" t="str">
        <f>'Avaliar os Controles Existent.'!H131</f>
        <v>1.
2.
3.
n.</v>
      </c>
      <c r="O131" s="405"/>
      <c r="P131" s="406"/>
      <c r="Q131" s="400"/>
      <c r="R131" s="404" t="str">
        <f>'Avaliar os Controles Existent.'!R131</f>
        <v>1.
2.
3.
n.</v>
      </c>
      <c r="S131" s="405"/>
      <c r="T131" s="406"/>
      <c r="U131" s="400"/>
      <c r="V131" s="382"/>
      <c r="W131" s="385"/>
      <c r="X131" s="394"/>
      <c r="Y131" s="84"/>
      <c r="Z131" s="83" t="str">
        <f>IF('Plano de ação'!J131="","",'Plano de ação'!J131)</f>
        <v>1.
2.
3.
n.</v>
      </c>
      <c r="AA131" s="85" t="str">
        <f>IF('Plano de ação'!R131="","",'Plano de ação'!R131)</f>
        <v/>
      </c>
      <c r="AB131" s="86" t="str">
        <f>IF('Plano de ação'!S131="","",'Plano de ação'!S131)</f>
        <v/>
      </c>
      <c r="AC131" s="83" t="str">
        <f>IF('Plano de contingência'!J131="","",'Plano de contingência'!J131)</f>
        <v>1.
2.
3.
n.</v>
      </c>
      <c r="AD131" s="83" t="str">
        <f>'Plano de contingência'!M131</f>
        <v>1.
2.
3.
n.</v>
      </c>
      <c r="AE131" s="505"/>
    </row>
    <row r="132" spans="2:31" s="78" customFormat="1" ht="14.45" customHeight="1" thickTop="1" thickBot="1" x14ac:dyDescent="0.25">
      <c r="B132" s="455"/>
      <c r="C132" s="462"/>
      <c r="D132" s="464" t="str">
        <f>'Subprocessos e FCS'!C25</f>
        <v>FCS.05</v>
      </c>
      <c r="E132" s="471">
        <f>'Subprocessos e FCS'!D25</f>
        <v>0</v>
      </c>
      <c r="F132" s="93"/>
      <c r="G132" s="448" t="s">
        <v>104</v>
      </c>
      <c r="H132" s="94"/>
      <c r="I132" s="435"/>
      <c r="J132" s="507"/>
      <c r="K132" s="410" t="str">
        <f>'Apuração do Risco Inerente'!Y132:Y141</f>
        <v/>
      </c>
      <c r="L132" s="410" t="str">
        <f>'Apuração do Risco Inerente'!Z132:Z141</f>
        <v/>
      </c>
      <c r="M132" s="413" t="str">
        <f>'Apuração do Risco Inerente'!AB132:AB141</f>
        <v/>
      </c>
      <c r="N132" s="404" t="str">
        <f>'Avaliar os Controles Existent.'!H132</f>
        <v>1.
2.
3.
n.</v>
      </c>
      <c r="O132" s="405"/>
      <c r="P132" s="406"/>
      <c r="Q132" s="398" t="str">
        <f>'Avaliar os Controles Existent.'!N132:N141</f>
        <v/>
      </c>
      <c r="R132" s="404" t="str">
        <f>'Avaliar os Controles Existent.'!R132</f>
        <v>1.
2.
3.
n.</v>
      </c>
      <c r="S132" s="405"/>
      <c r="T132" s="406"/>
      <c r="U132" s="398" t="str">
        <f>'Avaliar os Controles Existent.'!X132:X141</f>
        <v/>
      </c>
      <c r="V132" s="380" t="str">
        <f>'Avaliar os Controles Existent.'!AA132:AA141</f>
        <v/>
      </c>
      <c r="W132" s="383" t="str">
        <f>'Avaliar os Controles Existent.'!AB132:AB141</f>
        <v/>
      </c>
      <c r="X132" s="392" t="str">
        <f>'Avaliar os Controles Existent.'!AD132:AD141</f>
        <v/>
      </c>
      <c r="Y132" s="84" t="str">
        <f>IF('Plano de ação'!I132:I141="","",'Plano de ação'!I132:I141)</f>
        <v/>
      </c>
      <c r="Z132" s="83" t="str">
        <f>IF('Plano de ação'!J132="","",'Plano de ação'!J132)</f>
        <v>1.
2.
3.
n.</v>
      </c>
      <c r="AA132" s="85" t="str">
        <f>IF('Plano de ação'!R132="","",'Plano de ação'!R132)</f>
        <v/>
      </c>
      <c r="AB132" s="86" t="str">
        <f>IF('Plano de ação'!S132="","",'Plano de ação'!S132)</f>
        <v/>
      </c>
      <c r="AC132" s="83" t="str">
        <f>IF('Plano de contingência'!J132="","",'Plano de contingência'!J132)</f>
        <v>1.
2.
3.
n.</v>
      </c>
      <c r="AD132" s="83" t="str">
        <f>'Plano de contingência'!M132</f>
        <v>1.
2.
3.
n.</v>
      </c>
      <c r="AE132" s="505" t="str">
        <f>IF(Monitoramento!J132="","",Monitoramento!J132)</f>
        <v/>
      </c>
    </row>
    <row r="133" spans="2:31" s="78" customFormat="1" ht="14.45" customHeight="1" thickTop="1" thickBot="1" x14ac:dyDescent="0.25">
      <c r="B133" s="455"/>
      <c r="C133" s="462"/>
      <c r="D133" s="465"/>
      <c r="E133" s="472"/>
      <c r="F133" s="93"/>
      <c r="G133" s="449"/>
      <c r="H133" s="94"/>
      <c r="I133" s="436"/>
      <c r="J133" s="508"/>
      <c r="K133" s="411"/>
      <c r="L133" s="411"/>
      <c r="M133" s="414"/>
      <c r="N133" s="404" t="str">
        <f>'Avaliar os Controles Existent.'!H133</f>
        <v>1.
2.
3.
n.</v>
      </c>
      <c r="O133" s="405"/>
      <c r="P133" s="406"/>
      <c r="Q133" s="399"/>
      <c r="R133" s="404" t="str">
        <f>'Avaliar os Controles Existent.'!R133</f>
        <v>1.
2.
3.
n.</v>
      </c>
      <c r="S133" s="405"/>
      <c r="T133" s="406"/>
      <c r="U133" s="399"/>
      <c r="V133" s="381"/>
      <c r="W133" s="384"/>
      <c r="X133" s="393"/>
      <c r="Y133" s="84"/>
      <c r="Z133" s="83" t="str">
        <f>IF('Plano de ação'!J133="","",'Plano de ação'!J133)</f>
        <v>1.
2.
3.
n.</v>
      </c>
      <c r="AA133" s="85" t="str">
        <f>IF('Plano de ação'!R133="","",'Plano de ação'!R133)</f>
        <v/>
      </c>
      <c r="AB133" s="86" t="str">
        <f>IF('Plano de ação'!S133="","",'Plano de ação'!S133)</f>
        <v/>
      </c>
      <c r="AC133" s="83" t="str">
        <f>IF('Plano de contingência'!J133="","",'Plano de contingência'!J133)</f>
        <v>1.
2.
3.
n.</v>
      </c>
      <c r="AD133" s="83" t="str">
        <f>'Plano de contingência'!M133</f>
        <v>1.
2.
3.
n.</v>
      </c>
      <c r="AE133" s="505"/>
    </row>
    <row r="134" spans="2:31" s="78" customFormat="1" ht="14.45" customHeight="1" thickTop="1" thickBot="1" x14ac:dyDescent="0.25">
      <c r="B134" s="455"/>
      <c r="C134" s="462"/>
      <c r="D134" s="465"/>
      <c r="E134" s="472"/>
      <c r="F134" s="93"/>
      <c r="G134" s="449"/>
      <c r="H134" s="94"/>
      <c r="I134" s="436"/>
      <c r="J134" s="508"/>
      <c r="K134" s="411"/>
      <c r="L134" s="411"/>
      <c r="M134" s="414"/>
      <c r="N134" s="404" t="str">
        <f>'Avaliar os Controles Existent.'!H134</f>
        <v>1.
2.
3.
n.</v>
      </c>
      <c r="O134" s="405"/>
      <c r="P134" s="406"/>
      <c r="Q134" s="399"/>
      <c r="R134" s="404" t="str">
        <f>'Avaliar os Controles Existent.'!R134</f>
        <v>1.
2.
3.
n.</v>
      </c>
      <c r="S134" s="405"/>
      <c r="T134" s="406"/>
      <c r="U134" s="399"/>
      <c r="V134" s="381"/>
      <c r="W134" s="384"/>
      <c r="X134" s="393"/>
      <c r="Y134" s="84"/>
      <c r="Z134" s="83" t="str">
        <f>IF('Plano de ação'!J134="","",'Plano de ação'!J134)</f>
        <v>1.
2.
3.
n.</v>
      </c>
      <c r="AA134" s="85" t="str">
        <f>IF('Plano de ação'!R134="","",'Plano de ação'!R134)</f>
        <v/>
      </c>
      <c r="AB134" s="86" t="str">
        <f>IF('Plano de ação'!S134="","",'Plano de ação'!S134)</f>
        <v/>
      </c>
      <c r="AC134" s="83" t="str">
        <f>IF('Plano de contingência'!J134="","",'Plano de contingência'!J134)</f>
        <v>1.
2.
3.
n.</v>
      </c>
      <c r="AD134" s="83" t="str">
        <f>'Plano de contingência'!M134</f>
        <v>1.
2.
3.
n.</v>
      </c>
      <c r="AE134" s="505"/>
    </row>
    <row r="135" spans="2:31" s="78" customFormat="1" ht="14.45" customHeight="1" thickTop="1" thickBot="1" x14ac:dyDescent="0.25">
      <c r="B135" s="455"/>
      <c r="C135" s="462"/>
      <c r="D135" s="465"/>
      <c r="E135" s="472"/>
      <c r="F135" s="93"/>
      <c r="G135" s="449"/>
      <c r="H135" s="94"/>
      <c r="I135" s="436"/>
      <c r="J135" s="508"/>
      <c r="K135" s="411"/>
      <c r="L135" s="411"/>
      <c r="M135" s="414"/>
      <c r="N135" s="404" t="str">
        <f>'Avaliar os Controles Existent.'!H135</f>
        <v>1.
2.
3.
n.</v>
      </c>
      <c r="O135" s="405"/>
      <c r="P135" s="406"/>
      <c r="Q135" s="399"/>
      <c r="R135" s="404" t="str">
        <f>'Avaliar os Controles Existent.'!R135</f>
        <v>1.
2.
3.
n.</v>
      </c>
      <c r="S135" s="405"/>
      <c r="T135" s="406"/>
      <c r="U135" s="399"/>
      <c r="V135" s="381"/>
      <c r="W135" s="384"/>
      <c r="X135" s="393"/>
      <c r="Y135" s="84"/>
      <c r="Z135" s="83" t="str">
        <f>IF('Plano de ação'!J135="","",'Plano de ação'!J135)</f>
        <v>1.
2.
3.
n.</v>
      </c>
      <c r="AA135" s="85" t="str">
        <f>IF('Plano de ação'!R135="","",'Plano de ação'!R135)</f>
        <v/>
      </c>
      <c r="AB135" s="86" t="str">
        <f>IF('Plano de ação'!S135="","",'Plano de ação'!S135)</f>
        <v/>
      </c>
      <c r="AC135" s="83" t="str">
        <f>IF('Plano de contingência'!J135="","",'Plano de contingência'!J135)</f>
        <v>1.
2.
3.
n.</v>
      </c>
      <c r="AD135" s="83" t="str">
        <f>'Plano de contingência'!M135</f>
        <v>1.
2.
3.
n.</v>
      </c>
      <c r="AE135" s="505"/>
    </row>
    <row r="136" spans="2:31" s="78" customFormat="1" ht="14.45" customHeight="1" thickTop="1" thickBot="1" x14ac:dyDescent="0.25">
      <c r="B136" s="455"/>
      <c r="C136" s="462"/>
      <c r="D136" s="465"/>
      <c r="E136" s="472"/>
      <c r="F136" s="93"/>
      <c r="G136" s="449"/>
      <c r="H136" s="94"/>
      <c r="I136" s="436"/>
      <c r="J136" s="508"/>
      <c r="K136" s="411"/>
      <c r="L136" s="411"/>
      <c r="M136" s="414"/>
      <c r="N136" s="404" t="str">
        <f>'Avaliar os Controles Existent.'!H136</f>
        <v>1.
2.
3.
n.</v>
      </c>
      <c r="O136" s="405"/>
      <c r="P136" s="406"/>
      <c r="Q136" s="399"/>
      <c r="R136" s="404" t="str">
        <f>'Avaliar os Controles Existent.'!R136</f>
        <v>1.
2.
3.
n.</v>
      </c>
      <c r="S136" s="405"/>
      <c r="T136" s="406"/>
      <c r="U136" s="399"/>
      <c r="V136" s="381"/>
      <c r="W136" s="384"/>
      <c r="X136" s="393"/>
      <c r="Y136" s="84"/>
      <c r="Z136" s="83" t="str">
        <f>IF('Plano de ação'!J136="","",'Plano de ação'!J136)</f>
        <v>1.
2.
3.
n.</v>
      </c>
      <c r="AA136" s="85" t="str">
        <f>IF('Plano de ação'!R136="","",'Plano de ação'!R136)</f>
        <v/>
      </c>
      <c r="AB136" s="86" t="str">
        <f>IF('Plano de ação'!S136="","",'Plano de ação'!S136)</f>
        <v/>
      </c>
      <c r="AC136" s="83" t="str">
        <f>IF('Plano de contingência'!J136="","",'Plano de contingência'!J136)</f>
        <v>1.
2.
3.
n.</v>
      </c>
      <c r="AD136" s="83" t="str">
        <f>'Plano de contingência'!M136</f>
        <v>1.
2.
3.
n.</v>
      </c>
      <c r="AE136" s="505"/>
    </row>
    <row r="137" spans="2:31" s="78" customFormat="1" ht="14.45" customHeight="1" thickTop="1" thickBot="1" x14ac:dyDescent="0.25">
      <c r="B137" s="455"/>
      <c r="C137" s="462"/>
      <c r="D137" s="465"/>
      <c r="E137" s="472"/>
      <c r="F137" s="93"/>
      <c r="G137" s="449"/>
      <c r="H137" s="94"/>
      <c r="I137" s="436"/>
      <c r="J137" s="508"/>
      <c r="K137" s="411"/>
      <c r="L137" s="411"/>
      <c r="M137" s="414"/>
      <c r="N137" s="404" t="str">
        <f>'Avaliar os Controles Existent.'!H137</f>
        <v>1.
2.
3.
n.</v>
      </c>
      <c r="O137" s="405"/>
      <c r="P137" s="406"/>
      <c r="Q137" s="399"/>
      <c r="R137" s="404" t="str">
        <f>'Avaliar os Controles Existent.'!R137</f>
        <v>1.
2.
3.
n.</v>
      </c>
      <c r="S137" s="405"/>
      <c r="T137" s="406"/>
      <c r="U137" s="399"/>
      <c r="V137" s="381"/>
      <c r="W137" s="384"/>
      <c r="X137" s="393"/>
      <c r="Y137" s="84"/>
      <c r="Z137" s="83" t="str">
        <f>IF('Plano de ação'!J137="","",'Plano de ação'!J137)</f>
        <v>1.
2.
3.
n.</v>
      </c>
      <c r="AA137" s="85" t="str">
        <f>IF('Plano de ação'!R137="","",'Plano de ação'!R137)</f>
        <v/>
      </c>
      <c r="AB137" s="86" t="str">
        <f>IF('Plano de ação'!S137="","",'Plano de ação'!S137)</f>
        <v/>
      </c>
      <c r="AC137" s="83" t="str">
        <f>IF('Plano de contingência'!J137="","",'Plano de contingência'!J137)</f>
        <v>1.
2.
3.
n.</v>
      </c>
      <c r="AD137" s="83" t="str">
        <f>'Plano de contingência'!M137</f>
        <v>1.
2.
3.
n.</v>
      </c>
      <c r="AE137" s="505"/>
    </row>
    <row r="138" spans="2:31" s="78" customFormat="1" ht="14.45" customHeight="1" thickTop="1" thickBot="1" x14ac:dyDescent="0.25">
      <c r="B138" s="455"/>
      <c r="C138" s="462"/>
      <c r="D138" s="465"/>
      <c r="E138" s="472"/>
      <c r="F138" s="93"/>
      <c r="G138" s="449"/>
      <c r="H138" s="94"/>
      <c r="I138" s="436"/>
      <c r="J138" s="508"/>
      <c r="K138" s="411"/>
      <c r="L138" s="411"/>
      <c r="M138" s="414"/>
      <c r="N138" s="404" t="str">
        <f>'Avaliar os Controles Existent.'!H138</f>
        <v>1.
2.
3.
n.</v>
      </c>
      <c r="O138" s="405"/>
      <c r="P138" s="406"/>
      <c r="Q138" s="399"/>
      <c r="R138" s="404" t="str">
        <f>'Avaliar os Controles Existent.'!R138</f>
        <v>1.
2.
3.
n.</v>
      </c>
      <c r="S138" s="405"/>
      <c r="T138" s="406"/>
      <c r="U138" s="399"/>
      <c r="V138" s="381"/>
      <c r="W138" s="384"/>
      <c r="X138" s="393"/>
      <c r="Y138" s="84"/>
      <c r="Z138" s="83" t="str">
        <f>IF('Plano de ação'!J138="","",'Plano de ação'!J138)</f>
        <v>1.
2.
3.
n.</v>
      </c>
      <c r="AA138" s="85" t="str">
        <f>IF('Plano de ação'!R138="","",'Plano de ação'!R138)</f>
        <v/>
      </c>
      <c r="AB138" s="86" t="str">
        <f>IF('Plano de ação'!S138="","",'Plano de ação'!S138)</f>
        <v/>
      </c>
      <c r="AC138" s="83" t="str">
        <f>IF('Plano de contingência'!J138="","",'Plano de contingência'!J138)</f>
        <v>1.
2.
3.
n.</v>
      </c>
      <c r="AD138" s="83" t="str">
        <f>'Plano de contingência'!M138</f>
        <v>1.
2.
3.
n.</v>
      </c>
      <c r="AE138" s="505"/>
    </row>
    <row r="139" spans="2:31" s="78" customFormat="1" ht="14.45" customHeight="1" thickTop="1" thickBot="1" x14ac:dyDescent="0.25">
      <c r="B139" s="455"/>
      <c r="C139" s="462"/>
      <c r="D139" s="465"/>
      <c r="E139" s="472"/>
      <c r="F139" s="93"/>
      <c r="G139" s="449"/>
      <c r="H139" s="94"/>
      <c r="I139" s="436"/>
      <c r="J139" s="508"/>
      <c r="K139" s="411"/>
      <c r="L139" s="411"/>
      <c r="M139" s="414"/>
      <c r="N139" s="404" t="str">
        <f>'Avaliar os Controles Existent.'!H139</f>
        <v>1.
2.
3.
n.</v>
      </c>
      <c r="O139" s="405"/>
      <c r="P139" s="406"/>
      <c r="Q139" s="399"/>
      <c r="R139" s="404" t="str">
        <f>'Avaliar os Controles Existent.'!R139</f>
        <v>1.
2.
3.
n.</v>
      </c>
      <c r="S139" s="405"/>
      <c r="T139" s="406"/>
      <c r="U139" s="399"/>
      <c r="V139" s="381"/>
      <c r="W139" s="384"/>
      <c r="X139" s="393"/>
      <c r="Y139" s="84"/>
      <c r="Z139" s="83" t="str">
        <f>IF('Plano de ação'!J139="","",'Plano de ação'!J139)</f>
        <v>1.
2.
3.
n.</v>
      </c>
      <c r="AA139" s="85" t="str">
        <f>IF('Plano de ação'!R139="","",'Plano de ação'!R139)</f>
        <v/>
      </c>
      <c r="AB139" s="86" t="str">
        <f>IF('Plano de ação'!S139="","",'Plano de ação'!S139)</f>
        <v/>
      </c>
      <c r="AC139" s="83" t="str">
        <f>IF('Plano de contingência'!J139="","",'Plano de contingência'!J139)</f>
        <v>1.
2.
3.
n.</v>
      </c>
      <c r="AD139" s="83" t="str">
        <f>'Plano de contingência'!M139</f>
        <v>1.
2.
3.
n.</v>
      </c>
      <c r="AE139" s="505"/>
    </row>
    <row r="140" spans="2:31" s="78" customFormat="1" ht="14.45" customHeight="1" thickTop="1" thickBot="1" x14ac:dyDescent="0.25">
      <c r="B140" s="455"/>
      <c r="C140" s="462"/>
      <c r="D140" s="465"/>
      <c r="E140" s="472"/>
      <c r="F140" s="93"/>
      <c r="G140" s="449"/>
      <c r="H140" s="94"/>
      <c r="I140" s="436"/>
      <c r="J140" s="508"/>
      <c r="K140" s="411"/>
      <c r="L140" s="411"/>
      <c r="M140" s="414"/>
      <c r="N140" s="404" t="str">
        <f>'Avaliar os Controles Existent.'!H140</f>
        <v>1.
2.
3.
n.</v>
      </c>
      <c r="O140" s="405"/>
      <c r="P140" s="406"/>
      <c r="Q140" s="399"/>
      <c r="R140" s="404" t="str">
        <f>'Avaliar os Controles Existent.'!R140</f>
        <v>1.
2.
3.
n.</v>
      </c>
      <c r="S140" s="405"/>
      <c r="T140" s="406"/>
      <c r="U140" s="399"/>
      <c r="V140" s="381"/>
      <c r="W140" s="384"/>
      <c r="X140" s="393"/>
      <c r="Y140" s="84"/>
      <c r="Z140" s="83" t="str">
        <f>IF('Plano de ação'!J140="","",'Plano de ação'!J140)</f>
        <v>1.
2.
3.
n.</v>
      </c>
      <c r="AA140" s="85" t="str">
        <f>IF('Plano de ação'!R140="","",'Plano de ação'!R140)</f>
        <v/>
      </c>
      <c r="AB140" s="86" t="str">
        <f>IF('Plano de ação'!S140="","",'Plano de ação'!S140)</f>
        <v/>
      </c>
      <c r="AC140" s="83" t="str">
        <f>IF('Plano de contingência'!J140="","",'Plano de contingência'!J140)</f>
        <v>1.
2.
3.
n.</v>
      </c>
      <c r="AD140" s="83" t="str">
        <f>'Plano de contingência'!M140</f>
        <v>1.
2.
3.
n.</v>
      </c>
      <c r="AE140" s="505"/>
    </row>
    <row r="141" spans="2:31" s="78" customFormat="1" ht="14.45" customHeight="1" thickTop="1" thickBot="1" x14ac:dyDescent="0.25">
      <c r="B141" s="455"/>
      <c r="C141" s="462"/>
      <c r="D141" s="466"/>
      <c r="E141" s="473"/>
      <c r="F141" s="93"/>
      <c r="G141" s="450"/>
      <c r="H141" s="94"/>
      <c r="I141" s="437"/>
      <c r="J141" s="509"/>
      <c r="K141" s="412"/>
      <c r="L141" s="412"/>
      <c r="M141" s="415"/>
      <c r="N141" s="404" t="str">
        <f>'Avaliar os Controles Existent.'!H141</f>
        <v>1.
2.
3.
n.</v>
      </c>
      <c r="O141" s="405"/>
      <c r="P141" s="406"/>
      <c r="Q141" s="400"/>
      <c r="R141" s="404" t="str">
        <f>'Avaliar os Controles Existent.'!R141</f>
        <v>1.
2.
3.
n.</v>
      </c>
      <c r="S141" s="405"/>
      <c r="T141" s="406"/>
      <c r="U141" s="400"/>
      <c r="V141" s="382"/>
      <c r="W141" s="385"/>
      <c r="X141" s="394"/>
      <c r="Y141" s="84"/>
      <c r="Z141" s="83" t="str">
        <f>IF('Plano de ação'!J141="","",'Plano de ação'!J141)</f>
        <v>1.
2.
3.
n.</v>
      </c>
      <c r="AA141" s="85" t="str">
        <f>IF('Plano de ação'!R141="","",'Plano de ação'!R141)</f>
        <v/>
      </c>
      <c r="AB141" s="86" t="str">
        <f>IF('Plano de ação'!S141="","",'Plano de ação'!S141)</f>
        <v/>
      </c>
      <c r="AC141" s="83" t="str">
        <f>IF('Plano de contingência'!J141="","",'Plano de contingência'!J141)</f>
        <v>1.
2.
3.
n.</v>
      </c>
      <c r="AD141" s="83" t="str">
        <f>'Plano de contingência'!M141</f>
        <v>1.
2.
3.
n.</v>
      </c>
      <c r="AE141" s="505"/>
    </row>
    <row r="142" spans="2:31" s="78" customFormat="1" ht="14.45" customHeight="1" thickTop="1" thickBot="1" x14ac:dyDescent="0.25">
      <c r="B142" s="455"/>
      <c r="C142" s="462"/>
      <c r="D142" s="464" t="str">
        <f>'Subprocessos e FCS'!C26</f>
        <v>FCS.06</v>
      </c>
      <c r="E142" s="471">
        <f>'Subprocessos e FCS'!D26</f>
        <v>0</v>
      </c>
      <c r="F142" s="93"/>
      <c r="G142" s="448" t="s">
        <v>105</v>
      </c>
      <c r="H142" s="94"/>
      <c r="I142" s="435"/>
      <c r="J142" s="507"/>
      <c r="K142" s="410" t="str">
        <f>'Apuração do Risco Inerente'!Y142:Y151</f>
        <v/>
      </c>
      <c r="L142" s="410" t="str">
        <f>'Apuração do Risco Inerente'!Z142:Z151</f>
        <v/>
      </c>
      <c r="M142" s="413" t="str">
        <f>'Apuração do Risco Inerente'!AB142:AB151</f>
        <v/>
      </c>
      <c r="N142" s="404" t="str">
        <f>'Avaliar os Controles Existent.'!H142</f>
        <v>1.
2.
3.
n.</v>
      </c>
      <c r="O142" s="405"/>
      <c r="P142" s="406"/>
      <c r="Q142" s="398" t="str">
        <f>'Avaliar os Controles Existent.'!N142:N151</f>
        <v/>
      </c>
      <c r="R142" s="404" t="str">
        <f>'Avaliar os Controles Existent.'!R142</f>
        <v>1.
2.
3.
n.</v>
      </c>
      <c r="S142" s="405"/>
      <c r="T142" s="406"/>
      <c r="U142" s="398" t="str">
        <f>'Avaliar os Controles Existent.'!X142:X151</f>
        <v/>
      </c>
      <c r="V142" s="380" t="str">
        <f>'Avaliar os Controles Existent.'!AA142:AA151</f>
        <v/>
      </c>
      <c r="W142" s="383" t="str">
        <f>'Avaliar os Controles Existent.'!AB142:AB151</f>
        <v/>
      </c>
      <c r="X142" s="392" t="str">
        <f>'Avaliar os Controles Existent.'!AD142:AD151</f>
        <v/>
      </c>
      <c r="Y142" s="84" t="str">
        <f>IF('Plano de ação'!I142:I151="","",'Plano de ação'!I142:I151)</f>
        <v/>
      </c>
      <c r="Z142" s="83" t="str">
        <f>IF('Plano de ação'!J142="","",'Plano de ação'!J142)</f>
        <v>1.
2.
3.
n.</v>
      </c>
      <c r="AA142" s="85" t="str">
        <f>IF('Plano de ação'!R142="","",'Plano de ação'!R142)</f>
        <v/>
      </c>
      <c r="AB142" s="86" t="str">
        <f>IF('Plano de ação'!S142="","",'Plano de ação'!S142)</f>
        <v/>
      </c>
      <c r="AC142" s="83" t="str">
        <f>IF('Plano de contingência'!J142="","",'Plano de contingência'!J142)</f>
        <v>1.
2.
3.
n.</v>
      </c>
      <c r="AD142" s="83" t="str">
        <f>'Plano de contingência'!M142</f>
        <v>1.
2.
3.
n.</v>
      </c>
      <c r="AE142" s="505" t="str">
        <f>IF(Monitoramento!J142="","",Monitoramento!J142)</f>
        <v/>
      </c>
    </row>
    <row r="143" spans="2:31" s="78" customFormat="1" ht="14.45" customHeight="1" thickTop="1" thickBot="1" x14ac:dyDescent="0.25">
      <c r="B143" s="455"/>
      <c r="C143" s="462"/>
      <c r="D143" s="465"/>
      <c r="E143" s="472"/>
      <c r="F143" s="93"/>
      <c r="G143" s="449"/>
      <c r="H143" s="94"/>
      <c r="I143" s="436"/>
      <c r="J143" s="508"/>
      <c r="K143" s="411"/>
      <c r="L143" s="411"/>
      <c r="M143" s="414"/>
      <c r="N143" s="404" t="str">
        <f>'Avaliar os Controles Existent.'!H143</f>
        <v>1.
2.
3.
n.</v>
      </c>
      <c r="O143" s="405"/>
      <c r="P143" s="406"/>
      <c r="Q143" s="399"/>
      <c r="R143" s="404" t="str">
        <f>'Avaliar os Controles Existent.'!R143</f>
        <v>1.
2.
3.
n.</v>
      </c>
      <c r="S143" s="405"/>
      <c r="T143" s="406"/>
      <c r="U143" s="399"/>
      <c r="V143" s="381"/>
      <c r="W143" s="384"/>
      <c r="X143" s="393"/>
      <c r="Y143" s="84"/>
      <c r="Z143" s="83" t="str">
        <f>IF('Plano de ação'!J143="","",'Plano de ação'!J143)</f>
        <v>1.
2.
3.
n.</v>
      </c>
      <c r="AA143" s="85" t="str">
        <f>IF('Plano de ação'!R143="","",'Plano de ação'!R143)</f>
        <v/>
      </c>
      <c r="AB143" s="86" t="str">
        <f>IF('Plano de ação'!S143="","",'Plano de ação'!S143)</f>
        <v/>
      </c>
      <c r="AC143" s="83" t="str">
        <f>IF('Plano de contingência'!J143="","",'Plano de contingência'!J143)</f>
        <v>1.
2.
3.
n.</v>
      </c>
      <c r="AD143" s="83" t="str">
        <f>'Plano de contingência'!M143</f>
        <v>1.
2.
3.
n.</v>
      </c>
      <c r="AE143" s="505"/>
    </row>
    <row r="144" spans="2:31" s="78" customFormat="1" ht="14.45" customHeight="1" thickTop="1" thickBot="1" x14ac:dyDescent="0.25">
      <c r="B144" s="455"/>
      <c r="C144" s="462"/>
      <c r="D144" s="465"/>
      <c r="E144" s="472"/>
      <c r="F144" s="93"/>
      <c r="G144" s="449"/>
      <c r="H144" s="94"/>
      <c r="I144" s="436"/>
      <c r="J144" s="508"/>
      <c r="K144" s="411"/>
      <c r="L144" s="411"/>
      <c r="M144" s="414"/>
      <c r="N144" s="404" t="str">
        <f>'Avaliar os Controles Existent.'!H144</f>
        <v>1.
2.
3.
n.</v>
      </c>
      <c r="O144" s="405"/>
      <c r="P144" s="406"/>
      <c r="Q144" s="399"/>
      <c r="R144" s="404" t="str">
        <f>'Avaliar os Controles Existent.'!R144</f>
        <v>1.
2.
3.
n.</v>
      </c>
      <c r="S144" s="405"/>
      <c r="T144" s="406"/>
      <c r="U144" s="399"/>
      <c r="V144" s="381"/>
      <c r="W144" s="384"/>
      <c r="X144" s="393"/>
      <c r="Y144" s="84"/>
      <c r="Z144" s="83" t="str">
        <f>IF('Plano de ação'!J144="","",'Plano de ação'!J144)</f>
        <v>1.
2.
3.
n.</v>
      </c>
      <c r="AA144" s="85" t="str">
        <f>IF('Plano de ação'!R144="","",'Plano de ação'!R144)</f>
        <v/>
      </c>
      <c r="AB144" s="86" t="str">
        <f>IF('Plano de ação'!S144="","",'Plano de ação'!S144)</f>
        <v/>
      </c>
      <c r="AC144" s="83" t="str">
        <f>IF('Plano de contingência'!J144="","",'Plano de contingência'!J144)</f>
        <v>1.
2.
3.
n.</v>
      </c>
      <c r="AD144" s="83" t="str">
        <f>'Plano de contingência'!M144</f>
        <v>1.
2.
3.
n.</v>
      </c>
      <c r="AE144" s="505"/>
    </row>
    <row r="145" spans="2:31" s="78" customFormat="1" ht="14.45" customHeight="1" thickTop="1" thickBot="1" x14ac:dyDescent="0.25">
      <c r="B145" s="455"/>
      <c r="C145" s="462"/>
      <c r="D145" s="465"/>
      <c r="E145" s="472"/>
      <c r="F145" s="93"/>
      <c r="G145" s="449"/>
      <c r="H145" s="94"/>
      <c r="I145" s="436"/>
      <c r="J145" s="508"/>
      <c r="K145" s="411"/>
      <c r="L145" s="411"/>
      <c r="M145" s="414"/>
      <c r="N145" s="404" t="str">
        <f>'Avaliar os Controles Existent.'!H145</f>
        <v>1.
2.
3.
n.</v>
      </c>
      <c r="O145" s="405"/>
      <c r="P145" s="406"/>
      <c r="Q145" s="399"/>
      <c r="R145" s="404" t="str">
        <f>'Avaliar os Controles Existent.'!R145</f>
        <v>1.
2.
3.
n.</v>
      </c>
      <c r="S145" s="405"/>
      <c r="T145" s="406"/>
      <c r="U145" s="399"/>
      <c r="V145" s="381"/>
      <c r="W145" s="384"/>
      <c r="X145" s="393"/>
      <c r="Y145" s="84"/>
      <c r="Z145" s="83" t="str">
        <f>IF('Plano de ação'!J145="","",'Plano de ação'!J145)</f>
        <v>1.
2.
3.
n.</v>
      </c>
      <c r="AA145" s="85" t="str">
        <f>IF('Plano de ação'!R145="","",'Plano de ação'!R145)</f>
        <v/>
      </c>
      <c r="AB145" s="86" t="str">
        <f>IF('Plano de ação'!S145="","",'Plano de ação'!S145)</f>
        <v/>
      </c>
      <c r="AC145" s="83" t="str">
        <f>IF('Plano de contingência'!J145="","",'Plano de contingência'!J145)</f>
        <v>1.
2.
3.
n.</v>
      </c>
      <c r="AD145" s="83" t="str">
        <f>'Plano de contingência'!M145</f>
        <v>1.
2.
3.
n.</v>
      </c>
      <c r="AE145" s="505"/>
    </row>
    <row r="146" spans="2:31" s="78" customFormat="1" ht="14.45" customHeight="1" thickTop="1" thickBot="1" x14ac:dyDescent="0.25">
      <c r="B146" s="455"/>
      <c r="C146" s="462"/>
      <c r="D146" s="465"/>
      <c r="E146" s="472"/>
      <c r="F146" s="93"/>
      <c r="G146" s="449"/>
      <c r="H146" s="94"/>
      <c r="I146" s="436"/>
      <c r="J146" s="508"/>
      <c r="K146" s="411"/>
      <c r="L146" s="411"/>
      <c r="M146" s="414"/>
      <c r="N146" s="404" t="str">
        <f>'Avaliar os Controles Existent.'!H146</f>
        <v>1.
2.
3.
n.</v>
      </c>
      <c r="O146" s="405"/>
      <c r="P146" s="406"/>
      <c r="Q146" s="399"/>
      <c r="R146" s="404" t="str">
        <f>'Avaliar os Controles Existent.'!R146</f>
        <v>1.
2.
3.
n.</v>
      </c>
      <c r="S146" s="405"/>
      <c r="T146" s="406"/>
      <c r="U146" s="399"/>
      <c r="V146" s="381"/>
      <c r="W146" s="384"/>
      <c r="X146" s="393"/>
      <c r="Y146" s="84"/>
      <c r="Z146" s="83" t="str">
        <f>IF('Plano de ação'!J146="","",'Plano de ação'!J146)</f>
        <v>1.
2.
3.
n.</v>
      </c>
      <c r="AA146" s="85" t="str">
        <f>IF('Plano de ação'!R146="","",'Plano de ação'!R146)</f>
        <v/>
      </c>
      <c r="AB146" s="86" t="str">
        <f>IF('Plano de ação'!S146="","",'Plano de ação'!S146)</f>
        <v/>
      </c>
      <c r="AC146" s="83" t="str">
        <f>IF('Plano de contingência'!J146="","",'Plano de contingência'!J146)</f>
        <v>1.
2.
3.
n.</v>
      </c>
      <c r="AD146" s="83" t="str">
        <f>'Plano de contingência'!M146</f>
        <v>1.
2.
3.
n.</v>
      </c>
      <c r="AE146" s="505"/>
    </row>
    <row r="147" spans="2:31" s="78" customFormat="1" ht="14.45" customHeight="1" thickTop="1" thickBot="1" x14ac:dyDescent="0.25">
      <c r="B147" s="455"/>
      <c r="C147" s="462"/>
      <c r="D147" s="465"/>
      <c r="E147" s="472"/>
      <c r="F147" s="93"/>
      <c r="G147" s="449"/>
      <c r="H147" s="94"/>
      <c r="I147" s="436"/>
      <c r="J147" s="508"/>
      <c r="K147" s="411"/>
      <c r="L147" s="411"/>
      <c r="M147" s="414"/>
      <c r="N147" s="404" t="str">
        <f>'Avaliar os Controles Existent.'!H147</f>
        <v>1.
2.
3.
n.</v>
      </c>
      <c r="O147" s="405"/>
      <c r="P147" s="406"/>
      <c r="Q147" s="399"/>
      <c r="R147" s="404" t="str">
        <f>'Avaliar os Controles Existent.'!R147</f>
        <v>1.
2.
3.
n.</v>
      </c>
      <c r="S147" s="405"/>
      <c r="T147" s="406"/>
      <c r="U147" s="399"/>
      <c r="V147" s="381"/>
      <c r="W147" s="384"/>
      <c r="X147" s="393"/>
      <c r="Y147" s="84"/>
      <c r="Z147" s="83" t="str">
        <f>IF('Plano de ação'!J147="","",'Plano de ação'!J147)</f>
        <v>1.
2.
3.
n.</v>
      </c>
      <c r="AA147" s="85" t="str">
        <f>IF('Plano de ação'!R147="","",'Plano de ação'!R147)</f>
        <v/>
      </c>
      <c r="AB147" s="86" t="str">
        <f>IF('Plano de ação'!S147="","",'Plano de ação'!S147)</f>
        <v/>
      </c>
      <c r="AC147" s="83" t="str">
        <f>IF('Plano de contingência'!J147="","",'Plano de contingência'!J147)</f>
        <v>1.
2.
3.
n.</v>
      </c>
      <c r="AD147" s="83" t="str">
        <f>'Plano de contingência'!M147</f>
        <v>1.
2.
3.
n.</v>
      </c>
      <c r="AE147" s="505"/>
    </row>
    <row r="148" spans="2:31" s="78" customFormat="1" ht="14.45" customHeight="1" thickTop="1" thickBot="1" x14ac:dyDescent="0.25">
      <c r="B148" s="455"/>
      <c r="C148" s="462"/>
      <c r="D148" s="465"/>
      <c r="E148" s="472"/>
      <c r="F148" s="93"/>
      <c r="G148" s="449"/>
      <c r="H148" s="94"/>
      <c r="I148" s="436"/>
      <c r="J148" s="508"/>
      <c r="K148" s="411"/>
      <c r="L148" s="411"/>
      <c r="M148" s="414"/>
      <c r="N148" s="404" t="str">
        <f>'Avaliar os Controles Existent.'!H148</f>
        <v>1.
2.
3.
n.</v>
      </c>
      <c r="O148" s="405"/>
      <c r="P148" s="406"/>
      <c r="Q148" s="399"/>
      <c r="R148" s="404" t="str">
        <f>'Avaliar os Controles Existent.'!R148</f>
        <v>1.
2.
3.
n.</v>
      </c>
      <c r="S148" s="405"/>
      <c r="T148" s="406"/>
      <c r="U148" s="399"/>
      <c r="V148" s="381"/>
      <c r="W148" s="384"/>
      <c r="X148" s="393"/>
      <c r="Y148" s="84"/>
      <c r="Z148" s="83" t="str">
        <f>IF('Plano de ação'!J148="","",'Plano de ação'!J148)</f>
        <v>1.
2.
3.
n.</v>
      </c>
      <c r="AA148" s="85" t="str">
        <f>IF('Plano de ação'!R148="","",'Plano de ação'!R148)</f>
        <v/>
      </c>
      <c r="AB148" s="86" t="str">
        <f>IF('Plano de ação'!S148="","",'Plano de ação'!S148)</f>
        <v/>
      </c>
      <c r="AC148" s="83" t="str">
        <f>IF('Plano de contingência'!J148="","",'Plano de contingência'!J148)</f>
        <v>1.
2.
3.
n.</v>
      </c>
      <c r="AD148" s="83" t="str">
        <f>'Plano de contingência'!M148</f>
        <v>1.
2.
3.
n.</v>
      </c>
      <c r="AE148" s="505"/>
    </row>
    <row r="149" spans="2:31" s="78" customFormat="1" ht="14.45" customHeight="1" thickTop="1" thickBot="1" x14ac:dyDescent="0.25">
      <c r="B149" s="455"/>
      <c r="C149" s="462"/>
      <c r="D149" s="465"/>
      <c r="E149" s="472"/>
      <c r="F149" s="93"/>
      <c r="G149" s="449"/>
      <c r="H149" s="94"/>
      <c r="I149" s="436"/>
      <c r="J149" s="508"/>
      <c r="K149" s="411"/>
      <c r="L149" s="411"/>
      <c r="M149" s="414"/>
      <c r="N149" s="404" t="str">
        <f>'Avaliar os Controles Existent.'!H149</f>
        <v>1.
2.
3.
n.</v>
      </c>
      <c r="O149" s="405"/>
      <c r="P149" s="406"/>
      <c r="Q149" s="399"/>
      <c r="R149" s="404" t="str">
        <f>'Avaliar os Controles Existent.'!R149</f>
        <v>1.
2.
3.
n.</v>
      </c>
      <c r="S149" s="405"/>
      <c r="T149" s="406"/>
      <c r="U149" s="399"/>
      <c r="V149" s="381"/>
      <c r="W149" s="384"/>
      <c r="X149" s="393"/>
      <c r="Y149" s="84"/>
      <c r="Z149" s="83" t="str">
        <f>IF('Plano de ação'!J149="","",'Plano de ação'!J149)</f>
        <v>1.
2.
3.
n.</v>
      </c>
      <c r="AA149" s="85" t="str">
        <f>IF('Plano de ação'!R149="","",'Plano de ação'!R149)</f>
        <v/>
      </c>
      <c r="AB149" s="86" t="str">
        <f>IF('Plano de ação'!S149="","",'Plano de ação'!S149)</f>
        <v/>
      </c>
      <c r="AC149" s="83" t="str">
        <f>IF('Plano de contingência'!J149="","",'Plano de contingência'!J149)</f>
        <v>1.
2.
3.
n.</v>
      </c>
      <c r="AD149" s="83" t="str">
        <f>'Plano de contingência'!M149</f>
        <v>1.
2.
3.
n.</v>
      </c>
      <c r="AE149" s="505"/>
    </row>
    <row r="150" spans="2:31" s="78" customFormat="1" ht="14.45" customHeight="1" thickTop="1" thickBot="1" x14ac:dyDescent="0.25">
      <c r="B150" s="455"/>
      <c r="C150" s="462"/>
      <c r="D150" s="465"/>
      <c r="E150" s="472"/>
      <c r="F150" s="93"/>
      <c r="G150" s="449"/>
      <c r="H150" s="94"/>
      <c r="I150" s="436"/>
      <c r="J150" s="508"/>
      <c r="K150" s="411"/>
      <c r="L150" s="411"/>
      <c r="M150" s="414"/>
      <c r="N150" s="404" t="str">
        <f>'Avaliar os Controles Existent.'!H150</f>
        <v>1.
2.
3.
n.</v>
      </c>
      <c r="O150" s="405"/>
      <c r="P150" s="406"/>
      <c r="Q150" s="399"/>
      <c r="R150" s="404" t="str">
        <f>'Avaliar os Controles Existent.'!R150</f>
        <v>1.
2.
3.
n.</v>
      </c>
      <c r="S150" s="405"/>
      <c r="T150" s="406"/>
      <c r="U150" s="399"/>
      <c r="V150" s="381"/>
      <c r="W150" s="384"/>
      <c r="X150" s="393"/>
      <c r="Y150" s="84"/>
      <c r="Z150" s="83" t="str">
        <f>IF('Plano de ação'!J150="","",'Plano de ação'!J150)</f>
        <v>1.
2.
3.
n.</v>
      </c>
      <c r="AA150" s="85" t="str">
        <f>IF('Plano de ação'!R150="","",'Plano de ação'!R150)</f>
        <v/>
      </c>
      <c r="AB150" s="86" t="str">
        <f>IF('Plano de ação'!S150="","",'Plano de ação'!S150)</f>
        <v/>
      </c>
      <c r="AC150" s="83" t="str">
        <f>IF('Plano de contingência'!J150="","",'Plano de contingência'!J150)</f>
        <v>1.
2.
3.
n.</v>
      </c>
      <c r="AD150" s="83" t="str">
        <f>'Plano de contingência'!M150</f>
        <v>1.
2.
3.
n.</v>
      </c>
      <c r="AE150" s="505"/>
    </row>
    <row r="151" spans="2:31" s="78" customFormat="1" ht="14.45" customHeight="1" thickTop="1" thickBot="1" x14ac:dyDescent="0.25">
      <c r="B151" s="455"/>
      <c r="C151" s="462"/>
      <c r="D151" s="466"/>
      <c r="E151" s="473"/>
      <c r="F151" s="93"/>
      <c r="G151" s="450"/>
      <c r="H151" s="94"/>
      <c r="I151" s="437"/>
      <c r="J151" s="509"/>
      <c r="K151" s="412"/>
      <c r="L151" s="412"/>
      <c r="M151" s="415"/>
      <c r="N151" s="404" t="str">
        <f>'Avaliar os Controles Existent.'!H151</f>
        <v>1.
2.
3.
n.</v>
      </c>
      <c r="O151" s="405"/>
      <c r="P151" s="406"/>
      <c r="Q151" s="400"/>
      <c r="R151" s="404" t="str">
        <f>'Avaliar os Controles Existent.'!R151</f>
        <v>1.
2.
3.
n.</v>
      </c>
      <c r="S151" s="405"/>
      <c r="T151" s="406"/>
      <c r="U151" s="400"/>
      <c r="V151" s="382"/>
      <c r="W151" s="385"/>
      <c r="X151" s="394"/>
      <c r="Y151" s="84"/>
      <c r="Z151" s="83" t="str">
        <f>IF('Plano de ação'!J151="","",'Plano de ação'!J151)</f>
        <v>1.
2.
3.
n.</v>
      </c>
      <c r="AA151" s="85" t="str">
        <f>IF('Plano de ação'!R151="","",'Plano de ação'!R151)</f>
        <v/>
      </c>
      <c r="AB151" s="86" t="str">
        <f>IF('Plano de ação'!S151="","",'Plano de ação'!S151)</f>
        <v/>
      </c>
      <c r="AC151" s="83" t="str">
        <f>IF('Plano de contingência'!J151="","",'Plano de contingência'!J151)</f>
        <v>1.
2.
3.
n.</v>
      </c>
      <c r="AD151" s="83" t="str">
        <f>'Plano de contingência'!M151</f>
        <v>1.
2.
3.
n.</v>
      </c>
      <c r="AE151" s="505"/>
    </row>
    <row r="152" spans="2:31" s="78" customFormat="1" ht="14.45" customHeight="1" thickTop="1" thickBot="1" x14ac:dyDescent="0.25">
      <c r="B152" s="455"/>
      <c r="C152" s="462"/>
      <c r="D152" s="464" t="str">
        <f>'Subprocessos e FCS'!C27</f>
        <v>FCS.07</v>
      </c>
      <c r="E152" s="471">
        <f>'Subprocessos e FCS'!D27</f>
        <v>0</v>
      </c>
      <c r="F152" s="93"/>
      <c r="G152" s="448" t="s">
        <v>106</v>
      </c>
      <c r="H152" s="94"/>
      <c r="I152" s="435"/>
      <c r="J152" s="507"/>
      <c r="K152" s="410" t="str">
        <f>'Apuração do Risco Inerente'!Y152:Y161</f>
        <v/>
      </c>
      <c r="L152" s="410" t="str">
        <f>'Apuração do Risco Inerente'!Z152:Z161</f>
        <v/>
      </c>
      <c r="M152" s="413" t="str">
        <f>'Apuração do Risco Inerente'!AB152:AB161</f>
        <v/>
      </c>
      <c r="N152" s="404" t="str">
        <f>'Avaliar os Controles Existent.'!H152</f>
        <v>1.
2.
3.
n.</v>
      </c>
      <c r="O152" s="405"/>
      <c r="P152" s="406"/>
      <c r="Q152" s="398" t="str">
        <f>'Avaliar os Controles Existent.'!N152:N161</f>
        <v/>
      </c>
      <c r="R152" s="404" t="str">
        <f>'Avaliar os Controles Existent.'!R152</f>
        <v>1.
2.
3.
n.</v>
      </c>
      <c r="S152" s="405"/>
      <c r="T152" s="406"/>
      <c r="U152" s="398" t="str">
        <f>'Avaliar os Controles Existent.'!X152:X161</f>
        <v/>
      </c>
      <c r="V152" s="380" t="str">
        <f>'Avaliar os Controles Existent.'!AA152:AA161</f>
        <v/>
      </c>
      <c r="W152" s="383" t="str">
        <f>'Avaliar os Controles Existent.'!AB152:AB161</f>
        <v/>
      </c>
      <c r="X152" s="392" t="str">
        <f>'Avaliar os Controles Existent.'!AD152:AD161</f>
        <v/>
      </c>
      <c r="Y152" s="84" t="str">
        <f>IF('Plano de ação'!I152:I161="","",'Plano de ação'!I152:I161)</f>
        <v/>
      </c>
      <c r="Z152" s="83" t="str">
        <f>IF('Plano de ação'!J152="","",'Plano de ação'!J152)</f>
        <v>1.
2.
3.
n.</v>
      </c>
      <c r="AA152" s="85" t="str">
        <f>IF('Plano de ação'!R152="","",'Plano de ação'!R152)</f>
        <v/>
      </c>
      <c r="AB152" s="86" t="str">
        <f>IF('Plano de ação'!S152="","",'Plano de ação'!S152)</f>
        <v/>
      </c>
      <c r="AC152" s="83" t="str">
        <f>IF('Plano de contingência'!J152="","",'Plano de contingência'!J152)</f>
        <v>1.
2.
3.
n.</v>
      </c>
      <c r="AD152" s="83" t="str">
        <f>'Plano de contingência'!M152</f>
        <v>1.
2.
3.
n.</v>
      </c>
      <c r="AE152" s="505" t="str">
        <f>IF(Monitoramento!J152="","",Monitoramento!J152)</f>
        <v/>
      </c>
    </row>
    <row r="153" spans="2:31" s="78" customFormat="1" ht="14.45" customHeight="1" thickTop="1" thickBot="1" x14ac:dyDescent="0.25">
      <c r="B153" s="455"/>
      <c r="C153" s="462"/>
      <c r="D153" s="465"/>
      <c r="E153" s="472"/>
      <c r="F153" s="93"/>
      <c r="G153" s="449"/>
      <c r="H153" s="94"/>
      <c r="I153" s="436"/>
      <c r="J153" s="508"/>
      <c r="K153" s="411"/>
      <c r="L153" s="411"/>
      <c r="M153" s="414"/>
      <c r="N153" s="404" t="str">
        <f>'Avaliar os Controles Existent.'!H153</f>
        <v>1.
2.
3.
n.</v>
      </c>
      <c r="O153" s="405"/>
      <c r="P153" s="406"/>
      <c r="Q153" s="399"/>
      <c r="R153" s="404" t="str">
        <f>'Avaliar os Controles Existent.'!R153</f>
        <v>1.
2.
3.
n.</v>
      </c>
      <c r="S153" s="405"/>
      <c r="T153" s="406"/>
      <c r="U153" s="399"/>
      <c r="V153" s="381"/>
      <c r="W153" s="384"/>
      <c r="X153" s="393"/>
      <c r="Y153" s="84"/>
      <c r="Z153" s="83" t="str">
        <f>IF('Plano de ação'!J153="","",'Plano de ação'!J153)</f>
        <v>1.
2.
3.
n.</v>
      </c>
      <c r="AA153" s="85" t="str">
        <f>IF('Plano de ação'!R153="","",'Plano de ação'!R153)</f>
        <v/>
      </c>
      <c r="AB153" s="86" t="str">
        <f>IF('Plano de ação'!S153="","",'Plano de ação'!S153)</f>
        <v/>
      </c>
      <c r="AC153" s="83" t="str">
        <f>IF('Plano de contingência'!J153="","",'Plano de contingência'!J153)</f>
        <v>1.
2.
3.
n.</v>
      </c>
      <c r="AD153" s="83" t="str">
        <f>'Plano de contingência'!M153</f>
        <v>1.
2.
3.
n.</v>
      </c>
      <c r="AE153" s="505"/>
    </row>
    <row r="154" spans="2:31" s="78" customFormat="1" ht="14.45" customHeight="1" thickTop="1" thickBot="1" x14ac:dyDescent="0.25">
      <c r="B154" s="455"/>
      <c r="C154" s="462"/>
      <c r="D154" s="465"/>
      <c r="E154" s="472"/>
      <c r="F154" s="93"/>
      <c r="G154" s="449"/>
      <c r="H154" s="94"/>
      <c r="I154" s="436"/>
      <c r="J154" s="508"/>
      <c r="K154" s="411"/>
      <c r="L154" s="411"/>
      <c r="M154" s="414"/>
      <c r="N154" s="404" t="str">
        <f>'Avaliar os Controles Existent.'!H154</f>
        <v>1.
2.
3.
n.</v>
      </c>
      <c r="O154" s="405"/>
      <c r="P154" s="406"/>
      <c r="Q154" s="399"/>
      <c r="R154" s="404" t="str">
        <f>'Avaliar os Controles Existent.'!R154</f>
        <v>1.
2.
3.
n.</v>
      </c>
      <c r="S154" s="405"/>
      <c r="T154" s="406"/>
      <c r="U154" s="399"/>
      <c r="V154" s="381"/>
      <c r="W154" s="384"/>
      <c r="X154" s="393"/>
      <c r="Y154" s="84"/>
      <c r="Z154" s="83" t="str">
        <f>IF('Plano de ação'!J154="","",'Plano de ação'!J154)</f>
        <v>1.
2.
3.
n.</v>
      </c>
      <c r="AA154" s="85" t="str">
        <f>IF('Plano de ação'!R154="","",'Plano de ação'!R154)</f>
        <v/>
      </c>
      <c r="AB154" s="86" t="str">
        <f>IF('Plano de ação'!S154="","",'Plano de ação'!S154)</f>
        <v/>
      </c>
      <c r="AC154" s="83" t="str">
        <f>IF('Plano de contingência'!J154="","",'Plano de contingência'!J154)</f>
        <v>1.
2.
3.
n.</v>
      </c>
      <c r="AD154" s="83" t="str">
        <f>'Plano de contingência'!M154</f>
        <v>1.
2.
3.
n.</v>
      </c>
      <c r="AE154" s="505"/>
    </row>
    <row r="155" spans="2:31" s="78" customFormat="1" ht="14.45" customHeight="1" thickTop="1" thickBot="1" x14ac:dyDescent="0.25">
      <c r="B155" s="455"/>
      <c r="C155" s="462"/>
      <c r="D155" s="465"/>
      <c r="E155" s="472"/>
      <c r="F155" s="93"/>
      <c r="G155" s="449"/>
      <c r="H155" s="94"/>
      <c r="I155" s="436"/>
      <c r="J155" s="508"/>
      <c r="K155" s="411"/>
      <c r="L155" s="411"/>
      <c r="M155" s="414"/>
      <c r="N155" s="404" t="str">
        <f>'Avaliar os Controles Existent.'!H155</f>
        <v>1.
2.
3.
n.</v>
      </c>
      <c r="O155" s="405"/>
      <c r="P155" s="406"/>
      <c r="Q155" s="399"/>
      <c r="R155" s="404" t="str">
        <f>'Avaliar os Controles Existent.'!R155</f>
        <v>1.
2.
3.
n.</v>
      </c>
      <c r="S155" s="405"/>
      <c r="T155" s="406"/>
      <c r="U155" s="399"/>
      <c r="V155" s="381"/>
      <c r="W155" s="384"/>
      <c r="X155" s="393"/>
      <c r="Y155" s="84"/>
      <c r="Z155" s="83" t="str">
        <f>IF('Plano de ação'!J155="","",'Plano de ação'!J155)</f>
        <v>1.
2.
3.
n.</v>
      </c>
      <c r="AA155" s="85" t="str">
        <f>IF('Plano de ação'!R155="","",'Plano de ação'!R155)</f>
        <v/>
      </c>
      <c r="AB155" s="86" t="str">
        <f>IF('Plano de ação'!S155="","",'Plano de ação'!S155)</f>
        <v/>
      </c>
      <c r="AC155" s="83" t="str">
        <f>IF('Plano de contingência'!J155="","",'Plano de contingência'!J155)</f>
        <v>1.
2.
3.
n.</v>
      </c>
      <c r="AD155" s="83" t="str">
        <f>'Plano de contingência'!M155</f>
        <v>1.
2.
3.
n.</v>
      </c>
      <c r="AE155" s="505"/>
    </row>
    <row r="156" spans="2:31" s="78" customFormat="1" ht="14.45" customHeight="1" thickTop="1" thickBot="1" x14ac:dyDescent="0.25">
      <c r="B156" s="455"/>
      <c r="C156" s="462"/>
      <c r="D156" s="465"/>
      <c r="E156" s="472"/>
      <c r="F156" s="93"/>
      <c r="G156" s="449"/>
      <c r="H156" s="94"/>
      <c r="I156" s="436"/>
      <c r="J156" s="508"/>
      <c r="K156" s="411"/>
      <c r="L156" s="411"/>
      <c r="M156" s="414"/>
      <c r="N156" s="404" t="str">
        <f>'Avaliar os Controles Existent.'!H156</f>
        <v>1.
2.
3.
n.</v>
      </c>
      <c r="O156" s="405"/>
      <c r="P156" s="406"/>
      <c r="Q156" s="399"/>
      <c r="R156" s="404" t="str">
        <f>'Avaliar os Controles Existent.'!R156</f>
        <v>1.
2.
3.
n.</v>
      </c>
      <c r="S156" s="405"/>
      <c r="T156" s="406"/>
      <c r="U156" s="399"/>
      <c r="V156" s="381"/>
      <c r="W156" s="384"/>
      <c r="X156" s="393"/>
      <c r="Y156" s="84"/>
      <c r="Z156" s="83" t="str">
        <f>IF('Plano de ação'!J156="","",'Plano de ação'!J156)</f>
        <v>1.
2.
3.
n.</v>
      </c>
      <c r="AA156" s="85" t="str">
        <f>IF('Plano de ação'!R156="","",'Plano de ação'!R156)</f>
        <v/>
      </c>
      <c r="AB156" s="86" t="str">
        <f>IF('Plano de ação'!S156="","",'Plano de ação'!S156)</f>
        <v/>
      </c>
      <c r="AC156" s="83" t="str">
        <f>IF('Plano de contingência'!J156="","",'Plano de contingência'!J156)</f>
        <v>1.
2.
3.
n.</v>
      </c>
      <c r="AD156" s="83" t="str">
        <f>'Plano de contingência'!M156</f>
        <v>1.
2.
3.
n.</v>
      </c>
      <c r="AE156" s="505"/>
    </row>
    <row r="157" spans="2:31" s="78" customFormat="1" ht="14.45" customHeight="1" thickTop="1" thickBot="1" x14ac:dyDescent="0.25">
      <c r="B157" s="455"/>
      <c r="C157" s="462"/>
      <c r="D157" s="465"/>
      <c r="E157" s="472"/>
      <c r="F157" s="93"/>
      <c r="G157" s="449"/>
      <c r="H157" s="94"/>
      <c r="I157" s="436"/>
      <c r="J157" s="508"/>
      <c r="K157" s="411"/>
      <c r="L157" s="411"/>
      <c r="M157" s="414"/>
      <c r="N157" s="404" t="str">
        <f>'Avaliar os Controles Existent.'!H157</f>
        <v>1.
2.
3.
n.</v>
      </c>
      <c r="O157" s="405"/>
      <c r="P157" s="406"/>
      <c r="Q157" s="399"/>
      <c r="R157" s="404" t="str">
        <f>'Avaliar os Controles Existent.'!R157</f>
        <v>1.
2.
3.
n.</v>
      </c>
      <c r="S157" s="405"/>
      <c r="T157" s="406"/>
      <c r="U157" s="399"/>
      <c r="V157" s="381"/>
      <c r="W157" s="384"/>
      <c r="X157" s="393"/>
      <c r="Y157" s="84"/>
      <c r="Z157" s="83" t="str">
        <f>IF('Plano de ação'!J157="","",'Plano de ação'!J157)</f>
        <v>1.
2.
3.
n.</v>
      </c>
      <c r="AA157" s="85" t="str">
        <f>IF('Plano de ação'!R157="","",'Plano de ação'!R157)</f>
        <v/>
      </c>
      <c r="AB157" s="86" t="str">
        <f>IF('Plano de ação'!S157="","",'Plano de ação'!S157)</f>
        <v/>
      </c>
      <c r="AC157" s="83" t="str">
        <f>IF('Plano de contingência'!J157="","",'Plano de contingência'!J157)</f>
        <v>1.
2.
3.
n.</v>
      </c>
      <c r="AD157" s="83" t="str">
        <f>'Plano de contingência'!M157</f>
        <v>1.
2.
3.
n.</v>
      </c>
      <c r="AE157" s="505"/>
    </row>
    <row r="158" spans="2:31" s="78" customFormat="1" ht="14.45" customHeight="1" thickTop="1" thickBot="1" x14ac:dyDescent="0.25">
      <c r="B158" s="455"/>
      <c r="C158" s="462"/>
      <c r="D158" s="465"/>
      <c r="E158" s="472"/>
      <c r="F158" s="93"/>
      <c r="G158" s="449"/>
      <c r="H158" s="94"/>
      <c r="I158" s="436"/>
      <c r="J158" s="508"/>
      <c r="K158" s="411"/>
      <c r="L158" s="411"/>
      <c r="M158" s="414"/>
      <c r="N158" s="404" t="str">
        <f>'Avaliar os Controles Existent.'!H158</f>
        <v>1.
2.
3.
n.</v>
      </c>
      <c r="O158" s="405"/>
      <c r="P158" s="406"/>
      <c r="Q158" s="399"/>
      <c r="R158" s="404" t="str">
        <f>'Avaliar os Controles Existent.'!R158</f>
        <v>1.
2.
3.
n.</v>
      </c>
      <c r="S158" s="405"/>
      <c r="T158" s="406"/>
      <c r="U158" s="399"/>
      <c r="V158" s="381"/>
      <c r="W158" s="384"/>
      <c r="X158" s="393"/>
      <c r="Y158" s="84"/>
      <c r="Z158" s="83" t="str">
        <f>IF('Plano de ação'!J158="","",'Plano de ação'!J158)</f>
        <v>1.
2.
3.
n.</v>
      </c>
      <c r="AA158" s="85" t="str">
        <f>IF('Plano de ação'!R158="","",'Plano de ação'!R158)</f>
        <v/>
      </c>
      <c r="AB158" s="86" t="str">
        <f>IF('Plano de ação'!S158="","",'Plano de ação'!S158)</f>
        <v/>
      </c>
      <c r="AC158" s="83" t="str">
        <f>IF('Plano de contingência'!J158="","",'Plano de contingência'!J158)</f>
        <v>1.
2.
3.
n.</v>
      </c>
      <c r="AD158" s="83" t="str">
        <f>'Plano de contingência'!M158</f>
        <v>1.
2.
3.
n.</v>
      </c>
      <c r="AE158" s="505"/>
    </row>
    <row r="159" spans="2:31" s="78" customFormat="1" ht="14.45" customHeight="1" thickTop="1" thickBot="1" x14ac:dyDescent="0.25">
      <c r="B159" s="455"/>
      <c r="C159" s="462"/>
      <c r="D159" s="465"/>
      <c r="E159" s="472"/>
      <c r="F159" s="93"/>
      <c r="G159" s="449"/>
      <c r="H159" s="94"/>
      <c r="I159" s="436"/>
      <c r="J159" s="508"/>
      <c r="K159" s="411"/>
      <c r="L159" s="411"/>
      <c r="M159" s="414"/>
      <c r="N159" s="404" t="str">
        <f>'Avaliar os Controles Existent.'!H159</f>
        <v>1.
2.
3.
n.</v>
      </c>
      <c r="O159" s="405"/>
      <c r="P159" s="406"/>
      <c r="Q159" s="399"/>
      <c r="R159" s="404" t="str">
        <f>'Avaliar os Controles Existent.'!R159</f>
        <v>1.
2.
3.
n.</v>
      </c>
      <c r="S159" s="405"/>
      <c r="T159" s="406"/>
      <c r="U159" s="399"/>
      <c r="V159" s="381"/>
      <c r="W159" s="384"/>
      <c r="X159" s="393"/>
      <c r="Y159" s="84"/>
      <c r="Z159" s="83" t="str">
        <f>IF('Plano de ação'!J159="","",'Plano de ação'!J159)</f>
        <v>1.
2.
3.
n.</v>
      </c>
      <c r="AA159" s="85" t="str">
        <f>IF('Plano de ação'!R159="","",'Plano de ação'!R159)</f>
        <v/>
      </c>
      <c r="AB159" s="86" t="str">
        <f>IF('Plano de ação'!S159="","",'Plano de ação'!S159)</f>
        <v/>
      </c>
      <c r="AC159" s="83" t="str">
        <f>IF('Plano de contingência'!J159="","",'Plano de contingência'!J159)</f>
        <v>1.
2.
3.
n.</v>
      </c>
      <c r="AD159" s="83" t="str">
        <f>'Plano de contingência'!M159</f>
        <v>1.
2.
3.
n.</v>
      </c>
      <c r="AE159" s="505"/>
    </row>
    <row r="160" spans="2:31" s="78" customFormat="1" ht="14.45" customHeight="1" thickTop="1" thickBot="1" x14ac:dyDescent="0.25">
      <c r="B160" s="455"/>
      <c r="C160" s="462"/>
      <c r="D160" s="465"/>
      <c r="E160" s="472"/>
      <c r="F160" s="93"/>
      <c r="G160" s="449"/>
      <c r="H160" s="94"/>
      <c r="I160" s="436"/>
      <c r="J160" s="508"/>
      <c r="K160" s="411"/>
      <c r="L160" s="411"/>
      <c r="M160" s="414"/>
      <c r="N160" s="404" t="str">
        <f>'Avaliar os Controles Existent.'!H160</f>
        <v>1.
2.
3.
n.</v>
      </c>
      <c r="O160" s="405"/>
      <c r="P160" s="406"/>
      <c r="Q160" s="399"/>
      <c r="R160" s="404" t="str">
        <f>'Avaliar os Controles Existent.'!R160</f>
        <v>1.
2.
3.
n.</v>
      </c>
      <c r="S160" s="405"/>
      <c r="T160" s="406"/>
      <c r="U160" s="399"/>
      <c r="V160" s="381"/>
      <c r="W160" s="384"/>
      <c r="X160" s="393"/>
      <c r="Y160" s="84"/>
      <c r="Z160" s="83" t="str">
        <f>IF('Plano de ação'!J160="","",'Plano de ação'!J160)</f>
        <v>1.
2.
3.
n.</v>
      </c>
      <c r="AA160" s="85" t="str">
        <f>IF('Plano de ação'!R160="","",'Plano de ação'!R160)</f>
        <v/>
      </c>
      <c r="AB160" s="86" t="str">
        <f>IF('Plano de ação'!S160="","",'Plano de ação'!S160)</f>
        <v/>
      </c>
      <c r="AC160" s="83" t="str">
        <f>IF('Plano de contingência'!J160="","",'Plano de contingência'!J160)</f>
        <v>1.
2.
3.
n.</v>
      </c>
      <c r="AD160" s="83" t="str">
        <f>'Plano de contingência'!M160</f>
        <v>1.
2.
3.
n.</v>
      </c>
      <c r="AE160" s="505"/>
    </row>
    <row r="161" spans="2:31" s="78" customFormat="1" ht="14.45" customHeight="1" thickTop="1" thickBot="1" x14ac:dyDescent="0.25">
      <c r="B161" s="455"/>
      <c r="C161" s="462"/>
      <c r="D161" s="466"/>
      <c r="E161" s="473"/>
      <c r="F161" s="93"/>
      <c r="G161" s="450"/>
      <c r="H161" s="94"/>
      <c r="I161" s="437"/>
      <c r="J161" s="509"/>
      <c r="K161" s="412"/>
      <c r="L161" s="412"/>
      <c r="M161" s="415"/>
      <c r="N161" s="404" t="str">
        <f>'Avaliar os Controles Existent.'!H161</f>
        <v>1.
2.
3.
n.</v>
      </c>
      <c r="O161" s="405"/>
      <c r="P161" s="406"/>
      <c r="Q161" s="400"/>
      <c r="R161" s="404" t="str">
        <f>'Avaliar os Controles Existent.'!R161</f>
        <v>1.
2.
3.
n.</v>
      </c>
      <c r="S161" s="405"/>
      <c r="T161" s="406"/>
      <c r="U161" s="400"/>
      <c r="V161" s="382"/>
      <c r="W161" s="385"/>
      <c r="X161" s="394"/>
      <c r="Y161" s="84"/>
      <c r="Z161" s="83" t="str">
        <f>IF('Plano de ação'!J161="","",'Plano de ação'!J161)</f>
        <v>1.
2.
3.
n.</v>
      </c>
      <c r="AA161" s="85" t="str">
        <f>IF('Plano de ação'!R161="","",'Plano de ação'!R161)</f>
        <v/>
      </c>
      <c r="AB161" s="86" t="str">
        <f>IF('Plano de ação'!S161="","",'Plano de ação'!S161)</f>
        <v/>
      </c>
      <c r="AC161" s="83" t="str">
        <f>IF('Plano de contingência'!J161="","",'Plano de contingência'!J161)</f>
        <v>1.
2.
3.
n.</v>
      </c>
      <c r="AD161" s="83" t="str">
        <f>'Plano de contingência'!M161</f>
        <v>1.
2.
3.
n.</v>
      </c>
      <c r="AE161" s="505"/>
    </row>
    <row r="162" spans="2:31" s="78" customFormat="1" ht="14.45" customHeight="1" thickTop="1" thickBot="1" x14ac:dyDescent="0.25">
      <c r="B162" s="455"/>
      <c r="C162" s="462"/>
      <c r="D162" s="464" t="str">
        <f>'Subprocessos e FCS'!C28</f>
        <v>FCS.08</v>
      </c>
      <c r="E162" s="471">
        <f>'Subprocessos e FCS'!D28</f>
        <v>0</v>
      </c>
      <c r="F162" s="93"/>
      <c r="G162" s="448" t="s">
        <v>107</v>
      </c>
      <c r="H162" s="94"/>
      <c r="I162" s="435"/>
      <c r="J162" s="507"/>
      <c r="K162" s="410" t="str">
        <f>'Apuração do Risco Inerente'!Y162:Y171</f>
        <v/>
      </c>
      <c r="L162" s="410" t="str">
        <f>'Apuração do Risco Inerente'!Z162:Z171</f>
        <v/>
      </c>
      <c r="M162" s="413" t="str">
        <f>'Apuração do Risco Inerente'!AB162:AB171</f>
        <v/>
      </c>
      <c r="N162" s="404" t="str">
        <f>'Avaliar os Controles Existent.'!H162</f>
        <v>1.
2.
3.
n.</v>
      </c>
      <c r="O162" s="405"/>
      <c r="P162" s="406"/>
      <c r="Q162" s="398" t="str">
        <f>'Avaliar os Controles Existent.'!N162:N171</f>
        <v/>
      </c>
      <c r="R162" s="404" t="str">
        <f>'Avaliar os Controles Existent.'!R162</f>
        <v>1.
2.
3.
n.</v>
      </c>
      <c r="S162" s="405"/>
      <c r="T162" s="406"/>
      <c r="U162" s="398" t="str">
        <f>'Avaliar os Controles Existent.'!X162:X171</f>
        <v/>
      </c>
      <c r="V162" s="380" t="str">
        <f>'Avaliar os Controles Existent.'!AA162:AA171</f>
        <v/>
      </c>
      <c r="W162" s="383" t="str">
        <f>'Avaliar os Controles Existent.'!AB162:AB171</f>
        <v/>
      </c>
      <c r="X162" s="392" t="str">
        <f>'Avaliar os Controles Existent.'!AD162:AD171</f>
        <v/>
      </c>
      <c r="Y162" s="84" t="str">
        <f>IF('Plano de ação'!I162:I171="","",'Plano de ação'!I162:I171)</f>
        <v/>
      </c>
      <c r="Z162" s="83" t="str">
        <f>IF('Plano de ação'!J162="","",'Plano de ação'!J162)</f>
        <v>1.
2.
3.
n.</v>
      </c>
      <c r="AA162" s="85" t="str">
        <f>IF('Plano de ação'!R162="","",'Plano de ação'!R162)</f>
        <v/>
      </c>
      <c r="AB162" s="86" t="str">
        <f>IF('Plano de ação'!S162="","",'Plano de ação'!S162)</f>
        <v/>
      </c>
      <c r="AC162" s="83" t="str">
        <f>IF('Plano de contingência'!J162="","",'Plano de contingência'!J162)</f>
        <v>1.
2.
3.
n.</v>
      </c>
      <c r="AD162" s="83" t="str">
        <f>'Plano de contingência'!M162</f>
        <v>1.
2.
3.
n.</v>
      </c>
      <c r="AE162" s="505" t="str">
        <f>IF(Monitoramento!J162="","",Monitoramento!J162)</f>
        <v/>
      </c>
    </row>
    <row r="163" spans="2:31" s="78" customFormat="1" ht="14.45" customHeight="1" thickTop="1" thickBot="1" x14ac:dyDescent="0.25">
      <c r="B163" s="455"/>
      <c r="C163" s="462"/>
      <c r="D163" s="465"/>
      <c r="E163" s="472"/>
      <c r="F163" s="93"/>
      <c r="G163" s="449"/>
      <c r="H163" s="94"/>
      <c r="I163" s="436"/>
      <c r="J163" s="508"/>
      <c r="K163" s="411"/>
      <c r="L163" s="411"/>
      <c r="M163" s="414"/>
      <c r="N163" s="404" t="str">
        <f>'Avaliar os Controles Existent.'!H163</f>
        <v>1.
2.
3.
n.</v>
      </c>
      <c r="O163" s="405"/>
      <c r="P163" s="406"/>
      <c r="Q163" s="399"/>
      <c r="R163" s="404" t="str">
        <f>'Avaliar os Controles Existent.'!R163</f>
        <v>1.
2.
3.
n.</v>
      </c>
      <c r="S163" s="405"/>
      <c r="T163" s="406"/>
      <c r="U163" s="399"/>
      <c r="V163" s="381"/>
      <c r="W163" s="384"/>
      <c r="X163" s="393"/>
      <c r="Y163" s="84"/>
      <c r="Z163" s="83" t="str">
        <f>IF('Plano de ação'!J163="","",'Plano de ação'!J163)</f>
        <v>1.
2.
3.
n.</v>
      </c>
      <c r="AA163" s="85" t="str">
        <f>IF('Plano de ação'!R163="","",'Plano de ação'!R163)</f>
        <v/>
      </c>
      <c r="AB163" s="86" t="str">
        <f>IF('Plano de ação'!S163="","",'Plano de ação'!S163)</f>
        <v/>
      </c>
      <c r="AC163" s="83" t="str">
        <f>IF('Plano de contingência'!J163="","",'Plano de contingência'!J163)</f>
        <v>1.
2.
3.
n.</v>
      </c>
      <c r="AD163" s="83" t="str">
        <f>'Plano de contingência'!M163</f>
        <v>1.
2.
3.
n.</v>
      </c>
      <c r="AE163" s="505"/>
    </row>
    <row r="164" spans="2:31" s="78" customFormat="1" ht="14.45" customHeight="1" thickTop="1" thickBot="1" x14ac:dyDescent="0.25">
      <c r="B164" s="455"/>
      <c r="C164" s="462"/>
      <c r="D164" s="465"/>
      <c r="E164" s="472"/>
      <c r="F164" s="93"/>
      <c r="G164" s="449"/>
      <c r="H164" s="94"/>
      <c r="I164" s="436"/>
      <c r="J164" s="508"/>
      <c r="K164" s="411"/>
      <c r="L164" s="411"/>
      <c r="M164" s="414"/>
      <c r="N164" s="404" t="str">
        <f>'Avaliar os Controles Existent.'!H164</f>
        <v>1.
2.
3.
n.</v>
      </c>
      <c r="O164" s="405"/>
      <c r="P164" s="406"/>
      <c r="Q164" s="399"/>
      <c r="R164" s="404" t="str">
        <f>'Avaliar os Controles Existent.'!R164</f>
        <v>1.
2.
3.
n.</v>
      </c>
      <c r="S164" s="405"/>
      <c r="T164" s="406"/>
      <c r="U164" s="399"/>
      <c r="V164" s="381"/>
      <c r="W164" s="384"/>
      <c r="X164" s="393"/>
      <c r="Y164" s="84"/>
      <c r="Z164" s="83" t="str">
        <f>IF('Plano de ação'!J164="","",'Plano de ação'!J164)</f>
        <v>1.
2.
3.
n.</v>
      </c>
      <c r="AA164" s="85" t="str">
        <f>IF('Plano de ação'!R164="","",'Plano de ação'!R164)</f>
        <v/>
      </c>
      <c r="AB164" s="86" t="str">
        <f>IF('Plano de ação'!S164="","",'Plano de ação'!S164)</f>
        <v/>
      </c>
      <c r="AC164" s="83" t="str">
        <f>IF('Plano de contingência'!J164="","",'Plano de contingência'!J164)</f>
        <v>1.
2.
3.
n.</v>
      </c>
      <c r="AD164" s="83" t="str">
        <f>'Plano de contingência'!M164</f>
        <v>1.
2.
3.
n.</v>
      </c>
      <c r="AE164" s="505"/>
    </row>
    <row r="165" spans="2:31" s="78" customFormat="1" ht="14.45" customHeight="1" thickTop="1" thickBot="1" x14ac:dyDescent="0.25">
      <c r="B165" s="455"/>
      <c r="C165" s="462"/>
      <c r="D165" s="465"/>
      <c r="E165" s="472"/>
      <c r="F165" s="93"/>
      <c r="G165" s="449"/>
      <c r="H165" s="94"/>
      <c r="I165" s="436"/>
      <c r="J165" s="508"/>
      <c r="K165" s="411"/>
      <c r="L165" s="411"/>
      <c r="M165" s="414"/>
      <c r="N165" s="404" t="str">
        <f>'Avaliar os Controles Existent.'!H165</f>
        <v>1.
2.
3.
n.</v>
      </c>
      <c r="O165" s="405"/>
      <c r="P165" s="406"/>
      <c r="Q165" s="399"/>
      <c r="R165" s="404" t="str">
        <f>'Avaliar os Controles Existent.'!R165</f>
        <v>1.
2.
3.
n.</v>
      </c>
      <c r="S165" s="405"/>
      <c r="T165" s="406"/>
      <c r="U165" s="399"/>
      <c r="V165" s="381"/>
      <c r="W165" s="384"/>
      <c r="X165" s="393"/>
      <c r="Y165" s="84"/>
      <c r="Z165" s="83" t="str">
        <f>IF('Plano de ação'!J165="","",'Plano de ação'!J165)</f>
        <v>1.
2.
3.
n.</v>
      </c>
      <c r="AA165" s="85" t="str">
        <f>IF('Plano de ação'!R165="","",'Plano de ação'!R165)</f>
        <v/>
      </c>
      <c r="AB165" s="86" t="str">
        <f>IF('Plano de ação'!S165="","",'Plano de ação'!S165)</f>
        <v/>
      </c>
      <c r="AC165" s="83" t="str">
        <f>IF('Plano de contingência'!J165="","",'Plano de contingência'!J165)</f>
        <v>1.
2.
3.
n.</v>
      </c>
      <c r="AD165" s="83" t="str">
        <f>'Plano de contingência'!M165</f>
        <v>1.
2.
3.
n.</v>
      </c>
      <c r="AE165" s="505"/>
    </row>
    <row r="166" spans="2:31" s="78" customFormat="1" ht="14.45" customHeight="1" thickTop="1" thickBot="1" x14ac:dyDescent="0.25">
      <c r="B166" s="455"/>
      <c r="C166" s="462"/>
      <c r="D166" s="465"/>
      <c r="E166" s="472"/>
      <c r="F166" s="93"/>
      <c r="G166" s="449"/>
      <c r="H166" s="94"/>
      <c r="I166" s="436"/>
      <c r="J166" s="508"/>
      <c r="K166" s="411"/>
      <c r="L166" s="411"/>
      <c r="M166" s="414"/>
      <c r="N166" s="404" t="str">
        <f>'Avaliar os Controles Existent.'!H166</f>
        <v>1.
2.
3.
n.</v>
      </c>
      <c r="O166" s="405"/>
      <c r="P166" s="406"/>
      <c r="Q166" s="399"/>
      <c r="R166" s="404" t="str">
        <f>'Avaliar os Controles Existent.'!R166</f>
        <v>1.
2.
3.
n.</v>
      </c>
      <c r="S166" s="405"/>
      <c r="T166" s="406"/>
      <c r="U166" s="399"/>
      <c r="V166" s="381"/>
      <c r="W166" s="384"/>
      <c r="X166" s="393"/>
      <c r="Y166" s="84"/>
      <c r="Z166" s="83" t="str">
        <f>IF('Plano de ação'!J166="","",'Plano de ação'!J166)</f>
        <v>1.
2.
3.
n.</v>
      </c>
      <c r="AA166" s="85" t="str">
        <f>IF('Plano de ação'!R166="","",'Plano de ação'!R166)</f>
        <v/>
      </c>
      <c r="AB166" s="86" t="str">
        <f>IF('Plano de ação'!S166="","",'Plano de ação'!S166)</f>
        <v/>
      </c>
      <c r="AC166" s="83" t="str">
        <f>IF('Plano de contingência'!J166="","",'Plano de contingência'!J166)</f>
        <v>1.
2.
3.
n.</v>
      </c>
      <c r="AD166" s="83" t="str">
        <f>'Plano de contingência'!M166</f>
        <v>1.
2.
3.
n.</v>
      </c>
      <c r="AE166" s="505"/>
    </row>
    <row r="167" spans="2:31" s="78" customFormat="1" ht="14.45" customHeight="1" thickTop="1" thickBot="1" x14ac:dyDescent="0.25">
      <c r="B167" s="455"/>
      <c r="C167" s="462"/>
      <c r="D167" s="465"/>
      <c r="E167" s="472"/>
      <c r="F167" s="93"/>
      <c r="G167" s="449"/>
      <c r="H167" s="94"/>
      <c r="I167" s="436"/>
      <c r="J167" s="508"/>
      <c r="K167" s="411"/>
      <c r="L167" s="411"/>
      <c r="M167" s="414"/>
      <c r="N167" s="404" t="str">
        <f>'Avaliar os Controles Existent.'!H167</f>
        <v>1.
2.
3.
n.</v>
      </c>
      <c r="O167" s="405"/>
      <c r="P167" s="406"/>
      <c r="Q167" s="399"/>
      <c r="R167" s="404" t="str">
        <f>'Avaliar os Controles Existent.'!R167</f>
        <v>1.
2.
3.
n.</v>
      </c>
      <c r="S167" s="405"/>
      <c r="T167" s="406"/>
      <c r="U167" s="399"/>
      <c r="V167" s="381"/>
      <c r="W167" s="384"/>
      <c r="X167" s="393"/>
      <c r="Y167" s="84"/>
      <c r="Z167" s="83" t="str">
        <f>IF('Plano de ação'!J167="","",'Plano de ação'!J167)</f>
        <v>1.
2.
3.
n.</v>
      </c>
      <c r="AA167" s="85" t="str">
        <f>IF('Plano de ação'!R167="","",'Plano de ação'!R167)</f>
        <v/>
      </c>
      <c r="AB167" s="86" t="str">
        <f>IF('Plano de ação'!S167="","",'Plano de ação'!S167)</f>
        <v/>
      </c>
      <c r="AC167" s="83" t="str">
        <f>IF('Plano de contingência'!J167="","",'Plano de contingência'!J167)</f>
        <v>1.
2.
3.
n.</v>
      </c>
      <c r="AD167" s="83" t="str">
        <f>'Plano de contingência'!M167</f>
        <v>1.
2.
3.
n.</v>
      </c>
      <c r="AE167" s="505"/>
    </row>
    <row r="168" spans="2:31" s="78" customFormat="1" ht="14.45" customHeight="1" thickTop="1" thickBot="1" x14ac:dyDescent="0.25">
      <c r="B168" s="455"/>
      <c r="C168" s="462"/>
      <c r="D168" s="465"/>
      <c r="E168" s="472"/>
      <c r="F168" s="93"/>
      <c r="G168" s="449"/>
      <c r="H168" s="94"/>
      <c r="I168" s="436"/>
      <c r="J168" s="508"/>
      <c r="K168" s="411"/>
      <c r="L168" s="411"/>
      <c r="M168" s="414"/>
      <c r="N168" s="404" t="str">
        <f>'Avaliar os Controles Existent.'!H168</f>
        <v>1.
2.
3.
n.</v>
      </c>
      <c r="O168" s="405"/>
      <c r="P168" s="406"/>
      <c r="Q168" s="399"/>
      <c r="R168" s="404" t="str">
        <f>'Avaliar os Controles Existent.'!R168</f>
        <v>1.
2.
3.
n.</v>
      </c>
      <c r="S168" s="405"/>
      <c r="T168" s="406"/>
      <c r="U168" s="399"/>
      <c r="V168" s="381"/>
      <c r="W168" s="384"/>
      <c r="X168" s="393"/>
      <c r="Y168" s="84"/>
      <c r="Z168" s="83" t="str">
        <f>IF('Plano de ação'!J168="","",'Plano de ação'!J168)</f>
        <v>1.
2.
3.
n.</v>
      </c>
      <c r="AA168" s="85" t="str">
        <f>IF('Plano de ação'!R168="","",'Plano de ação'!R168)</f>
        <v/>
      </c>
      <c r="AB168" s="86" t="str">
        <f>IF('Plano de ação'!S168="","",'Plano de ação'!S168)</f>
        <v/>
      </c>
      <c r="AC168" s="83" t="str">
        <f>IF('Plano de contingência'!J168="","",'Plano de contingência'!J168)</f>
        <v>1.
2.
3.
n.</v>
      </c>
      <c r="AD168" s="83" t="str">
        <f>'Plano de contingência'!M168</f>
        <v>1.
2.
3.
n.</v>
      </c>
      <c r="AE168" s="505"/>
    </row>
    <row r="169" spans="2:31" s="78" customFormat="1" ht="14.45" customHeight="1" thickTop="1" thickBot="1" x14ac:dyDescent="0.25">
      <c r="B169" s="455"/>
      <c r="C169" s="462"/>
      <c r="D169" s="465"/>
      <c r="E169" s="472"/>
      <c r="F169" s="93"/>
      <c r="G169" s="449"/>
      <c r="H169" s="94"/>
      <c r="I169" s="436"/>
      <c r="J169" s="508"/>
      <c r="K169" s="411"/>
      <c r="L169" s="411"/>
      <c r="M169" s="414"/>
      <c r="N169" s="404" t="str">
        <f>'Avaliar os Controles Existent.'!H169</f>
        <v>1.
2.
3.
n.</v>
      </c>
      <c r="O169" s="405"/>
      <c r="P169" s="406"/>
      <c r="Q169" s="399"/>
      <c r="R169" s="404" t="str">
        <f>'Avaliar os Controles Existent.'!R169</f>
        <v>1.
2.
3.
n.</v>
      </c>
      <c r="S169" s="405"/>
      <c r="T169" s="406"/>
      <c r="U169" s="399"/>
      <c r="V169" s="381"/>
      <c r="W169" s="384"/>
      <c r="X169" s="393"/>
      <c r="Y169" s="84"/>
      <c r="Z169" s="83" t="str">
        <f>IF('Plano de ação'!J169="","",'Plano de ação'!J169)</f>
        <v>1.
2.
3.
n.</v>
      </c>
      <c r="AA169" s="85" t="str">
        <f>IF('Plano de ação'!R169="","",'Plano de ação'!R169)</f>
        <v/>
      </c>
      <c r="AB169" s="86" t="str">
        <f>IF('Plano de ação'!S169="","",'Plano de ação'!S169)</f>
        <v/>
      </c>
      <c r="AC169" s="83" t="str">
        <f>IF('Plano de contingência'!J169="","",'Plano de contingência'!J169)</f>
        <v>1.
2.
3.
n.</v>
      </c>
      <c r="AD169" s="83" t="str">
        <f>'Plano de contingência'!M169</f>
        <v>1.
2.
3.
n.</v>
      </c>
      <c r="AE169" s="505"/>
    </row>
    <row r="170" spans="2:31" s="78" customFormat="1" ht="14.45" customHeight="1" thickTop="1" thickBot="1" x14ac:dyDescent="0.25">
      <c r="B170" s="455"/>
      <c r="C170" s="462"/>
      <c r="D170" s="465"/>
      <c r="E170" s="472"/>
      <c r="F170" s="93"/>
      <c r="G170" s="449"/>
      <c r="H170" s="94"/>
      <c r="I170" s="436"/>
      <c r="J170" s="508"/>
      <c r="K170" s="411"/>
      <c r="L170" s="411"/>
      <c r="M170" s="414"/>
      <c r="N170" s="404" t="str">
        <f>'Avaliar os Controles Existent.'!H170</f>
        <v>1.
2.
3.
n.</v>
      </c>
      <c r="O170" s="405"/>
      <c r="P170" s="406"/>
      <c r="Q170" s="399"/>
      <c r="R170" s="404" t="str">
        <f>'Avaliar os Controles Existent.'!R170</f>
        <v>1.
2.
3.
n.</v>
      </c>
      <c r="S170" s="405"/>
      <c r="T170" s="406"/>
      <c r="U170" s="399"/>
      <c r="V170" s="381"/>
      <c r="W170" s="384"/>
      <c r="X170" s="393"/>
      <c r="Y170" s="84"/>
      <c r="Z170" s="83" t="str">
        <f>IF('Plano de ação'!J170="","",'Plano de ação'!J170)</f>
        <v>1.
2.
3.
n.</v>
      </c>
      <c r="AA170" s="85" t="str">
        <f>IF('Plano de ação'!R170="","",'Plano de ação'!R170)</f>
        <v/>
      </c>
      <c r="AB170" s="86" t="str">
        <f>IF('Plano de ação'!S170="","",'Plano de ação'!S170)</f>
        <v/>
      </c>
      <c r="AC170" s="83" t="str">
        <f>IF('Plano de contingência'!J170="","",'Plano de contingência'!J170)</f>
        <v>1.
2.
3.
n.</v>
      </c>
      <c r="AD170" s="83" t="str">
        <f>'Plano de contingência'!M170</f>
        <v>1.
2.
3.
n.</v>
      </c>
      <c r="AE170" s="505"/>
    </row>
    <row r="171" spans="2:31" s="78" customFormat="1" ht="14.45" customHeight="1" thickTop="1" thickBot="1" x14ac:dyDescent="0.25">
      <c r="B171" s="456"/>
      <c r="C171" s="463"/>
      <c r="D171" s="466"/>
      <c r="E171" s="473"/>
      <c r="F171" s="93"/>
      <c r="G171" s="450"/>
      <c r="H171" s="94"/>
      <c r="I171" s="437"/>
      <c r="J171" s="509"/>
      <c r="K171" s="412"/>
      <c r="L171" s="412"/>
      <c r="M171" s="415"/>
      <c r="N171" s="404" t="str">
        <f>'Avaliar os Controles Existent.'!H171</f>
        <v>1.
2.
3.
n.</v>
      </c>
      <c r="O171" s="405"/>
      <c r="P171" s="406"/>
      <c r="Q171" s="400"/>
      <c r="R171" s="404" t="str">
        <f>'Avaliar os Controles Existent.'!R171</f>
        <v>1.
2.
3.
n.</v>
      </c>
      <c r="S171" s="405"/>
      <c r="T171" s="406"/>
      <c r="U171" s="400"/>
      <c r="V171" s="382"/>
      <c r="W171" s="385"/>
      <c r="X171" s="394"/>
      <c r="Y171" s="84"/>
      <c r="Z171" s="83" t="str">
        <f>IF('Plano de ação'!J171="","",'Plano de ação'!J171)</f>
        <v>1.
2.
3.
n.</v>
      </c>
      <c r="AA171" s="85" t="str">
        <f>IF('Plano de ação'!R171="","",'Plano de ação'!R171)</f>
        <v/>
      </c>
      <c r="AB171" s="86" t="str">
        <f>IF('Plano de ação'!S171="","",'Plano de ação'!S171)</f>
        <v/>
      </c>
      <c r="AC171" s="83" t="str">
        <f>IF('Plano de contingência'!J171="","",'Plano de contingência'!J171)</f>
        <v>1.
2.
3.
n.</v>
      </c>
      <c r="AD171" s="83" t="str">
        <f>'Plano de contingência'!M171</f>
        <v>1.
2.
3.
n.</v>
      </c>
      <c r="AE171" s="505"/>
    </row>
    <row r="172" spans="2:31" s="78" customFormat="1" ht="14.45" customHeight="1" thickTop="1" thickBot="1" x14ac:dyDescent="0.25">
      <c r="B172" s="457" t="str">
        <f>'Subprocessos e FCS'!A29</f>
        <v>Subp.03</v>
      </c>
      <c r="C172" s="458">
        <f>'Subprocessos e FCS'!B29</f>
        <v>0</v>
      </c>
      <c r="D172" s="445" t="str">
        <f>'Subprocessos e FCS'!C29</f>
        <v>FCS.01</v>
      </c>
      <c r="E172" s="470">
        <f>'Subprocessos e FCS'!D29</f>
        <v>0</v>
      </c>
      <c r="F172" s="91"/>
      <c r="G172" s="451" t="s">
        <v>108</v>
      </c>
      <c r="H172" s="92"/>
      <c r="I172" s="442"/>
      <c r="J172" s="481"/>
      <c r="K172" s="416" t="str">
        <f>'Apuração do Risco Inerente'!Y172:Y181</f>
        <v/>
      </c>
      <c r="L172" s="416" t="str">
        <f>'Apuração do Risco Inerente'!Z172:Z181</f>
        <v/>
      </c>
      <c r="M172" s="419" t="str">
        <f>'Apuração do Risco Inerente'!AB172:AB181</f>
        <v/>
      </c>
      <c r="N172" s="407" t="str">
        <f>'Avaliar os Controles Existent.'!H172</f>
        <v>1.
2.
3.
n.</v>
      </c>
      <c r="O172" s="408"/>
      <c r="P172" s="409"/>
      <c r="Q172" s="401" t="str">
        <f>'Avaliar os Controles Existent.'!N172:N181</f>
        <v/>
      </c>
      <c r="R172" s="407" t="str">
        <f>'Avaliar os Controles Existent.'!R172</f>
        <v>1.
2.
3.
n.</v>
      </c>
      <c r="S172" s="408"/>
      <c r="T172" s="409"/>
      <c r="U172" s="401" t="str">
        <f>'Avaliar os Controles Existent.'!X172:X181</f>
        <v/>
      </c>
      <c r="V172" s="386" t="str">
        <f>'Avaliar os Controles Existent.'!AA172:AA181</f>
        <v/>
      </c>
      <c r="W172" s="389" t="str">
        <f>'Avaliar os Controles Existent.'!AB172:AB181</f>
        <v/>
      </c>
      <c r="X172" s="395" t="str">
        <f>'Avaliar os Controles Existent.'!AD172:AD181</f>
        <v/>
      </c>
      <c r="Y172" s="79" t="str">
        <f>IF('Plano de ação'!I172:I181="","",'Plano de ação'!I172:I181)</f>
        <v/>
      </c>
      <c r="Z172" s="80" t="str">
        <f>IF('Plano de ação'!J172="","",'Plano de ação'!J172)</f>
        <v>1.
2.
3.
n.</v>
      </c>
      <c r="AA172" s="81" t="str">
        <f>IF('Plano de ação'!R172="","",'Plano de ação'!R172)</f>
        <v/>
      </c>
      <c r="AB172" s="82" t="str">
        <f>IF('Plano de ação'!S172="","",'Plano de ação'!S172)</f>
        <v/>
      </c>
      <c r="AC172" s="80" t="str">
        <f>IF('Plano de contingência'!J172="","",'Plano de contingência'!J172)</f>
        <v>1.
2.
3.
n.</v>
      </c>
      <c r="AD172" s="80" t="str">
        <f>'Plano de contingência'!M172</f>
        <v>1.
2.
3.
n.</v>
      </c>
      <c r="AE172" s="506" t="str">
        <f>IF(Monitoramento!J172="","",Monitoramento!J172)</f>
        <v/>
      </c>
    </row>
    <row r="173" spans="2:31" s="78" customFormat="1" ht="14.45" customHeight="1" thickTop="1" thickBot="1" x14ac:dyDescent="0.25">
      <c r="B173" s="446"/>
      <c r="C173" s="459"/>
      <c r="D173" s="446"/>
      <c r="E173" s="459"/>
      <c r="F173" s="91"/>
      <c r="G173" s="452"/>
      <c r="H173" s="92"/>
      <c r="I173" s="443"/>
      <c r="J173" s="482"/>
      <c r="K173" s="417"/>
      <c r="L173" s="417"/>
      <c r="M173" s="420"/>
      <c r="N173" s="407" t="str">
        <f>'Avaliar os Controles Existent.'!H173</f>
        <v>1.
2.
3.
n.</v>
      </c>
      <c r="O173" s="408"/>
      <c r="P173" s="409"/>
      <c r="Q173" s="402"/>
      <c r="R173" s="407" t="str">
        <f>'Avaliar os Controles Existent.'!R173</f>
        <v>1.
2.
3.
n.</v>
      </c>
      <c r="S173" s="408"/>
      <c r="T173" s="409"/>
      <c r="U173" s="402"/>
      <c r="V173" s="387"/>
      <c r="W173" s="390"/>
      <c r="X173" s="396"/>
      <c r="Y173" s="79"/>
      <c r="Z173" s="80" t="str">
        <f>IF('Plano de ação'!J173="","",'Plano de ação'!J173)</f>
        <v>1.
2.
3.
n.</v>
      </c>
      <c r="AA173" s="81" t="str">
        <f>IF('Plano de ação'!R173="","",'Plano de ação'!R173)</f>
        <v/>
      </c>
      <c r="AB173" s="82" t="str">
        <f>IF('Plano de ação'!S173="","",'Plano de ação'!S173)</f>
        <v/>
      </c>
      <c r="AC173" s="80" t="str">
        <f>IF('Plano de contingência'!J173="","",'Plano de contingência'!J173)</f>
        <v>1.
2.
3.
n.</v>
      </c>
      <c r="AD173" s="80" t="str">
        <f>'Plano de contingência'!M173</f>
        <v>1.
2.
3.
n.</v>
      </c>
      <c r="AE173" s="506"/>
    </row>
    <row r="174" spans="2:31" s="78" customFormat="1" ht="14.45" customHeight="1" thickTop="1" thickBot="1" x14ac:dyDescent="0.25">
      <c r="B174" s="446"/>
      <c r="C174" s="459"/>
      <c r="D174" s="446"/>
      <c r="E174" s="459"/>
      <c r="F174" s="91"/>
      <c r="G174" s="452"/>
      <c r="H174" s="92"/>
      <c r="I174" s="443"/>
      <c r="J174" s="482"/>
      <c r="K174" s="417"/>
      <c r="L174" s="417"/>
      <c r="M174" s="420"/>
      <c r="N174" s="407" t="str">
        <f>'Avaliar os Controles Existent.'!H174</f>
        <v>1.
2.
3.
n.</v>
      </c>
      <c r="O174" s="408"/>
      <c r="P174" s="409"/>
      <c r="Q174" s="402"/>
      <c r="R174" s="407" t="str">
        <f>'Avaliar os Controles Existent.'!R174</f>
        <v>1.
2.
3.
n.</v>
      </c>
      <c r="S174" s="408"/>
      <c r="T174" s="409"/>
      <c r="U174" s="402"/>
      <c r="V174" s="387"/>
      <c r="W174" s="390"/>
      <c r="X174" s="396"/>
      <c r="Y174" s="79"/>
      <c r="Z174" s="80" t="str">
        <f>IF('Plano de ação'!J174="","",'Plano de ação'!J174)</f>
        <v>1.
2.
3.
n.</v>
      </c>
      <c r="AA174" s="81" t="str">
        <f>IF('Plano de ação'!R174="","",'Plano de ação'!R174)</f>
        <v/>
      </c>
      <c r="AB174" s="82" t="str">
        <f>IF('Plano de ação'!S174="","",'Plano de ação'!S174)</f>
        <v/>
      </c>
      <c r="AC174" s="80" t="str">
        <f>IF('Plano de contingência'!J174="","",'Plano de contingência'!J174)</f>
        <v>1.
2.
3.
n.</v>
      </c>
      <c r="AD174" s="80" t="str">
        <f>'Plano de contingência'!M174</f>
        <v>1.
2.
3.
n.</v>
      </c>
      <c r="AE174" s="506"/>
    </row>
    <row r="175" spans="2:31" s="78" customFormat="1" ht="14.45" customHeight="1" thickTop="1" thickBot="1" x14ac:dyDescent="0.25">
      <c r="B175" s="446"/>
      <c r="C175" s="459"/>
      <c r="D175" s="446"/>
      <c r="E175" s="459"/>
      <c r="F175" s="91"/>
      <c r="G175" s="452"/>
      <c r="H175" s="92"/>
      <c r="I175" s="443"/>
      <c r="J175" s="482"/>
      <c r="K175" s="417"/>
      <c r="L175" s="417"/>
      <c r="M175" s="420"/>
      <c r="N175" s="407" t="str">
        <f>'Avaliar os Controles Existent.'!H175</f>
        <v>1.
2.
3.
n.</v>
      </c>
      <c r="O175" s="408"/>
      <c r="P175" s="409"/>
      <c r="Q175" s="402"/>
      <c r="R175" s="407" t="str">
        <f>'Avaliar os Controles Existent.'!R175</f>
        <v>1.
2.
3.
n.</v>
      </c>
      <c r="S175" s="408"/>
      <c r="T175" s="409"/>
      <c r="U175" s="402"/>
      <c r="V175" s="387"/>
      <c r="W175" s="390"/>
      <c r="X175" s="396"/>
      <c r="Y175" s="79"/>
      <c r="Z175" s="80" t="str">
        <f>IF('Plano de ação'!J175="","",'Plano de ação'!J175)</f>
        <v>1.
2.
3.
n.</v>
      </c>
      <c r="AA175" s="81" t="str">
        <f>IF('Plano de ação'!R175="","",'Plano de ação'!R175)</f>
        <v/>
      </c>
      <c r="AB175" s="82" t="str">
        <f>IF('Plano de ação'!S175="","",'Plano de ação'!S175)</f>
        <v/>
      </c>
      <c r="AC175" s="80" t="str">
        <f>IF('Plano de contingência'!J175="","",'Plano de contingência'!J175)</f>
        <v>1.
2.
3.
n.</v>
      </c>
      <c r="AD175" s="80" t="str">
        <f>'Plano de contingência'!M175</f>
        <v>1.
2.
3.
n.</v>
      </c>
      <c r="AE175" s="506"/>
    </row>
    <row r="176" spans="2:31" s="78" customFormat="1" ht="14.45" customHeight="1" thickTop="1" thickBot="1" x14ac:dyDescent="0.25">
      <c r="B176" s="446"/>
      <c r="C176" s="459"/>
      <c r="D176" s="446"/>
      <c r="E176" s="459"/>
      <c r="F176" s="91"/>
      <c r="G176" s="452"/>
      <c r="H176" s="92"/>
      <c r="I176" s="443"/>
      <c r="J176" s="482"/>
      <c r="K176" s="417"/>
      <c r="L176" s="417"/>
      <c r="M176" s="420"/>
      <c r="N176" s="407" t="str">
        <f>'Avaliar os Controles Existent.'!H176</f>
        <v>1.
2.
3.
n.</v>
      </c>
      <c r="O176" s="408"/>
      <c r="P176" s="409"/>
      <c r="Q176" s="402"/>
      <c r="R176" s="407" t="str">
        <f>'Avaliar os Controles Existent.'!R176</f>
        <v>1.
2.
3.
n.</v>
      </c>
      <c r="S176" s="408"/>
      <c r="T176" s="409"/>
      <c r="U176" s="402"/>
      <c r="V176" s="387"/>
      <c r="W176" s="390"/>
      <c r="X176" s="396"/>
      <c r="Y176" s="79"/>
      <c r="Z176" s="80" t="str">
        <f>IF('Plano de ação'!J176="","",'Plano de ação'!J176)</f>
        <v>1.
2.
3.
n.</v>
      </c>
      <c r="AA176" s="81" t="str">
        <f>IF('Plano de ação'!R176="","",'Plano de ação'!R176)</f>
        <v/>
      </c>
      <c r="AB176" s="82" t="str">
        <f>IF('Plano de ação'!S176="","",'Plano de ação'!S176)</f>
        <v/>
      </c>
      <c r="AC176" s="80" t="str">
        <f>IF('Plano de contingência'!J176="","",'Plano de contingência'!J176)</f>
        <v>1.
2.
3.
n.</v>
      </c>
      <c r="AD176" s="80" t="str">
        <f>'Plano de contingência'!M176</f>
        <v>1.
2.
3.
n.</v>
      </c>
      <c r="AE176" s="506"/>
    </row>
    <row r="177" spans="2:31" s="78" customFormat="1" ht="14.45" customHeight="1" thickTop="1" thickBot="1" x14ac:dyDescent="0.25">
      <c r="B177" s="446"/>
      <c r="C177" s="459"/>
      <c r="D177" s="446"/>
      <c r="E177" s="459"/>
      <c r="F177" s="91"/>
      <c r="G177" s="452"/>
      <c r="H177" s="92"/>
      <c r="I177" s="443"/>
      <c r="J177" s="482"/>
      <c r="K177" s="417"/>
      <c r="L177" s="417"/>
      <c r="M177" s="420"/>
      <c r="N177" s="407" t="str">
        <f>'Avaliar os Controles Existent.'!H177</f>
        <v>1.
2.
3.
n.</v>
      </c>
      <c r="O177" s="408"/>
      <c r="P177" s="409"/>
      <c r="Q177" s="402"/>
      <c r="R177" s="407" t="str">
        <f>'Avaliar os Controles Existent.'!R177</f>
        <v>1.
2.
3.
n.</v>
      </c>
      <c r="S177" s="408"/>
      <c r="T177" s="409"/>
      <c r="U177" s="402"/>
      <c r="V177" s="387"/>
      <c r="W177" s="390"/>
      <c r="X177" s="396"/>
      <c r="Y177" s="79"/>
      <c r="Z177" s="80" t="str">
        <f>IF('Plano de ação'!J177="","",'Plano de ação'!J177)</f>
        <v>1.
2.
3.
n.</v>
      </c>
      <c r="AA177" s="81" t="str">
        <f>IF('Plano de ação'!R177="","",'Plano de ação'!R177)</f>
        <v/>
      </c>
      <c r="AB177" s="82" t="str">
        <f>IF('Plano de ação'!S177="","",'Plano de ação'!S177)</f>
        <v/>
      </c>
      <c r="AC177" s="80" t="str">
        <f>IF('Plano de contingência'!J177="","",'Plano de contingência'!J177)</f>
        <v>1.
2.
3.
n.</v>
      </c>
      <c r="AD177" s="80" t="str">
        <f>'Plano de contingência'!M177</f>
        <v>1.
2.
3.
n.</v>
      </c>
      <c r="AE177" s="506"/>
    </row>
    <row r="178" spans="2:31" s="78" customFormat="1" ht="14.45" customHeight="1" thickTop="1" thickBot="1" x14ac:dyDescent="0.25">
      <c r="B178" s="446"/>
      <c r="C178" s="459"/>
      <c r="D178" s="446"/>
      <c r="E178" s="459"/>
      <c r="F178" s="91"/>
      <c r="G178" s="452"/>
      <c r="H178" s="92"/>
      <c r="I178" s="443"/>
      <c r="J178" s="482"/>
      <c r="K178" s="417"/>
      <c r="L178" s="417"/>
      <c r="M178" s="420"/>
      <c r="N178" s="407" t="str">
        <f>'Avaliar os Controles Existent.'!H178</f>
        <v>1.
2.
3.
n.</v>
      </c>
      <c r="O178" s="408"/>
      <c r="P178" s="409"/>
      <c r="Q178" s="402"/>
      <c r="R178" s="407" t="str">
        <f>'Avaliar os Controles Existent.'!R178</f>
        <v>1.
2.
3.
n.</v>
      </c>
      <c r="S178" s="408"/>
      <c r="T178" s="409"/>
      <c r="U178" s="402"/>
      <c r="V178" s="387"/>
      <c r="W178" s="390"/>
      <c r="X178" s="396"/>
      <c r="Y178" s="79"/>
      <c r="Z178" s="80" t="str">
        <f>IF('Plano de ação'!J178="","",'Plano de ação'!J178)</f>
        <v>1.
2.
3.
n.</v>
      </c>
      <c r="AA178" s="81" t="str">
        <f>IF('Plano de ação'!R178="","",'Plano de ação'!R178)</f>
        <v/>
      </c>
      <c r="AB178" s="82" t="str">
        <f>IF('Plano de ação'!S178="","",'Plano de ação'!S178)</f>
        <v/>
      </c>
      <c r="AC178" s="80" t="str">
        <f>IF('Plano de contingência'!J178="","",'Plano de contingência'!J178)</f>
        <v>1.
2.
3.
n.</v>
      </c>
      <c r="AD178" s="80" t="str">
        <f>'Plano de contingência'!M178</f>
        <v>1.
2.
3.
n.</v>
      </c>
      <c r="AE178" s="506"/>
    </row>
    <row r="179" spans="2:31" s="78" customFormat="1" ht="14.45" customHeight="1" thickTop="1" thickBot="1" x14ac:dyDescent="0.25">
      <c r="B179" s="446"/>
      <c r="C179" s="459"/>
      <c r="D179" s="446"/>
      <c r="E179" s="459"/>
      <c r="F179" s="91"/>
      <c r="G179" s="452"/>
      <c r="H179" s="92"/>
      <c r="I179" s="443"/>
      <c r="J179" s="482"/>
      <c r="K179" s="417"/>
      <c r="L179" s="417"/>
      <c r="M179" s="420"/>
      <c r="N179" s="407" t="str">
        <f>'Avaliar os Controles Existent.'!H179</f>
        <v>1.
2.
3.
n.</v>
      </c>
      <c r="O179" s="408"/>
      <c r="P179" s="409"/>
      <c r="Q179" s="402"/>
      <c r="R179" s="407" t="str">
        <f>'Avaliar os Controles Existent.'!R179</f>
        <v>1.
2.
3.
n.</v>
      </c>
      <c r="S179" s="408"/>
      <c r="T179" s="409"/>
      <c r="U179" s="402"/>
      <c r="V179" s="387"/>
      <c r="W179" s="390"/>
      <c r="X179" s="396"/>
      <c r="Y179" s="79"/>
      <c r="Z179" s="80" t="str">
        <f>IF('Plano de ação'!J179="","",'Plano de ação'!J179)</f>
        <v>1.
2.
3.
n.</v>
      </c>
      <c r="AA179" s="81" t="str">
        <f>IF('Plano de ação'!R179="","",'Plano de ação'!R179)</f>
        <v/>
      </c>
      <c r="AB179" s="82" t="str">
        <f>IF('Plano de ação'!S179="","",'Plano de ação'!S179)</f>
        <v/>
      </c>
      <c r="AC179" s="80" t="str">
        <f>IF('Plano de contingência'!J179="","",'Plano de contingência'!J179)</f>
        <v>1.
2.
3.
n.</v>
      </c>
      <c r="AD179" s="80" t="str">
        <f>'Plano de contingência'!M179</f>
        <v>1.
2.
3.
n.</v>
      </c>
      <c r="AE179" s="506"/>
    </row>
    <row r="180" spans="2:31" s="78" customFormat="1" ht="14.45" customHeight="1" thickTop="1" thickBot="1" x14ac:dyDescent="0.25">
      <c r="B180" s="446"/>
      <c r="C180" s="459"/>
      <c r="D180" s="446"/>
      <c r="E180" s="459"/>
      <c r="F180" s="91"/>
      <c r="G180" s="452"/>
      <c r="H180" s="92"/>
      <c r="I180" s="443"/>
      <c r="J180" s="482"/>
      <c r="K180" s="417"/>
      <c r="L180" s="417"/>
      <c r="M180" s="420"/>
      <c r="N180" s="407" t="str">
        <f>'Avaliar os Controles Existent.'!H180</f>
        <v>1.
2.
3.
n.</v>
      </c>
      <c r="O180" s="408"/>
      <c r="P180" s="409"/>
      <c r="Q180" s="402"/>
      <c r="R180" s="407" t="str">
        <f>'Avaliar os Controles Existent.'!R180</f>
        <v>1.
2.
3.
n.</v>
      </c>
      <c r="S180" s="408"/>
      <c r="T180" s="409"/>
      <c r="U180" s="402"/>
      <c r="V180" s="387"/>
      <c r="W180" s="390"/>
      <c r="X180" s="396"/>
      <c r="Y180" s="79"/>
      <c r="Z180" s="80" t="str">
        <f>IF('Plano de ação'!J180="","",'Plano de ação'!J180)</f>
        <v>1.
2.
3.
n.</v>
      </c>
      <c r="AA180" s="81" t="str">
        <f>IF('Plano de ação'!R180="","",'Plano de ação'!R180)</f>
        <v/>
      </c>
      <c r="AB180" s="82" t="str">
        <f>IF('Plano de ação'!S180="","",'Plano de ação'!S180)</f>
        <v/>
      </c>
      <c r="AC180" s="80" t="str">
        <f>IF('Plano de contingência'!J180="","",'Plano de contingência'!J180)</f>
        <v>1.
2.
3.
n.</v>
      </c>
      <c r="AD180" s="80" t="str">
        <f>'Plano de contingência'!M180</f>
        <v>1.
2.
3.
n.</v>
      </c>
      <c r="AE180" s="506"/>
    </row>
    <row r="181" spans="2:31" s="78" customFormat="1" ht="14.45" customHeight="1" thickTop="1" thickBot="1" x14ac:dyDescent="0.25">
      <c r="B181" s="446"/>
      <c r="C181" s="459"/>
      <c r="D181" s="447"/>
      <c r="E181" s="460"/>
      <c r="F181" s="91"/>
      <c r="G181" s="453"/>
      <c r="H181" s="92"/>
      <c r="I181" s="444"/>
      <c r="J181" s="483"/>
      <c r="K181" s="418"/>
      <c r="L181" s="418"/>
      <c r="M181" s="421"/>
      <c r="N181" s="407" t="str">
        <f>'Avaliar os Controles Existent.'!H181</f>
        <v>1.
2.
3.
n.</v>
      </c>
      <c r="O181" s="408"/>
      <c r="P181" s="409"/>
      <c r="Q181" s="403"/>
      <c r="R181" s="407" t="str">
        <f>'Avaliar os Controles Existent.'!R181</f>
        <v>1.
2.
3.
n.</v>
      </c>
      <c r="S181" s="408"/>
      <c r="T181" s="409"/>
      <c r="U181" s="403"/>
      <c r="V181" s="388"/>
      <c r="W181" s="391"/>
      <c r="X181" s="397"/>
      <c r="Y181" s="79"/>
      <c r="Z181" s="80" t="str">
        <f>IF('Plano de ação'!J181="","",'Plano de ação'!J181)</f>
        <v>1.
2.
3.
n.</v>
      </c>
      <c r="AA181" s="81" t="str">
        <f>IF('Plano de ação'!R181="","",'Plano de ação'!R181)</f>
        <v/>
      </c>
      <c r="AB181" s="82" t="str">
        <f>IF('Plano de ação'!S181="","",'Plano de ação'!S181)</f>
        <v/>
      </c>
      <c r="AC181" s="80" t="str">
        <f>IF('Plano de contingência'!J181="","",'Plano de contingência'!J181)</f>
        <v>1.
2.
3.
n.</v>
      </c>
      <c r="AD181" s="80" t="str">
        <f>'Plano de contingência'!M181</f>
        <v>1.
2.
3.
n.</v>
      </c>
      <c r="AE181" s="506"/>
    </row>
    <row r="182" spans="2:31" s="78" customFormat="1" ht="14.45" customHeight="1" thickTop="1" thickBot="1" x14ac:dyDescent="0.25">
      <c r="B182" s="446"/>
      <c r="C182" s="459"/>
      <c r="D182" s="445" t="str">
        <f>'Subprocessos e FCS'!C30</f>
        <v>FCS.02</v>
      </c>
      <c r="E182" s="470">
        <f>'Subprocessos e FCS'!D30</f>
        <v>0</v>
      </c>
      <c r="F182" s="91"/>
      <c r="G182" s="451" t="s">
        <v>109</v>
      </c>
      <c r="H182" s="92"/>
      <c r="I182" s="442"/>
      <c r="J182" s="481"/>
      <c r="K182" s="416" t="str">
        <f>'Apuração do Risco Inerente'!Y182:Y191</f>
        <v/>
      </c>
      <c r="L182" s="416" t="str">
        <f>'Apuração do Risco Inerente'!Z182:Z191</f>
        <v/>
      </c>
      <c r="M182" s="419" t="str">
        <f>'Apuração do Risco Inerente'!AB182:AB191</f>
        <v/>
      </c>
      <c r="N182" s="407" t="str">
        <f>'Avaliar os Controles Existent.'!H182</f>
        <v>1.
2.
3.
n.</v>
      </c>
      <c r="O182" s="408"/>
      <c r="P182" s="409"/>
      <c r="Q182" s="401" t="str">
        <f>'Avaliar os Controles Existent.'!N182:N191</f>
        <v/>
      </c>
      <c r="R182" s="407" t="str">
        <f>'Avaliar os Controles Existent.'!R182</f>
        <v>1.
2.
3.
n.</v>
      </c>
      <c r="S182" s="408"/>
      <c r="T182" s="409"/>
      <c r="U182" s="401" t="str">
        <f>'Avaliar os Controles Existent.'!X182:X191</f>
        <v/>
      </c>
      <c r="V182" s="386" t="str">
        <f>'Avaliar os Controles Existent.'!AA182:AA191</f>
        <v/>
      </c>
      <c r="W182" s="389" t="str">
        <f>'Avaliar os Controles Existent.'!AB182:AB191</f>
        <v/>
      </c>
      <c r="X182" s="395" t="str">
        <f>'Avaliar os Controles Existent.'!AD182:AD191</f>
        <v/>
      </c>
      <c r="Y182" s="79" t="str">
        <f>IF('Plano de ação'!I182:I191="","",'Plano de ação'!I182:I191)</f>
        <v/>
      </c>
      <c r="Z182" s="80" t="str">
        <f>IF('Plano de ação'!J182="","",'Plano de ação'!J182)</f>
        <v>1.
2.
3.
n.</v>
      </c>
      <c r="AA182" s="81" t="str">
        <f>IF('Plano de ação'!R182="","",'Plano de ação'!R182)</f>
        <v/>
      </c>
      <c r="AB182" s="82" t="str">
        <f>IF('Plano de ação'!S182="","",'Plano de ação'!S182)</f>
        <v/>
      </c>
      <c r="AC182" s="80" t="str">
        <f>IF('Plano de contingência'!J182="","",'Plano de contingência'!J182)</f>
        <v>1.
2.
3.
n.</v>
      </c>
      <c r="AD182" s="80" t="str">
        <f>'Plano de contingência'!M182</f>
        <v>1.
2.
3.
n.</v>
      </c>
      <c r="AE182" s="506" t="str">
        <f>IF(Monitoramento!J182="","",Monitoramento!J182)</f>
        <v/>
      </c>
    </row>
    <row r="183" spans="2:31" s="78" customFormat="1" ht="14.45" customHeight="1" thickTop="1" thickBot="1" x14ac:dyDescent="0.25">
      <c r="B183" s="446"/>
      <c r="C183" s="459"/>
      <c r="D183" s="446"/>
      <c r="E183" s="459"/>
      <c r="F183" s="91"/>
      <c r="G183" s="452"/>
      <c r="H183" s="92"/>
      <c r="I183" s="443"/>
      <c r="J183" s="482"/>
      <c r="K183" s="417"/>
      <c r="L183" s="417"/>
      <c r="M183" s="420"/>
      <c r="N183" s="407" t="str">
        <f>'Avaliar os Controles Existent.'!H183</f>
        <v>1.
2.
3.
n.</v>
      </c>
      <c r="O183" s="408"/>
      <c r="P183" s="409"/>
      <c r="Q183" s="402"/>
      <c r="R183" s="407" t="str">
        <f>'Avaliar os Controles Existent.'!R183</f>
        <v>1.
2.
3.
n.</v>
      </c>
      <c r="S183" s="408"/>
      <c r="T183" s="409"/>
      <c r="U183" s="402"/>
      <c r="V183" s="387"/>
      <c r="W183" s="390"/>
      <c r="X183" s="396"/>
      <c r="Y183" s="79"/>
      <c r="Z183" s="80" t="str">
        <f>IF('Plano de ação'!J183="","",'Plano de ação'!J183)</f>
        <v>1.
2.
3.
n.</v>
      </c>
      <c r="AA183" s="81" t="str">
        <f>IF('Plano de ação'!R183="","",'Plano de ação'!R183)</f>
        <v/>
      </c>
      <c r="AB183" s="82" t="str">
        <f>IF('Plano de ação'!S183="","",'Plano de ação'!S183)</f>
        <v/>
      </c>
      <c r="AC183" s="80" t="str">
        <f>IF('Plano de contingência'!J183="","",'Plano de contingência'!J183)</f>
        <v>1.
2.
3.
n.</v>
      </c>
      <c r="AD183" s="80" t="str">
        <f>'Plano de contingência'!M183</f>
        <v>1.
2.
3.
n.</v>
      </c>
      <c r="AE183" s="506"/>
    </row>
    <row r="184" spans="2:31" s="78" customFormat="1" ht="14.45" customHeight="1" thickTop="1" thickBot="1" x14ac:dyDescent="0.25">
      <c r="B184" s="446"/>
      <c r="C184" s="459"/>
      <c r="D184" s="446"/>
      <c r="E184" s="459"/>
      <c r="F184" s="91"/>
      <c r="G184" s="452"/>
      <c r="H184" s="92"/>
      <c r="I184" s="443"/>
      <c r="J184" s="482"/>
      <c r="K184" s="417"/>
      <c r="L184" s="417"/>
      <c r="M184" s="420"/>
      <c r="N184" s="407" t="str">
        <f>'Avaliar os Controles Existent.'!H184</f>
        <v>1.
2.
3.
n.</v>
      </c>
      <c r="O184" s="408"/>
      <c r="P184" s="409"/>
      <c r="Q184" s="402"/>
      <c r="R184" s="407" t="str">
        <f>'Avaliar os Controles Existent.'!R184</f>
        <v>1.
2.
3.
n.</v>
      </c>
      <c r="S184" s="408"/>
      <c r="T184" s="409"/>
      <c r="U184" s="402"/>
      <c r="V184" s="387"/>
      <c r="W184" s="390"/>
      <c r="X184" s="396"/>
      <c r="Y184" s="79"/>
      <c r="Z184" s="80" t="str">
        <f>IF('Plano de ação'!J184="","",'Plano de ação'!J184)</f>
        <v>1.
2.
3.
n.</v>
      </c>
      <c r="AA184" s="81" t="str">
        <f>IF('Plano de ação'!R184="","",'Plano de ação'!R184)</f>
        <v/>
      </c>
      <c r="AB184" s="82" t="str">
        <f>IF('Plano de ação'!S184="","",'Plano de ação'!S184)</f>
        <v/>
      </c>
      <c r="AC184" s="80" t="str">
        <f>IF('Plano de contingência'!J184="","",'Plano de contingência'!J184)</f>
        <v>1.
2.
3.
n.</v>
      </c>
      <c r="AD184" s="80" t="str">
        <f>'Plano de contingência'!M184</f>
        <v>1.
2.
3.
n.</v>
      </c>
      <c r="AE184" s="506"/>
    </row>
    <row r="185" spans="2:31" s="78" customFormat="1" ht="14.45" customHeight="1" thickTop="1" thickBot="1" x14ac:dyDescent="0.25">
      <c r="B185" s="446"/>
      <c r="C185" s="459"/>
      <c r="D185" s="446"/>
      <c r="E185" s="459"/>
      <c r="F185" s="91"/>
      <c r="G185" s="452"/>
      <c r="H185" s="92"/>
      <c r="I185" s="443"/>
      <c r="J185" s="482"/>
      <c r="K185" s="417"/>
      <c r="L185" s="417"/>
      <c r="M185" s="420"/>
      <c r="N185" s="407" t="str">
        <f>'Avaliar os Controles Existent.'!H185</f>
        <v>1.
2.
3.
n.</v>
      </c>
      <c r="O185" s="408"/>
      <c r="P185" s="409"/>
      <c r="Q185" s="402"/>
      <c r="R185" s="407" t="str">
        <f>'Avaliar os Controles Existent.'!R185</f>
        <v>1.
2.
3.
n.</v>
      </c>
      <c r="S185" s="408"/>
      <c r="T185" s="409"/>
      <c r="U185" s="402"/>
      <c r="V185" s="387"/>
      <c r="W185" s="390"/>
      <c r="X185" s="396"/>
      <c r="Y185" s="79"/>
      <c r="Z185" s="80" t="str">
        <f>IF('Plano de ação'!J185="","",'Plano de ação'!J185)</f>
        <v>1.
2.
3.
n.</v>
      </c>
      <c r="AA185" s="81" t="str">
        <f>IF('Plano de ação'!R185="","",'Plano de ação'!R185)</f>
        <v/>
      </c>
      <c r="AB185" s="82" t="str">
        <f>IF('Plano de ação'!S185="","",'Plano de ação'!S185)</f>
        <v/>
      </c>
      <c r="AC185" s="80" t="str">
        <f>IF('Plano de contingência'!J185="","",'Plano de contingência'!J185)</f>
        <v>1.
2.
3.
n.</v>
      </c>
      <c r="AD185" s="80" t="str">
        <f>'Plano de contingência'!M185</f>
        <v>1.
2.
3.
n.</v>
      </c>
      <c r="AE185" s="506"/>
    </row>
    <row r="186" spans="2:31" s="78" customFormat="1" ht="14.45" customHeight="1" thickTop="1" thickBot="1" x14ac:dyDescent="0.25">
      <c r="B186" s="446"/>
      <c r="C186" s="459"/>
      <c r="D186" s="446"/>
      <c r="E186" s="459"/>
      <c r="F186" s="91"/>
      <c r="G186" s="452"/>
      <c r="H186" s="92"/>
      <c r="I186" s="443"/>
      <c r="J186" s="482"/>
      <c r="K186" s="417"/>
      <c r="L186" s="417"/>
      <c r="M186" s="420"/>
      <c r="N186" s="407" t="str">
        <f>'Avaliar os Controles Existent.'!H186</f>
        <v>1.
2.
3.
n.</v>
      </c>
      <c r="O186" s="408"/>
      <c r="P186" s="409"/>
      <c r="Q186" s="402"/>
      <c r="R186" s="407" t="str">
        <f>'Avaliar os Controles Existent.'!R186</f>
        <v>1.
2.
3.
n.</v>
      </c>
      <c r="S186" s="408"/>
      <c r="T186" s="409"/>
      <c r="U186" s="402"/>
      <c r="V186" s="387"/>
      <c r="W186" s="390"/>
      <c r="X186" s="396"/>
      <c r="Y186" s="79"/>
      <c r="Z186" s="80" t="str">
        <f>IF('Plano de ação'!J186="","",'Plano de ação'!J186)</f>
        <v>1.
2.
3.
n.</v>
      </c>
      <c r="AA186" s="81" t="str">
        <f>IF('Plano de ação'!R186="","",'Plano de ação'!R186)</f>
        <v/>
      </c>
      <c r="AB186" s="82" t="str">
        <f>IF('Plano de ação'!S186="","",'Plano de ação'!S186)</f>
        <v/>
      </c>
      <c r="AC186" s="80" t="str">
        <f>IF('Plano de contingência'!J186="","",'Plano de contingência'!J186)</f>
        <v>1.
2.
3.
n.</v>
      </c>
      <c r="AD186" s="80" t="str">
        <f>'Plano de contingência'!M186</f>
        <v>1.
2.
3.
n.</v>
      </c>
      <c r="AE186" s="506"/>
    </row>
    <row r="187" spans="2:31" s="78" customFormat="1" ht="14.45" customHeight="1" thickTop="1" thickBot="1" x14ac:dyDescent="0.25">
      <c r="B187" s="446"/>
      <c r="C187" s="459"/>
      <c r="D187" s="446"/>
      <c r="E187" s="459"/>
      <c r="F187" s="91"/>
      <c r="G187" s="452"/>
      <c r="H187" s="92"/>
      <c r="I187" s="443"/>
      <c r="J187" s="482"/>
      <c r="K187" s="417"/>
      <c r="L187" s="417"/>
      <c r="M187" s="420"/>
      <c r="N187" s="407" t="str">
        <f>'Avaliar os Controles Existent.'!H187</f>
        <v>1.
2.
3.
n.</v>
      </c>
      <c r="O187" s="408"/>
      <c r="P187" s="409"/>
      <c r="Q187" s="402"/>
      <c r="R187" s="407" t="str">
        <f>'Avaliar os Controles Existent.'!R187</f>
        <v>1.
2.
3.
n.</v>
      </c>
      <c r="S187" s="408"/>
      <c r="T187" s="409"/>
      <c r="U187" s="402"/>
      <c r="V187" s="387"/>
      <c r="W187" s="390"/>
      <c r="X187" s="396"/>
      <c r="Y187" s="79"/>
      <c r="Z187" s="80" t="str">
        <f>IF('Plano de ação'!J187="","",'Plano de ação'!J187)</f>
        <v>1.
2.
3.
n.</v>
      </c>
      <c r="AA187" s="81" t="str">
        <f>IF('Plano de ação'!R187="","",'Plano de ação'!R187)</f>
        <v/>
      </c>
      <c r="AB187" s="82" t="str">
        <f>IF('Plano de ação'!S187="","",'Plano de ação'!S187)</f>
        <v/>
      </c>
      <c r="AC187" s="80" t="str">
        <f>IF('Plano de contingência'!J187="","",'Plano de contingência'!J187)</f>
        <v>1.
2.
3.
n.</v>
      </c>
      <c r="AD187" s="80" t="str">
        <f>'Plano de contingência'!M187</f>
        <v>1.
2.
3.
n.</v>
      </c>
      <c r="AE187" s="506"/>
    </row>
    <row r="188" spans="2:31" s="78" customFormat="1" ht="14.45" customHeight="1" thickTop="1" thickBot="1" x14ac:dyDescent="0.25">
      <c r="B188" s="446"/>
      <c r="C188" s="459"/>
      <c r="D188" s="446"/>
      <c r="E188" s="459"/>
      <c r="F188" s="91"/>
      <c r="G188" s="452"/>
      <c r="H188" s="92"/>
      <c r="I188" s="443"/>
      <c r="J188" s="482"/>
      <c r="K188" s="417"/>
      <c r="L188" s="417"/>
      <c r="M188" s="420"/>
      <c r="N188" s="407" t="str">
        <f>'Avaliar os Controles Existent.'!H188</f>
        <v>1.
2.
3.
n.</v>
      </c>
      <c r="O188" s="408"/>
      <c r="P188" s="409"/>
      <c r="Q188" s="402"/>
      <c r="R188" s="407" t="str">
        <f>'Avaliar os Controles Existent.'!R188</f>
        <v>1.
2.
3.
n.</v>
      </c>
      <c r="S188" s="408"/>
      <c r="T188" s="409"/>
      <c r="U188" s="402"/>
      <c r="V188" s="387"/>
      <c r="W188" s="390"/>
      <c r="X188" s="396"/>
      <c r="Y188" s="79"/>
      <c r="Z188" s="80" t="str">
        <f>IF('Plano de ação'!J188="","",'Plano de ação'!J188)</f>
        <v>1.
2.
3.
n.</v>
      </c>
      <c r="AA188" s="81" t="str">
        <f>IF('Plano de ação'!R188="","",'Plano de ação'!R188)</f>
        <v/>
      </c>
      <c r="AB188" s="82" t="str">
        <f>IF('Plano de ação'!S188="","",'Plano de ação'!S188)</f>
        <v/>
      </c>
      <c r="AC188" s="80" t="str">
        <f>IF('Plano de contingência'!J188="","",'Plano de contingência'!J188)</f>
        <v>1.
2.
3.
n.</v>
      </c>
      <c r="AD188" s="80" t="str">
        <f>'Plano de contingência'!M188</f>
        <v>1.
2.
3.
n.</v>
      </c>
      <c r="AE188" s="506"/>
    </row>
    <row r="189" spans="2:31" s="78" customFormat="1" ht="14.45" customHeight="1" thickTop="1" thickBot="1" x14ac:dyDescent="0.25">
      <c r="B189" s="446"/>
      <c r="C189" s="459"/>
      <c r="D189" s="446"/>
      <c r="E189" s="459"/>
      <c r="F189" s="91"/>
      <c r="G189" s="452"/>
      <c r="H189" s="92"/>
      <c r="I189" s="443"/>
      <c r="J189" s="482"/>
      <c r="K189" s="417"/>
      <c r="L189" s="417"/>
      <c r="M189" s="420"/>
      <c r="N189" s="407" t="str">
        <f>'Avaliar os Controles Existent.'!H189</f>
        <v>1.
2.
3.
n.</v>
      </c>
      <c r="O189" s="408"/>
      <c r="P189" s="409"/>
      <c r="Q189" s="402"/>
      <c r="R189" s="407" t="str">
        <f>'Avaliar os Controles Existent.'!R189</f>
        <v>1.
2.
3.
n.</v>
      </c>
      <c r="S189" s="408"/>
      <c r="T189" s="409"/>
      <c r="U189" s="402"/>
      <c r="V189" s="387"/>
      <c r="W189" s="390"/>
      <c r="X189" s="396"/>
      <c r="Y189" s="79"/>
      <c r="Z189" s="80" t="str">
        <f>IF('Plano de ação'!J189="","",'Plano de ação'!J189)</f>
        <v>1.
2.
3.
n.</v>
      </c>
      <c r="AA189" s="81" t="str">
        <f>IF('Plano de ação'!R189="","",'Plano de ação'!R189)</f>
        <v/>
      </c>
      <c r="AB189" s="82" t="str">
        <f>IF('Plano de ação'!S189="","",'Plano de ação'!S189)</f>
        <v/>
      </c>
      <c r="AC189" s="80" t="str">
        <f>IF('Plano de contingência'!J189="","",'Plano de contingência'!J189)</f>
        <v>1.
2.
3.
n.</v>
      </c>
      <c r="AD189" s="80" t="str">
        <f>'Plano de contingência'!M189</f>
        <v>1.
2.
3.
n.</v>
      </c>
      <c r="AE189" s="506"/>
    </row>
    <row r="190" spans="2:31" s="78" customFormat="1" ht="14.45" customHeight="1" thickTop="1" thickBot="1" x14ac:dyDescent="0.25">
      <c r="B190" s="446"/>
      <c r="C190" s="459"/>
      <c r="D190" s="446"/>
      <c r="E190" s="459"/>
      <c r="F190" s="91"/>
      <c r="G190" s="452"/>
      <c r="H190" s="92"/>
      <c r="I190" s="443"/>
      <c r="J190" s="482"/>
      <c r="K190" s="417"/>
      <c r="L190" s="417"/>
      <c r="M190" s="420"/>
      <c r="N190" s="407" t="str">
        <f>'Avaliar os Controles Existent.'!H190</f>
        <v>1.
2.
3.
n.</v>
      </c>
      <c r="O190" s="408"/>
      <c r="P190" s="409"/>
      <c r="Q190" s="402"/>
      <c r="R190" s="407" t="str">
        <f>'Avaliar os Controles Existent.'!R190</f>
        <v>1.
2.
3.
n.</v>
      </c>
      <c r="S190" s="408"/>
      <c r="T190" s="409"/>
      <c r="U190" s="402"/>
      <c r="V190" s="387"/>
      <c r="W190" s="390"/>
      <c r="X190" s="396"/>
      <c r="Y190" s="79"/>
      <c r="Z190" s="80" t="str">
        <f>IF('Plano de ação'!J190="","",'Plano de ação'!J190)</f>
        <v>1.
2.
3.
n.</v>
      </c>
      <c r="AA190" s="81" t="str">
        <f>IF('Plano de ação'!R190="","",'Plano de ação'!R190)</f>
        <v/>
      </c>
      <c r="AB190" s="82" t="str">
        <f>IF('Plano de ação'!S190="","",'Plano de ação'!S190)</f>
        <v/>
      </c>
      <c r="AC190" s="80" t="str">
        <f>IF('Plano de contingência'!J190="","",'Plano de contingência'!J190)</f>
        <v>1.
2.
3.
n.</v>
      </c>
      <c r="AD190" s="80" t="str">
        <f>'Plano de contingência'!M190</f>
        <v>1.
2.
3.
n.</v>
      </c>
      <c r="AE190" s="506"/>
    </row>
    <row r="191" spans="2:31" s="78" customFormat="1" ht="14.45" customHeight="1" thickTop="1" thickBot="1" x14ac:dyDescent="0.25">
      <c r="B191" s="446"/>
      <c r="C191" s="459"/>
      <c r="D191" s="447"/>
      <c r="E191" s="460"/>
      <c r="F191" s="91"/>
      <c r="G191" s="453"/>
      <c r="H191" s="92"/>
      <c r="I191" s="444"/>
      <c r="J191" s="483"/>
      <c r="K191" s="418"/>
      <c r="L191" s="418"/>
      <c r="M191" s="421"/>
      <c r="N191" s="407" t="str">
        <f>'Avaliar os Controles Existent.'!H191</f>
        <v>1.
2.
3.
n.</v>
      </c>
      <c r="O191" s="408"/>
      <c r="P191" s="409"/>
      <c r="Q191" s="403"/>
      <c r="R191" s="407" t="str">
        <f>'Avaliar os Controles Existent.'!R191</f>
        <v>1.
2.
3.
n.</v>
      </c>
      <c r="S191" s="408"/>
      <c r="T191" s="409"/>
      <c r="U191" s="403"/>
      <c r="V191" s="388"/>
      <c r="W191" s="391"/>
      <c r="X191" s="397"/>
      <c r="Y191" s="79"/>
      <c r="Z191" s="80" t="str">
        <f>IF('Plano de ação'!J191="","",'Plano de ação'!J191)</f>
        <v>1.
2.
3.
n.</v>
      </c>
      <c r="AA191" s="81" t="str">
        <f>IF('Plano de ação'!R191="","",'Plano de ação'!R191)</f>
        <v/>
      </c>
      <c r="AB191" s="82" t="str">
        <f>IF('Plano de ação'!S191="","",'Plano de ação'!S191)</f>
        <v/>
      </c>
      <c r="AC191" s="80" t="str">
        <f>IF('Plano de contingência'!J191="","",'Plano de contingência'!J191)</f>
        <v>1.
2.
3.
n.</v>
      </c>
      <c r="AD191" s="80" t="str">
        <f>'Plano de contingência'!M191</f>
        <v>1.
2.
3.
n.</v>
      </c>
      <c r="AE191" s="506"/>
    </row>
    <row r="192" spans="2:31" s="78" customFormat="1" ht="14.45" customHeight="1" thickTop="1" thickBot="1" x14ac:dyDescent="0.25">
      <c r="B192" s="446"/>
      <c r="C192" s="459"/>
      <c r="D192" s="445" t="str">
        <f>'Subprocessos e FCS'!C31</f>
        <v>FCS.03</v>
      </c>
      <c r="E192" s="470">
        <f>'Subprocessos e FCS'!D31</f>
        <v>0</v>
      </c>
      <c r="F192" s="91"/>
      <c r="G192" s="451" t="s">
        <v>110</v>
      </c>
      <c r="H192" s="92"/>
      <c r="I192" s="442"/>
      <c r="J192" s="481"/>
      <c r="K192" s="416" t="str">
        <f>'Apuração do Risco Inerente'!Y192:Y201</f>
        <v/>
      </c>
      <c r="L192" s="416" t="str">
        <f>'Apuração do Risco Inerente'!Z192:Z201</f>
        <v/>
      </c>
      <c r="M192" s="419" t="str">
        <f>'Apuração do Risco Inerente'!AB192:AB201</f>
        <v/>
      </c>
      <c r="N192" s="407" t="str">
        <f>'Avaliar os Controles Existent.'!H192</f>
        <v>1.
2.
3.
n.</v>
      </c>
      <c r="O192" s="408"/>
      <c r="P192" s="409"/>
      <c r="Q192" s="401" t="str">
        <f>'Avaliar os Controles Existent.'!N192:N201</f>
        <v/>
      </c>
      <c r="R192" s="407" t="str">
        <f>'Avaliar os Controles Existent.'!R192</f>
        <v>1.
2.
3.
n.</v>
      </c>
      <c r="S192" s="408"/>
      <c r="T192" s="409"/>
      <c r="U192" s="401" t="str">
        <f>'Avaliar os Controles Existent.'!X192:X201</f>
        <v/>
      </c>
      <c r="V192" s="386" t="str">
        <f>'Avaliar os Controles Existent.'!AA192:AA201</f>
        <v/>
      </c>
      <c r="W192" s="389" t="str">
        <f>'Avaliar os Controles Existent.'!AB192:AB201</f>
        <v/>
      </c>
      <c r="X192" s="395" t="str">
        <f>'Avaliar os Controles Existent.'!AD192:AD201</f>
        <v/>
      </c>
      <c r="Y192" s="79" t="str">
        <f>IF('Plano de ação'!I192:I201="","",'Plano de ação'!I192:I201)</f>
        <v/>
      </c>
      <c r="Z192" s="80" t="str">
        <f>IF('Plano de ação'!J192="","",'Plano de ação'!J192)</f>
        <v>1.
2.
3.
n.</v>
      </c>
      <c r="AA192" s="81" t="str">
        <f>IF('Plano de ação'!R192="","",'Plano de ação'!R192)</f>
        <v/>
      </c>
      <c r="AB192" s="82" t="str">
        <f>IF('Plano de ação'!S192="","",'Plano de ação'!S192)</f>
        <v/>
      </c>
      <c r="AC192" s="80" t="str">
        <f>IF('Plano de contingência'!J192="","",'Plano de contingência'!J192)</f>
        <v>1.
2.
3.
n.</v>
      </c>
      <c r="AD192" s="80" t="str">
        <f>'Plano de contingência'!M192</f>
        <v>1.
2.
3.
n.</v>
      </c>
      <c r="AE192" s="506" t="str">
        <f>IF(Monitoramento!J192="","",Monitoramento!J192)</f>
        <v/>
      </c>
    </row>
    <row r="193" spans="2:31" s="78" customFormat="1" ht="14.45" customHeight="1" thickTop="1" thickBot="1" x14ac:dyDescent="0.25">
      <c r="B193" s="446"/>
      <c r="C193" s="459"/>
      <c r="D193" s="446"/>
      <c r="E193" s="459"/>
      <c r="F193" s="91"/>
      <c r="G193" s="452"/>
      <c r="H193" s="92"/>
      <c r="I193" s="443"/>
      <c r="J193" s="482"/>
      <c r="K193" s="417"/>
      <c r="L193" s="417"/>
      <c r="M193" s="420"/>
      <c r="N193" s="407" t="str">
        <f>'Avaliar os Controles Existent.'!H193</f>
        <v>1.
2.
3.
n.</v>
      </c>
      <c r="O193" s="408"/>
      <c r="P193" s="409"/>
      <c r="Q193" s="402"/>
      <c r="R193" s="407" t="str">
        <f>'Avaliar os Controles Existent.'!R193</f>
        <v>1.
2.
3.
n.</v>
      </c>
      <c r="S193" s="408"/>
      <c r="T193" s="409"/>
      <c r="U193" s="402"/>
      <c r="V193" s="387"/>
      <c r="W193" s="390"/>
      <c r="X193" s="396"/>
      <c r="Y193" s="79"/>
      <c r="Z193" s="80" t="str">
        <f>IF('Plano de ação'!J193="","",'Plano de ação'!J193)</f>
        <v>1.
2.
3.
n.</v>
      </c>
      <c r="AA193" s="81" t="str">
        <f>IF('Plano de ação'!R193="","",'Plano de ação'!R193)</f>
        <v/>
      </c>
      <c r="AB193" s="82" t="str">
        <f>IF('Plano de ação'!S193="","",'Plano de ação'!S193)</f>
        <v/>
      </c>
      <c r="AC193" s="80" t="str">
        <f>IF('Plano de contingência'!J193="","",'Plano de contingência'!J193)</f>
        <v>1.
2.
3.
n.</v>
      </c>
      <c r="AD193" s="80" t="str">
        <f>'Plano de contingência'!M193</f>
        <v>1.
2.
3.
n.</v>
      </c>
      <c r="AE193" s="506"/>
    </row>
    <row r="194" spans="2:31" s="78" customFormat="1" ht="14.45" customHeight="1" thickTop="1" thickBot="1" x14ac:dyDescent="0.25">
      <c r="B194" s="446"/>
      <c r="C194" s="459"/>
      <c r="D194" s="446"/>
      <c r="E194" s="459"/>
      <c r="F194" s="91"/>
      <c r="G194" s="452"/>
      <c r="H194" s="92"/>
      <c r="I194" s="443"/>
      <c r="J194" s="482"/>
      <c r="K194" s="417"/>
      <c r="L194" s="417"/>
      <c r="M194" s="420"/>
      <c r="N194" s="407" t="str">
        <f>'Avaliar os Controles Existent.'!H194</f>
        <v>1.
2.
3.
n.</v>
      </c>
      <c r="O194" s="408"/>
      <c r="P194" s="409"/>
      <c r="Q194" s="402"/>
      <c r="R194" s="407" t="str">
        <f>'Avaliar os Controles Existent.'!R194</f>
        <v>1.
2.
3.
n.</v>
      </c>
      <c r="S194" s="408"/>
      <c r="T194" s="409"/>
      <c r="U194" s="402"/>
      <c r="V194" s="387"/>
      <c r="W194" s="390"/>
      <c r="X194" s="396"/>
      <c r="Y194" s="79"/>
      <c r="Z194" s="80" t="str">
        <f>IF('Plano de ação'!J194="","",'Plano de ação'!J194)</f>
        <v>1.
2.
3.
n.</v>
      </c>
      <c r="AA194" s="81" t="str">
        <f>IF('Plano de ação'!R194="","",'Plano de ação'!R194)</f>
        <v/>
      </c>
      <c r="AB194" s="82" t="str">
        <f>IF('Plano de ação'!S194="","",'Plano de ação'!S194)</f>
        <v/>
      </c>
      <c r="AC194" s="80" t="str">
        <f>IF('Plano de contingência'!J194="","",'Plano de contingência'!J194)</f>
        <v>1.
2.
3.
n.</v>
      </c>
      <c r="AD194" s="80" t="str">
        <f>'Plano de contingência'!M194</f>
        <v>1.
2.
3.
n.</v>
      </c>
      <c r="AE194" s="506"/>
    </row>
    <row r="195" spans="2:31" s="78" customFormat="1" ht="14.45" customHeight="1" thickTop="1" thickBot="1" x14ac:dyDescent="0.25">
      <c r="B195" s="446"/>
      <c r="C195" s="459"/>
      <c r="D195" s="446"/>
      <c r="E195" s="459"/>
      <c r="F195" s="91"/>
      <c r="G195" s="452"/>
      <c r="H195" s="92"/>
      <c r="I195" s="443"/>
      <c r="J195" s="482"/>
      <c r="K195" s="417"/>
      <c r="L195" s="417"/>
      <c r="M195" s="420"/>
      <c r="N195" s="407" t="str">
        <f>'Avaliar os Controles Existent.'!H195</f>
        <v>1.
2.
3.
n.</v>
      </c>
      <c r="O195" s="408"/>
      <c r="P195" s="409"/>
      <c r="Q195" s="402"/>
      <c r="R195" s="407" t="str">
        <f>'Avaliar os Controles Existent.'!R195</f>
        <v>1.
2.
3.
n.</v>
      </c>
      <c r="S195" s="408"/>
      <c r="T195" s="409"/>
      <c r="U195" s="402"/>
      <c r="V195" s="387"/>
      <c r="W195" s="390"/>
      <c r="X195" s="396"/>
      <c r="Y195" s="79"/>
      <c r="Z195" s="80" t="str">
        <f>IF('Plano de ação'!J195="","",'Plano de ação'!J195)</f>
        <v>1.
2.
3.
n.</v>
      </c>
      <c r="AA195" s="81" t="str">
        <f>IF('Plano de ação'!R195="","",'Plano de ação'!R195)</f>
        <v/>
      </c>
      <c r="AB195" s="82" t="str">
        <f>IF('Plano de ação'!S195="","",'Plano de ação'!S195)</f>
        <v/>
      </c>
      <c r="AC195" s="80" t="str">
        <f>IF('Plano de contingência'!J195="","",'Plano de contingência'!J195)</f>
        <v>1.
2.
3.
n.</v>
      </c>
      <c r="AD195" s="80" t="str">
        <f>'Plano de contingência'!M195</f>
        <v>1.
2.
3.
n.</v>
      </c>
      <c r="AE195" s="506"/>
    </row>
    <row r="196" spans="2:31" s="78" customFormat="1" ht="14.45" customHeight="1" thickTop="1" thickBot="1" x14ac:dyDescent="0.25">
      <c r="B196" s="446"/>
      <c r="C196" s="459"/>
      <c r="D196" s="446"/>
      <c r="E196" s="459"/>
      <c r="F196" s="91"/>
      <c r="G196" s="452"/>
      <c r="H196" s="92"/>
      <c r="I196" s="443"/>
      <c r="J196" s="482"/>
      <c r="K196" s="417"/>
      <c r="L196" s="417"/>
      <c r="M196" s="420"/>
      <c r="N196" s="407" t="str">
        <f>'Avaliar os Controles Existent.'!H196</f>
        <v>1.
2.
3.
n.</v>
      </c>
      <c r="O196" s="408"/>
      <c r="P196" s="409"/>
      <c r="Q196" s="402"/>
      <c r="R196" s="407" t="str">
        <f>'Avaliar os Controles Existent.'!R196</f>
        <v>1.
2.
3.
n.</v>
      </c>
      <c r="S196" s="408"/>
      <c r="T196" s="409"/>
      <c r="U196" s="402"/>
      <c r="V196" s="387"/>
      <c r="W196" s="390"/>
      <c r="X196" s="396"/>
      <c r="Y196" s="79"/>
      <c r="Z196" s="80" t="str">
        <f>IF('Plano de ação'!J196="","",'Plano de ação'!J196)</f>
        <v>1.
2.
3.
n.</v>
      </c>
      <c r="AA196" s="81" t="str">
        <f>IF('Plano de ação'!R196="","",'Plano de ação'!R196)</f>
        <v/>
      </c>
      <c r="AB196" s="82" t="str">
        <f>IF('Plano de ação'!S196="","",'Plano de ação'!S196)</f>
        <v/>
      </c>
      <c r="AC196" s="80" t="str">
        <f>IF('Plano de contingência'!J196="","",'Plano de contingência'!J196)</f>
        <v>1.
2.
3.
n.</v>
      </c>
      <c r="AD196" s="80" t="str">
        <f>'Plano de contingência'!M196</f>
        <v>1.
2.
3.
n.</v>
      </c>
      <c r="AE196" s="506"/>
    </row>
    <row r="197" spans="2:31" s="78" customFormat="1" ht="14.45" customHeight="1" thickTop="1" thickBot="1" x14ac:dyDescent="0.25">
      <c r="B197" s="446"/>
      <c r="C197" s="459"/>
      <c r="D197" s="446"/>
      <c r="E197" s="459"/>
      <c r="F197" s="91"/>
      <c r="G197" s="452"/>
      <c r="H197" s="92"/>
      <c r="I197" s="443"/>
      <c r="J197" s="482"/>
      <c r="K197" s="417"/>
      <c r="L197" s="417"/>
      <c r="M197" s="420"/>
      <c r="N197" s="407" t="str">
        <f>'Avaliar os Controles Existent.'!H197</f>
        <v>1.
2.
3.
n.</v>
      </c>
      <c r="O197" s="408"/>
      <c r="P197" s="409"/>
      <c r="Q197" s="402"/>
      <c r="R197" s="407" t="str">
        <f>'Avaliar os Controles Existent.'!R197</f>
        <v>1.
2.
3.
n.</v>
      </c>
      <c r="S197" s="408"/>
      <c r="T197" s="409"/>
      <c r="U197" s="402"/>
      <c r="V197" s="387"/>
      <c r="W197" s="390"/>
      <c r="X197" s="396"/>
      <c r="Y197" s="79"/>
      <c r="Z197" s="80" t="str">
        <f>IF('Plano de ação'!J197="","",'Plano de ação'!J197)</f>
        <v>1.
2.
3.
n.</v>
      </c>
      <c r="AA197" s="81" t="str">
        <f>IF('Plano de ação'!R197="","",'Plano de ação'!R197)</f>
        <v/>
      </c>
      <c r="AB197" s="82" t="str">
        <f>IF('Plano de ação'!S197="","",'Plano de ação'!S197)</f>
        <v/>
      </c>
      <c r="AC197" s="80" t="str">
        <f>IF('Plano de contingência'!J197="","",'Plano de contingência'!J197)</f>
        <v>1.
2.
3.
n.</v>
      </c>
      <c r="AD197" s="80" t="str">
        <f>'Plano de contingência'!M197</f>
        <v>1.
2.
3.
n.</v>
      </c>
      <c r="AE197" s="506"/>
    </row>
    <row r="198" spans="2:31" s="78" customFormat="1" ht="14.45" customHeight="1" thickTop="1" thickBot="1" x14ac:dyDescent="0.25">
      <c r="B198" s="446"/>
      <c r="C198" s="459"/>
      <c r="D198" s="446"/>
      <c r="E198" s="459"/>
      <c r="F198" s="91"/>
      <c r="G198" s="452"/>
      <c r="H198" s="92"/>
      <c r="I198" s="443"/>
      <c r="J198" s="482"/>
      <c r="K198" s="417"/>
      <c r="L198" s="417"/>
      <c r="M198" s="420"/>
      <c r="N198" s="407" t="str">
        <f>'Avaliar os Controles Existent.'!H198</f>
        <v>1.
2.
3.
n.</v>
      </c>
      <c r="O198" s="408"/>
      <c r="P198" s="409"/>
      <c r="Q198" s="402"/>
      <c r="R198" s="407" t="str">
        <f>'Avaliar os Controles Existent.'!R198</f>
        <v>1.
2.
3.
n.</v>
      </c>
      <c r="S198" s="408"/>
      <c r="T198" s="409"/>
      <c r="U198" s="402"/>
      <c r="V198" s="387"/>
      <c r="W198" s="390"/>
      <c r="X198" s="396"/>
      <c r="Y198" s="79"/>
      <c r="Z198" s="80" t="str">
        <f>IF('Plano de ação'!J198="","",'Plano de ação'!J198)</f>
        <v>1.
2.
3.
n.</v>
      </c>
      <c r="AA198" s="81" t="str">
        <f>IF('Plano de ação'!R198="","",'Plano de ação'!R198)</f>
        <v/>
      </c>
      <c r="AB198" s="82" t="str">
        <f>IF('Plano de ação'!S198="","",'Plano de ação'!S198)</f>
        <v/>
      </c>
      <c r="AC198" s="80" t="str">
        <f>IF('Plano de contingência'!J198="","",'Plano de contingência'!J198)</f>
        <v>1.
2.
3.
n.</v>
      </c>
      <c r="AD198" s="80" t="str">
        <f>'Plano de contingência'!M198</f>
        <v>1.
2.
3.
n.</v>
      </c>
      <c r="AE198" s="506"/>
    </row>
    <row r="199" spans="2:31" s="78" customFormat="1" ht="14.45" customHeight="1" thickTop="1" thickBot="1" x14ac:dyDescent="0.25">
      <c r="B199" s="446"/>
      <c r="C199" s="459"/>
      <c r="D199" s="446"/>
      <c r="E199" s="459"/>
      <c r="F199" s="91"/>
      <c r="G199" s="452"/>
      <c r="H199" s="92"/>
      <c r="I199" s="443"/>
      <c r="J199" s="482"/>
      <c r="K199" s="417"/>
      <c r="L199" s="417"/>
      <c r="M199" s="420"/>
      <c r="N199" s="407" t="str">
        <f>'Avaliar os Controles Existent.'!H199</f>
        <v>1.
2.
3.
n.</v>
      </c>
      <c r="O199" s="408"/>
      <c r="P199" s="409"/>
      <c r="Q199" s="402"/>
      <c r="R199" s="407" t="str">
        <f>'Avaliar os Controles Existent.'!R199</f>
        <v>1.
2.
3.
n.</v>
      </c>
      <c r="S199" s="408"/>
      <c r="T199" s="409"/>
      <c r="U199" s="402"/>
      <c r="V199" s="387"/>
      <c r="W199" s="390"/>
      <c r="X199" s="396"/>
      <c r="Y199" s="79"/>
      <c r="Z199" s="80" t="str">
        <f>IF('Plano de ação'!J199="","",'Plano de ação'!J199)</f>
        <v>1.
2.
3.
n.</v>
      </c>
      <c r="AA199" s="81" t="str">
        <f>IF('Plano de ação'!R199="","",'Plano de ação'!R199)</f>
        <v/>
      </c>
      <c r="AB199" s="82" t="str">
        <f>IF('Plano de ação'!S199="","",'Plano de ação'!S199)</f>
        <v/>
      </c>
      <c r="AC199" s="80" t="str">
        <f>IF('Plano de contingência'!J199="","",'Plano de contingência'!J199)</f>
        <v>1.
2.
3.
n.</v>
      </c>
      <c r="AD199" s="80" t="str">
        <f>'Plano de contingência'!M199</f>
        <v>1.
2.
3.
n.</v>
      </c>
      <c r="AE199" s="506"/>
    </row>
    <row r="200" spans="2:31" s="78" customFormat="1" ht="14.45" customHeight="1" thickTop="1" thickBot="1" x14ac:dyDescent="0.25">
      <c r="B200" s="446"/>
      <c r="C200" s="459"/>
      <c r="D200" s="446"/>
      <c r="E200" s="459"/>
      <c r="F200" s="91"/>
      <c r="G200" s="452"/>
      <c r="H200" s="92"/>
      <c r="I200" s="443"/>
      <c r="J200" s="482"/>
      <c r="K200" s="417"/>
      <c r="L200" s="417"/>
      <c r="M200" s="420"/>
      <c r="N200" s="407" t="str">
        <f>'Avaliar os Controles Existent.'!H200</f>
        <v>1.
2.
3.
n.</v>
      </c>
      <c r="O200" s="408"/>
      <c r="P200" s="409"/>
      <c r="Q200" s="402"/>
      <c r="R200" s="407" t="str">
        <f>'Avaliar os Controles Existent.'!R200</f>
        <v>1.
2.
3.
n.</v>
      </c>
      <c r="S200" s="408"/>
      <c r="T200" s="409"/>
      <c r="U200" s="402"/>
      <c r="V200" s="387"/>
      <c r="W200" s="390"/>
      <c r="X200" s="396"/>
      <c r="Y200" s="79"/>
      <c r="Z200" s="80" t="str">
        <f>IF('Plano de ação'!J200="","",'Plano de ação'!J200)</f>
        <v>1.
2.
3.
n.</v>
      </c>
      <c r="AA200" s="81" t="str">
        <f>IF('Plano de ação'!R200="","",'Plano de ação'!R200)</f>
        <v/>
      </c>
      <c r="AB200" s="82" t="str">
        <f>IF('Plano de ação'!S200="","",'Plano de ação'!S200)</f>
        <v/>
      </c>
      <c r="AC200" s="80" t="str">
        <f>IF('Plano de contingência'!J200="","",'Plano de contingência'!J200)</f>
        <v>1.
2.
3.
n.</v>
      </c>
      <c r="AD200" s="80" t="str">
        <f>'Plano de contingência'!M200</f>
        <v>1.
2.
3.
n.</v>
      </c>
      <c r="AE200" s="506"/>
    </row>
    <row r="201" spans="2:31" s="78" customFormat="1" ht="14.45" customHeight="1" thickTop="1" thickBot="1" x14ac:dyDescent="0.25">
      <c r="B201" s="446"/>
      <c r="C201" s="459"/>
      <c r="D201" s="447"/>
      <c r="E201" s="460"/>
      <c r="F201" s="91"/>
      <c r="G201" s="453"/>
      <c r="H201" s="92"/>
      <c r="I201" s="444"/>
      <c r="J201" s="483"/>
      <c r="K201" s="418"/>
      <c r="L201" s="418"/>
      <c r="M201" s="421"/>
      <c r="N201" s="407" t="str">
        <f>'Avaliar os Controles Existent.'!H201</f>
        <v>1.
2.
3.
n.</v>
      </c>
      <c r="O201" s="408"/>
      <c r="P201" s="409"/>
      <c r="Q201" s="403"/>
      <c r="R201" s="407" t="str">
        <f>'Avaliar os Controles Existent.'!R201</f>
        <v>1.
2.
3.
n.</v>
      </c>
      <c r="S201" s="408"/>
      <c r="T201" s="409"/>
      <c r="U201" s="403"/>
      <c r="V201" s="388"/>
      <c r="W201" s="391"/>
      <c r="X201" s="397"/>
      <c r="Y201" s="79"/>
      <c r="Z201" s="80" t="str">
        <f>IF('Plano de ação'!J201="","",'Plano de ação'!J201)</f>
        <v>1.
2.
3.
n.</v>
      </c>
      <c r="AA201" s="81" t="str">
        <f>IF('Plano de ação'!R201="","",'Plano de ação'!R201)</f>
        <v/>
      </c>
      <c r="AB201" s="82" t="str">
        <f>IF('Plano de ação'!S201="","",'Plano de ação'!S201)</f>
        <v/>
      </c>
      <c r="AC201" s="80" t="str">
        <f>IF('Plano de contingência'!J201="","",'Plano de contingência'!J201)</f>
        <v>1.
2.
3.
n.</v>
      </c>
      <c r="AD201" s="80" t="str">
        <f>'Plano de contingência'!M201</f>
        <v>1.
2.
3.
n.</v>
      </c>
      <c r="AE201" s="506"/>
    </row>
    <row r="202" spans="2:31" s="78" customFormat="1" ht="14.45" customHeight="1" thickTop="1" thickBot="1" x14ac:dyDescent="0.25">
      <c r="B202" s="446"/>
      <c r="C202" s="459"/>
      <c r="D202" s="445" t="str">
        <f>'Subprocessos e FCS'!C32</f>
        <v>FCS.04</v>
      </c>
      <c r="E202" s="470">
        <f>'Subprocessos e FCS'!D32</f>
        <v>0</v>
      </c>
      <c r="F202" s="91"/>
      <c r="G202" s="451" t="s">
        <v>111</v>
      </c>
      <c r="H202" s="92"/>
      <c r="I202" s="442"/>
      <c r="J202" s="481"/>
      <c r="K202" s="416" t="str">
        <f>'Apuração do Risco Inerente'!Y202:Y211</f>
        <v/>
      </c>
      <c r="L202" s="416" t="str">
        <f>'Apuração do Risco Inerente'!Z202:Z211</f>
        <v/>
      </c>
      <c r="M202" s="419" t="str">
        <f>'Apuração do Risco Inerente'!AB202:AB211</f>
        <v/>
      </c>
      <c r="N202" s="407" t="str">
        <f>'Avaliar os Controles Existent.'!H202</f>
        <v>1.
2.
3.
n.</v>
      </c>
      <c r="O202" s="408"/>
      <c r="P202" s="409"/>
      <c r="Q202" s="401" t="str">
        <f>'Avaliar os Controles Existent.'!N202:N211</f>
        <v/>
      </c>
      <c r="R202" s="407" t="str">
        <f>'Avaliar os Controles Existent.'!R202</f>
        <v>1.
2.
3.
n.</v>
      </c>
      <c r="S202" s="408"/>
      <c r="T202" s="409"/>
      <c r="U202" s="401" t="str">
        <f>'Avaliar os Controles Existent.'!X202:X211</f>
        <v/>
      </c>
      <c r="V202" s="386" t="str">
        <f>'Avaliar os Controles Existent.'!AA202:AA211</f>
        <v/>
      </c>
      <c r="W202" s="389" t="str">
        <f>'Avaliar os Controles Existent.'!AB202:AB211</f>
        <v/>
      </c>
      <c r="X202" s="395" t="str">
        <f>'Avaliar os Controles Existent.'!AD202:AD211</f>
        <v/>
      </c>
      <c r="Y202" s="79" t="str">
        <f>IF('Plano de ação'!I202:I211="","",'Plano de ação'!I202:I211)</f>
        <v/>
      </c>
      <c r="Z202" s="80" t="str">
        <f>IF('Plano de ação'!J202="","",'Plano de ação'!J202)</f>
        <v>1.
2.
3.
n.</v>
      </c>
      <c r="AA202" s="81" t="str">
        <f>IF('Plano de ação'!R202="","",'Plano de ação'!R202)</f>
        <v/>
      </c>
      <c r="AB202" s="82" t="str">
        <f>IF('Plano de ação'!S202="","",'Plano de ação'!S202)</f>
        <v/>
      </c>
      <c r="AC202" s="80" t="str">
        <f>IF('Plano de contingência'!J202="","",'Plano de contingência'!J202)</f>
        <v>1.
2.
3.
n.</v>
      </c>
      <c r="AD202" s="80" t="str">
        <f>'Plano de contingência'!M202</f>
        <v>1.
2.
3.
n.</v>
      </c>
      <c r="AE202" s="506" t="str">
        <f>IF(Monitoramento!J202="","",Monitoramento!J202)</f>
        <v/>
      </c>
    </row>
    <row r="203" spans="2:31" s="78" customFormat="1" ht="14.45" customHeight="1" thickTop="1" thickBot="1" x14ac:dyDescent="0.25">
      <c r="B203" s="446"/>
      <c r="C203" s="459"/>
      <c r="D203" s="446"/>
      <c r="E203" s="459"/>
      <c r="F203" s="91"/>
      <c r="G203" s="452"/>
      <c r="H203" s="92"/>
      <c r="I203" s="443"/>
      <c r="J203" s="482"/>
      <c r="K203" s="417"/>
      <c r="L203" s="417"/>
      <c r="M203" s="420"/>
      <c r="N203" s="407" t="str">
        <f>'Avaliar os Controles Existent.'!H203</f>
        <v>1.
2.
3.
n.</v>
      </c>
      <c r="O203" s="408"/>
      <c r="P203" s="409"/>
      <c r="Q203" s="402"/>
      <c r="R203" s="407" t="str">
        <f>'Avaliar os Controles Existent.'!R203</f>
        <v>1.
2.
3.
n.</v>
      </c>
      <c r="S203" s="408"/>
      <c r="T203" s="409"/>
      <c r="U203" s="402"/>
      <c r="V203" s="387"/>
      <c r="W203" s="390"/>
      <c r="X203" s="396"/>
      <c r="Y203" s="79"/>
      <c r="Z203" s="80" t="str">
        <f>IF('Plano de ação'!J203="","",'Plano de ação'!J203)</f>
        <v>1.
2.
3.
n.</v>
      </c>
      <c r="AA203" s="81" t="str">
        <f>IF('Plano de ação'!R203="","",'Plano de ação'!R203)</f>
        <v/>
      </c>
      <c r="AB203" s="82" t="str">
        <f>IF('Plano de ação'!S203="","",'Plano de ação'!S203)</f>
        <v/>
      </c>
      <c r="AC203" s="80" t="str">
        <f>IF('Plano de contingência'!J203="","",'Plano de contingência'!J203)</f>
        <v>1.
2.
3.
n.</v>
      </c>
      <c r="AD203" s="80" t="str">
        <f>'Plano de contingência'!M203</f>
        <v>1.
2.
3.
n.</v>
      </c>
      <c r="AE203" s="506"/>
    </row>
    <row r="204" spans="2:31" s="78" customFormat="1" ht="14.45" customHeight="1" thickTop="1" thickBot="1" x14ac:dyDescent="0.25">
      <c r="B204" s="446"/>
      <c r="C204" s="459"/>
      <c r="D204" s="446"/>
      <c r="E204" s="459"/>
      <c r="F204" s="91"/>
      <c r="G204" s="452"/>
      <c r="H204" s="92"/>
      <c r="I204" s="443"/>
      <c r="J204" s="482"/>
      <c r="K204" s="417"/>
      <c r="L204" s="417"/>
      <c r="M204" s="420"/>
      <c r="N204" s="407" t="str">
        <f>'Avaliar os Controles Existent.'!H204</f>
        <v>1.
2.
3.
n.</v>
      </c>
      <c r="O204" s="408"/>
      <c r="P204" s="409"/>
      <c r="Q204" s="402"/>
      <c r="R204" s="407" t="str">
        <f>'Avaliar os Controles Existent.'!R204</f>
        <v>1.
2.
3.
n.</v>
      </c>
      <c r="S204" s="408"/>
      <c r="T204" s="409"/>
      <c r="U204" s="402"/>
      <c r="V204" s="387"/>
      <c r="W204" s="390"/>
      <c r="X204" s="396"/>
      <c r="Y204" s="79"/>
      <c r="Z204" s="80" t="str">
        <f>IF('Plano de ação'!J204="","",'Plano de ação'!J204)</f>
        <v>1.
2.
3.
n.</v>
      </c>
      <c r="AA204" s="81" t="str">
        <f>IF('Plano de ação'!R204="","",'Plano de ação'!R204)</f>
        <v/>
      </c>
      <c r="AB204" s="82" t="str">
        <f>IF('Plano de ação'!S204="","",'Plano de ação'!S204)</f>
        <v/>
      </c>
      <c r="AC204" s="80" t="str">
        <f>IF('Plano de contingência'!J204="","",'Plano de contingência'!J204)</f>
        <v>1.
2.
3.
n.</v>
      </c>
      <c r="AD204" s="80" t="str">
        <f>'Plano de contingência'!M204</f>
        <v>1.
2.
3.
n.</v>
      </c>
      <c r="AE204" s="506"/>
    </row>
    <row r="205" spans="2:31" s="78" customFormat="1" ht="14.45" customHeight="1" thickTop="1" thickBot="1" x14ac:dyDescent="0.25">
      <c r="B205" s="446"/>
      <c r="C205" s="459"/>
      <c r="D205" s="446"/>
      <c r="E205" s="459"/>
      <c r="F205" s="91"/>
      <c r="G205" s="452"/>
      <c r="H205" s="92"/>
      <c r="I205" s="443"/>
      <c r="J205" s="482"/>
      <c r="K205" s="417"/>
      <c r="L205" s="417"/>
      <c r="M205" s="420"/>
      <c r="N205" s="407" t="str">
        <f>'Avaliar os Controles Existent.'!H205</f>
        <v>1.
2.
3.
n.</v>
      </c>
      <c r="O205" s="408"/>
      <c r="P205" s="409"/>
      <c r="Q205" s="402"/>
      <c r="R205" s="407" t="str">
        <f>'Avaliar os Controles Existent.'!R205</f>
        <v>1.
2.
3.
n.</v>
      </c>
      <c r="S205" s="408"/>
      <c r="T205" s="409"/>
      <c r="U205" s="402"/>
      <c r="V205" s="387"/>
      <c r="W205" s="390"/>
      <c r="X205" s="396"/>
      <c r="Y205" s="79"/>
      <c r="Z205" s="80" t="str">
        <f>IF('Plano de ação'!J205="","",'Plano de ação'!J205)</f>
        <v>1.
2.
3.
n.</v>
      </c>
      <c r="AA205" s="81" t="str">
        <f>IF('Plano de ação'!R205="","",'Plano de ação'!R205)</f>
        <v/>
      </c>
      <c r="AB205" s="82" t="str">
        <f>IF('Plano de ação'!S205="","",'Plano de ação'!S205)</f>
        <v/>
      </c>
      <c r="AC205" s="80" t="str">
        <f>IF('Plano de contingência'!J205="","",'Plano de contingência'!J205)</f>
        <v>1.
2.
3.
n.</v>
      </c>
      <c r="AD205" s="80" t="str">
        <f>'Plano de contingência'!M205</f>
        <v>1.
2.
3.
n.</v>
      </c>
      <c r="AE205" s="506"/>
    </row>
    <row r="206" spans="2:31" s="78" customFormat="1" ht="14.45" customHeight="1" thickTop="1" thickBot="1" x14ac:dyDescent="0.25">
      <c r="B206" s="446"/>
      <c r="C206" s="459"/>
      <c r="D206" s="446"/>
      <c r="E206" s="459"/>
      <c r="F206" s="91"/>
      <c r="G206" s="452"/>
      <c r="H206" s="92"/>
      <c r="I206" s="443"/>
      <c r="J206" s="482"/>
      <c r="K206" s="417"/>
      <c r="L206" s="417"/>
      <c r="M206" s="420"/>
      <c r="N206" s="407" t="str">
        <f>'Avaliar os Controles Existent.'!H206</f>
        <v>1.
2.
3.
n.</v>
      </c>
      <c r="O206" s="408"/>
      <c r="P206" s="409"/>
      <c r="Q206" s="402"/>
      <c r="R206" s="407" t="str">
        <f>'Avaliar os Controles Existent.'!R206</f>
        <v>1.
2.
3.
n.</v>
      </c>
      <c r="S206" s="408"/>
      <c r="T206" s="409"/>
      <c r="U206" s="402"/>
      <c r="V206" s="387"/>
      <c r="W206" s="390"/>
      <c r="X206" s="396"/>
      <c r="Y206" s="79"/>
      <c r="Z206" s="80" t="str">
        <f>IF('Plano de ação'!J206="","",'Plano de ação'!J206)</f>
        <v>1.
2.
3.
n.</v>
      </c>
      <c r="AA206" s="81" t="str">
        <f>IF('Plano de ação'!R206="","",'Plano de ação'!R206)</f>
        <v/>
      </c>
      <c r="AB206" s="82" t="str">
        <f>IF('Plano de ação'!S206="","",'Plano de ação'!S206)</f>
        <v/>
      </c>
      <c r="AC206" s="80" t="str">
        <f>IF('Plano de contingência'!J206="","",'Plano de contingência'!J206)</f>
        <v>1.
2.
3.
n.</v>
      </c>
      <c r="AD206" s="80" t="str">
        <f>'Plano de contingência'!M206</f>
        <v>1.
2.
3.
n.</v>
      </c>
      <c r="AE206" s="506"/>
    </row>
    <row r="207" spans="2:31" s="78" customFormat="1" ht="14.45" customHeight="1" thickTop="1" thickBot="1" x14ac:dyDescent="0.25">
      <c r="B207" s="446"/>
      <c r="C207" s="459"/>
      <c r="D207" s="446"/>
      <c r="E207" s="459"/>
      <c r="F207" s="91"/>
      <c r="G207" s="452"/>
      <c r="H207" s="92"/>
      <c r="I207" s="443"/>
      <c r="J207" s="482"/>
      <c r="K207" s="417"/>
      <c r="L207" s="417"/>
      <c r="M207" s="420"/>
      <c r="N207" s="407" t="str">
        <f>'Avaliar os Controles Existent.'!H207</f>
        <v>1.
2.
3.
n.</v>
      </c>
      <c r="O207" s="408"/>
      <c r="P207" s="409"/>
      <c r="Q207" s="402"/>
      <c r="R207" s="407" t="str">
        <f>'Avaliar os Controles Existent.'!R207</f>
        <v>1.
2.
3.
n.</v>
      </c>
      <c r="S207" s="408"/>
      <c r="T207" s="409"/>
      <c r="U207" s="402"/>
      <c r="V207" s="387"/>
      <c r="W207" s="390"/>
      <c r="X207" s="396"/>
      <c r="Y207" s="79"/>
      <c r="Z207" s="80" t="str">
        <f>IF('Plano de ação'!J207="","",'Plano de ação'!J207)</f>
        <v>1.
2.
3.
n.</v>
      </c>
      <c r="AA207" s="81" t="str">
        <f>IF('Plano de ação'!R207="","",'Plano de ação'!R207)</f>
        <v/>
      </c>
      <c r="AB207" s="82" t="str">
        <f>IF('Plano de ação'!S207="","",'Plano de ação'!S207)</f>
        <v/>
      </c>
      <c r="AC207" s="80" t="str">
        <f>IF('Plano de contingência'!J207="","",'Plano de contingência'!J207)</f>
        <v>1.
2.
3.
n.</v>
      </c>
      <c r="AD207" s="80" t="str">
        <f>'Plano de contingência'!M207</f>
        <v>1.
2.
3.
n.</v>
      </c>
      <c r="AE207" s="506"/>
    </row>
    <row r="208" spans="2:31" s="78" customFormat="1" ht="14.45" customHeight="1" thickTop="1" thickBot="1" x14ac:dyDescent="0.25">
      <c r="B208" s="446"/>
      <c r="C208" s="459"/>
      <c r="D208" s="446"/>
      <c r="E208" s="459"/>
      <c r="F208" s="91"/>
      <c r="G208" s="452"/>
      <c r="H208" s="92"/>
      <c r="I208" s="443"/>
      <c r="J208" s="482"/>
      <c r="K208" s="417"/>
      <c r="L208" s="417"/>
      <c r="M208" s="420"/>
      <c r="N208" s="407" t="str">
        <f>'Avaliar os Controles Existent.'!H208</f>
        <v>1.
2.
3.
n.</v>
      </c>
      <c r="O208" s="408"/>
      <c r="P208" s="409"/>
      <c r="Q208" s="402"/>
      <c r="R208" s="407" t="str">
        <f>'Avaliar os Controles Existent.'!R208</f>
        <v>1.
2.
3.
n.</v>
      </c>
      <c r="S208" s="408"/>
      <c r="T208" s="409"/>
      <c r="U208" s="402"/>
      <c r="V208" s="387"/>
      <c r="W208" s="390"/>
      <c r="X208" s="396"/>
      <c r="Y208" s="79"/>
      <c r="Z208" s="80" t="str">
        <f>IF('Plano de ação'!J208="","",'Plano de ação'!J208)</f>
        <v>1.
2.
3.
n.</v>
      </c>
      <c r="AA208" s="81" t="str">
        <f>IF('Plano de ação'!R208="","",'Plano de ação'!R208)</f>
        <v/>
      </c>
      <c r="AB208" s="82" t="str">
        <f>IF('Plano de ação'!S208="","",'Plano de ação'!S208)</f>
        <v/>
      </c>
      <c r="AC208" s="80" t="str">
        <f>IF('Plano de contingência'!J208="","",'Plano de contingência'!J208)</f>
        <v>1.
2.
3.
n.</v>
      </c>
      <c r="AD208" s="80" t="str">
        <f>'Plano de contingência'!M208</f>
        <v>1.
2.
3.
n.</v>
      </c>
      <c r="AE208" s="506"/>
    </row>
    <row r="209" spans="2:31" s="78" customFormat="1" ht="14.45" customHeight="1" thickTop="1" thickBot="1" x14ac:dyDescent="0.25">
      <c r="B209" s="446"/>
      <c r="C209" s="459"/>
      <c r="D209" s="446"/>
      <c r="E209" s="459"/>
      <c r="F209" s="91"/>
      <c r="G209" s="452"/>
      <c r="H209" s="92"/>
      <c r="I209" s="443"/>
      <c r="J209" s="482"/>
      <c r="K209" s="417"/>
      <c r="L209" s="417"/>
      <c r="M209" s="420"/>
      <c r="N209" s="407" t="str">
        <f>'Avaliar os Controles Existent.'!H209</f>
        <v>1.
2.
3.
n.</v>
      </c>
      <c r="O209" s="408"/>
      <c r="P209" s="409"/>
      <c r="Q209" s="402"/>
      <c r="R209" s="407" t="str">
        <f>'Avaliar os Controles Existent.'!R209</f>
        <v>1.
2.
3.
n.</v>
      </c>
      <c r="S209" s="408"/>
      <c r="T209" s="409"/>
      <c r="U209" s="402"/>
      <c r="V209" s="387"/>
      <c r="W209" s="390"/>
      <c r="X209" s="396"/>
      <c r="Y209" s="79"/>
      <c r="Z209" s="80" t="str">
        <f>IF('Plano de ação'!J209="","",'Plano de ação'!J209)</f>
        <v>1.
2.
3.
n.</v>
      </c>
      <c r="AA209" s="81" t="str">
        <f>IF('Plano de ação'!R209="","",'Plano de ação'!R209)</f>
        <v/>
      </c>
      <c r="AB209" s="82" t="str">
        <f>IF('Plano de ação'!S209="","",'Plano de ação'!S209)</f>
        <v/>
      </c>
      <c r="AC209" s="80" t="str">
        <f>IF('Plano de contingência'!J209="","",'Plano de contingência'!J209)</f>
        <v>1.
2.
3.
n.</v>
      </c>
      <c r="AD209" s="80" t="str">
        <f>'Plano de contingência'!M209</f>
        <v>1.
2.
3.
n.</v>
      </c>
      <c r="AE209" s="506"/>
    </row>
    <row r="210" spans="2:31" s="78" customFormat="1" ht="14.45" customHeight="1" thickTop="1" thickBot="1" x14ac:dyDescent="0.25">
      <c r="B210" s="446"/>
      <c r="C210" s="459"/>
      <c r="D210" s="446"/>
      <c r="E210" s="459"/>
      <c r="F210" s="91"/>
      <c r="G210" s="452"/>
      <c r="H210" s="92"/>
      <c r="I210" s="443"/>
      <c r="J210" s="482"/>
      <c r="K210" s="417"/>
      <c r="L210" s="417"/>
      <c r="M210" s="420"/>
      <c r="N210" s="407" t="str">
        <f>'Avaliar os Controles Existent.'!H210</f>
        <v>1.
2.
3.
n.</v>
      </c>
      <c r="O210" s="408"/>
      <c r="P210" s="409"/>
      <c r="Q210" s="402"/>
      <c r="R210" s="407" t="str">
        <f>'Avaliar os Controles Existent.'!R210</f>
        <v>1.
2.
3.
n.</v>
      </c>
      <c r="S210" s="408"/>
      <c r="T210" s="409"/>
      <c r="U210" s="402"/>
      <c r="V210" s="387"/>
      <c r="W210" s="390"/>
      <c r="X210" s="396"/>
      <c r="Y210" s="79"/>
      <c r="Z210" s="80" t="str">
        <f>IF('Plano de ação'!J210="","",'Plano de ação'!J210)</f>
        <v>1.
2.
3.
n.</v>
      </c>
      <c r="AA210" s="81" t="str">
        <f>IF('Plano de ação'!R210="","",'Plano de ação'!R210)</f>
        <v/>
      </c>
      <c r="AB210" s="82" t="str">
        <f>IF('Plano de ação'!S210="","",'Plano de ação'!S210)</f>
        <v/>
      </c>
      <c r="AC210" s="80" t="str">
        <f>IF('Plano de contingência'!J210="","",'Plano de contingência'!J210)</f>
        <v>1.
2.
3.
n.</v>
      </c>
      <c r="AD210" s="80" t="str">
        <f>'Plano de contingência'!M210</f>
        <v>1.
2.
3.
n.</v>
      </c>
      <c r="AE210" s="506"/>
    </row>
    <row r="211" spans="2:31" s="78" customFormat="1" ht="14.45" customHeight="1" thickTop="1" thickBot="1" x14ac:dyDescent="0.25">
      <c r="B211" s="446"/>
      <c r="C211" s="459"/>
      <c r="D211" s="447"/>
      <c r="E211" s="460"/>
      <c r="F211" s="91"/>
      <c r="G211" s="453"/>
      <c r="H211" s="92"/>
      <c r="I211" s="444"/>
      <c r="J211" s="483"/>
      <c r="K211" s="418"/>
      <c r="L211" s="418"/>
      <c r="M211" s="421"/>
      <c r="N211" s="407" t="str">
        <f>'Avaliar os Controles Existent.'!H211</f>
        <v>1.
2.
3.
n.</v>
      </c>
      <c r="O211" s="408"/>
      <c r="P211" s="409"/>
      <c r="Q211" s="403"/>
      <c r="R211" s="407" t="str">
        <f>'Avaliar os Controles Existent.'!R211</f>
        <v>1.
2.
3.
n.</v>
      </c>
      <c r="S211" s="408"/>
      <c r="T211" s="409"/>
      <c r="U211" s="403"/>
      <c r="V211" s="388"/>
      <c r="W211" s="391"/>
      <c r="X211" s="397"/>
      <c r="Y211" s="79"/>
      <c r="Z211" s="80" t="str">
        <f>IF('Plano de ação'!J211="","",'Plano de ação'!J211)</f>
        <v>1.
2.
3.
n.</v>
      </c>
      <c r="AA211" s="81" t="str">
        <f>IF('Plano de ação'!R211="","",'Plano de ação'!R211)</f>
        <v/>
      </c>
      <c r="AB211" s="82" t="str">
        <f>IF('Plano de ação'!S211="","",'Plano de ação'!S211)</f>
        <v/>
      </c>
      <c r="AC211" s="80" t="str">
        <f>IF('Plano de contingência'!J211="","",'Plano de contingência'!J211)</f>
        <v>1.
2.
3.
n.</v>
      </c>
      <c r="AD211" s="80" t="str">
        <f>'Plano de contingência'!M211</f>
        <v>1.
2.
3.
n.</v>
      </c>
      <c r="AE211" s="506"/>
    </row>
    <row r="212" spans="2:31" s="78" customFormat="1" ht="14.45" customHeight="1" thickTop="1" thickBot="1" x14ac:dyDescent="0.25">
      <c r="B212" s="446"/>
      <c r="C212" s="459"/>
      <c r="D212" s="445" t="str">
        <f>'Subprocessos e FCS'!C33</f>
        <v>FCS.05</v>
      </c>
      <c r="E212" s="470">
        <f>'Subprocessos e FCS'!D33</f>
        <v>0</v>
      </c>
      <c r="F212" s="91"/>
      <c r="G212" s="451" t="s">
        <v>112</v>
      </c>
      <c r="H212" s="92"/>
      <c r="I212" s="442"/>
      <c r="J212" s="481"/>
      <c r="K212" s="416" t="str">
        <f>'Apuração do Risco Inerente'!Y212:Y221</f>
        <v/>
      </c>
      <c r="L212" s="416" t="str">
        <f>'Apuração do Risco Inerente'!Z212:Z221</f>
        <v/>
      </c>
      <c r="M212" s="419" t="str">
        <f>'Apuração do Risco Inerente'!AB212:AB221</f>
        <v/>
      </c>
      <c r="N212" s="407" t="str">
        <f>'Avaliar os Controles Existent.'!H212</f>
        <v>1.
2.
3.
n.</v>
      </c>
      <c r="O212" s="408"/>
      <c r="P212" s="409"/>
      <c r="Q212" s="401" t="str">
        <f>'Avaliar os Controles Existent.'!N212:N221</f>
        <v/>
      </c>
      <c r="R212" s="407" t="str">
        <f>'Avaliar os Controles Existent.'!R212</f>
        <v>1.
2.
3.
n.</v>
      </c>
      <c r="S212" s="408"/>
      <c r="T212" s="409"/>
      <c r="U212" s="401" t="str">
        <f>'Avaliar os Controles Existent.'!X212:X221</f>
        <v/>
      </c>
      <c r="V212" s="386" t="str">
        <f>'Avaliar os Controles Existent.'!AA212:AA221</f>
        <v/>
      </c>
      <c r="W212" s="389" t="str">
        <f>'Avaliar os Controles Existent.'!AB212:AB221</f>
        <v/>
      </c>
      <c r="X212" s="395" t="str">
        <f>'Avaliar os Controles Existent.'!AD212:AD221</f>
        <v/>
      </c>
      <c r="Y212" s="79" t="str">
        <f>IF('Plano de ação'!I212:I221="","",'Plano de ação'!I212:I221)</f>
        <v/>
      </c>
      <c r="Z212" s="80" t="str">
        <f>IF('Plano de ação'!J212="","",'Plano de ação'!J212)</f>
        <v>1.
2.
3.
n.</v>
      </c>
      <c r="AA212" s="81" t="str">
        <f>IF('Plano de ação'!R212="","",'Plano de ação'!R212)</f>
        <v/>
      </c>
      <c r="AB212" s="82" t="str">
        <f>IF('Plano de ação'!S212="","",'Plano de ação'!S212)</f>
        <v/>
      </c>
      <c r="AC212" s="80" t="str">
        <f>IF('Plano de contingência'!J212="","",'Plano de contingência'!J212)</f>
        <v>1.
2.
3.
n.</v>
      </c>
      <c r="AD212" s="80" t="str">
        <f>'Plano de contingência'!M212</f>
        <v>1.
2.
3.
n.</v>
      </c>
      <c r="AE212" s="506" t="str">
        <f>IF(Monitoramento!J212="","",Monitoramento!J212)</f>
        <v/>
      </c>
    </row>
    <row r="213" spans="2:31" s="78" customFormat="1" ht="14.45" customHeight="1" thickTop="1" thickBot="1" x14ac:dyDescent="0.25">
      <c r="B213" s="446"/>
      <c r="C213" s="459"/>
      <c r="D213" s="446"/>
      <c r="E213" s="459"/>
      <c r="F213" s="91"/>
      <c r="G213" s="452"/>
      <c r="H213" s="92"/>
      <c r="I213" s="443"/>
      <c r="J213" s="482"/>
      <c r="K213" s="417"/>
      <c r="L213" s="417"/>
      <c r="M213" s="420"/>
      <c r="N213" s="407" t="str">
        <f>'Avaliar os Controles Existent.'!H213</f>
        <v>1.
2.
3.
n.</v>
      </c>
      <c r="O213" s="408"/>
      <c r="P213" s="409"/>
      <c r="Q213" s="402"/>
      <c r="R213" s="407" t="str">
        <f>'Avaliar os Controles Existent.'!R213</f>
        <v>1.
2.
3.
n.</v>
      </c>
      <c r="S213" s="408"/>
      <c r="T213" s="409"/>
      <c r="U213" s="402"/>
      <c r="V213" s="387"/>
      <c r="W213" s="390"/>
      <c r="X213" s="396"/>
      <c r="Y213" s="79"/>
      <c r="Z213" s="80" t="str">
        <f>IF('Plano de ação'!J213="","",'Plano de ação'!J213)</f>
        <v>1.
2.
3.
n.</v>
      </c>
      <c r="AA213" s="81" t="str">
        <f>IF('Plano de ação'!R213="","",'Plano de ação'!R213)</f>
        <v/>
      </c>
      <c r="AB213" s="82" t="str">
        <f>IF('Plano de ação'!S213="","",'Plano de ação'!S213)</f>
        <v/>
      </c>
      <c r="AC213" s="80" t="str">
        <f>IF('Plano de contingência'!J213="","",'Plano de contingência'!J213)</f>
        <v>1.
2.
3.
n.</v>
      </c>
      <c r="AD213" s="80" t="str">
        <f>'Plano de contingência'!M213</f>
        <v>1.
2.
3.
n.</v>
      </c>
      <c r="AE213" s="506"/>
    </row>
    <row r="214" spans="2:31" s="78" customFormat="1" ht="14.45" customHeight="1" thickTop="1" thickBot="1" x14ac:dyDescent="0.25">
      <c r="B214" s="446"/>
      <c r="C214" s="459"/>
      <c r="D214" s="446"/>
      <c r="E214" s="459"/>
      <c r="F214" s="91"/>
      <c r="G214" s="452"/>
      <c r="H214" s="92"/>
      <c r="I214" s="443"/>
      <c r="J214" s="482"/>
      <c r="K214" s="417"/>
      <c r="L214" s="417"/>
      <c r="M214" s="420"/>
      <c r="N214" s="407" t="str">
        <f>'Avaliar os Controles Existent.'!H214</f>
        <v>1.
2.
3.
n.</v>
      </c>
      <c r="O214" s="408"/>
      <c r="P214" s="409"/>
      <c r="Q214" s="402"/>
      <c r="R214" s="407" t="str">
        <f>'Avaliar os Controles Existent.'!R214</f>
        <v>1.
2.
3.
n.</v>
      </c>
      <c r="S214" s="408"/>
      <c r="T214" s="409"/>
      <c r="U214" s="402"/>
      <c r="V214" s="387"/>
      <c r="W214" s="390"/>
      <c r="X214" s="396"/>
      <c r="Y214" s="79"/>
      <c r="Z214" s="80" t="str">
        <f>IF('Plano de ação'!J214="","",'Plano de ação'!J214)</f>
        <v>1.
2.
3.
n.</v>
      </c>
      <c r="AA214" s="81" t="str">
        <f>IF('Plano de ação'!R214="","",'Plano de ação'!R214)</f>
        <v/>
      </c>
      <c r="AB214" s="82" t="str">
        <f>IF('Plano de ação'!S214="","",'Plano de ação'!S214)</f>
        <v/>
      </c>
      <c r="AC214" s="80" t="str">
        <f>IF('Plano de contingência'!J214="","",'Plano de contingência'!J214)</f>
        <v>1.
2.
3.
n.</v>
      </c>
      <c r="AD214" s="80" t="str">
        <f>'Plano de contingência'!M214</f>
        <v>1.
2.
3.
n.</v>
      </c>
      <c r="AE214" s="506"/>
    </row>
    <row r="215" spans="2:31" s="78" customFormat="1" ht="14.45" customHeight="1" thickTop="1" thickBot="1" x14ac:dyDescent="0.25">
      <c r="B215" s="446"/>
      <c r="C215" s="459"/>
      <c r="D215" s="446"/>
      <c r="E215" s="459"/>
      <c r="F215" s="91"/>
      <c r="G215" s="452"/>
      <c r="H215" s="92"/>
      <c r="I215" s="443"/>
      <c r="J215" s="482"/>
      <c r="K215" s="417"/>
      <c r="L215" s="417"/>
      <c r="M215" s="420"/>
      <c r="N215" s="407" t="str">
        <f>'Avaliar os Controles Existent.'!H215</f>
        <v>1.
2.
3.
n.</v>
      </c>
      <c r="O215" s="408"/>
      <c r="P215" s="409"/>
      <c r="Q215" s="402"/>
      <c r="R215" s="407" t="str">
        <f>'Avaliar os Controles Existent.'!R215</f>
        <v>1.
2.
3.
n.</v>
      </c>
      <c r="S215" s="408"/>
      <c r="T215" s="409"/>
      <c r="U215" s="402"/>
      <c r="V215" s="387"/>
      <c r="W215" s="390"/>
      <c r="X215" s="396"/>
      <c r="Y215" s="79"/>
      <c r="Z215" s="80" t="str">
        <f>IF('Plano de ação'!J215="","",'Plano de ação'!J215)</f>
        <v>1.
2.
3.
n.</v>
      </c>
      <c r="AA215" s="81" t="str">
        <f>IF('Plano de ação'!R215="","",'Plano de ação'!R215)</f>
        <v/>
      </c>
      <c r="AB215" s="82" t="str">
        <f>IF('Plano de ação'!S215="","",'Plano de ação'!S215)</f>
        <v/>
      </c>
      <c r="AC215" s="80" t="str">
        <f>IF('Plano de contingência'!J215="","",'Plano de contingência'!J215)</f>
        <v>1.
2.
3.
n.</v>
      </c>
      <c r="AD215" s="80" t="str">
        <f>'Plano de contingência'!M215</f>
        <v>1.
2.
3.
n.</v>
      </c>
      <c r="AE215" s="506"/>
    </row>
    <row r="216" spans="2:31" s="78" customFormat="1" ht="14.45" customHeight="1" thickTop="1" thickBot="1" x14ac:dyDescent="0.25">
      <c r="B216" s="446"/>
      <c r="C216" s="459"/>
      <c r="D216" s="446"/>
      <c r="E216" s="459"/>
      <c r="F216" s="91"/>
      <c r="G216" s="452"/>
      <c r="H216" s="92"/>
      <c r="I216" s="443"/>
      <c r="J216" s="482"/>
      <c r="K216" s="417"/>
      <c r="L216" s="417"/>
      <c r="M216" s="420"/>
      <c r="N216" s="407" t="str">
        <f>'Avaliar os Controles Existent.'!H216</f>
        <v>1.
2.
3.
n.</v>
      </c>
      <c r="O216" s="408"/>
      <c r="P216" s="409"/>
      <c r="Q216" s="402"/>
      <c r="R216" s="407" t="str">
        <f>'Avaliar os Controles Existent.'!R216</f>
        <v>1.
2.
3.
n.</v>
      </c>
      <c r="S216" s="408"/>
      <c r="T216" s="409"/>
      <c r="U216" s="402"/>
      <c r="V216" s="387"/>
      <c r="W216" s="390"/>
      <c r="X216" s="396"/>
      <c r="Y216" s="79"/>
      <c r="Z216" s="80" t="str">
        <f>IF('Plano de ação'!J216="","",'Plano de ação'!J216)</f>
        <v>1.
2.
3.
n.</v>
      </c>
      <c r="AA216" s="81" t="str">
        <f>IF('Plano de ação'!R216="","",'Plano de ação'!R216)</f>
        <v/>
      </c>
      <c r="AB216" s="82" t="str">
        <f>IF('Plano de ação'!S216="","",'Plano de ação'!S216)</f>
        <v/>
      </c>
      <c r="AC216" s="80" t="str">
        <f>IF('Plano de contingência'!J216="","",'Plano de contingência'!J216)</f>
        <v>1.
2.
3.
n.</v>
      </c>
      <c r="AD216" s="80" t="str">
        <f>'Plano de contingência'!M216</f>
        <v>1.
2.
3.
n.</v>
      </c>
      <c r="AE216" s="506"/>
    </row>
    <row r="217" spans="2:31" s="78" customFormat="1" ht="14.45" customHeight="1" thickTop="1" thickBot="1" x14ac:dyDescent="0.25">
      <c r="B217" s="446"/>
      <c r="C217" s="459"/>
      <c r="D217" s="446"/>
      <c r="E217" s="459"/>
      <c r="F217" s="91"/>
      <c r="G217" s="452"/>
      <c r="H217" s="92"/>
      <c r="I217" s="443"/>
      <c r="J217" s="482"/>
      <c r="K217" s="417"/>
      <c r="L217" s="417"/>
      <c r="M217" s="420"/>
      <c r="N217" s="407" t="str">
        <f>'Avaliar os Controles Existent.'!H217</f>
        <v>1.
2.
3.
n.</v>
      </c>
      <c r="O217" s="408"/>
      <c r="P217" s="409"/>
      <c r="Q217" s="402"/>
      <c r="R217" s="407" t="str">
        <f>'Avaliar os Controles Existent.'!R217</f>
        <v>1.
2.
3.
n.</v>
      </c>
      <c r="S217" s="408"/>
      <c r="T217" s="409"/>
      <c r="U217" s="402"/>
      <c r="V217" s="387"/>
      <c r="W217" s="390"/>
      <c r="X217" s="396"/>
      <c r="Y217" s="79"/>
      <c r="Z217" s="80" t="str">
        <f>IF('Plano de ação'!J217="","",'Plano de ação'!J217)</f>
        <v>1.
2.
3.
n.</v>
      </c>
      <c r="AA217" s="81" t="str">
        <f>IF('Plano de ação'!R217="","",'Plano de ação'!R217)</f>
        <v/>
      </c>
      <c r="AB217" s="82" t="str">
        <f>IF('Plano de ação'!S217="","",'Plano de ação'!S217)</f>
        <v/>
      </c>
      <c r="AC217" s="80" t="str">
        <f>IF('Plano de contingência'!J217="","",'Plano de contingência'!J217)</f>
        <v>1.
2.
3.
n.</v>
      </c>
      <c r="AD217" s="80" t="str">
        <f>'Plano de contingência'!M217</f>
        <v>1.
2.
3.
n.</v>
      </c>
      <c r="AE217" s="506"/>
    </row>
    <row r="218" spans="2:31" s="78" customFormat="1" ht="14.45" customHeight="1" thickTop="1" thickBot="1" x14ac:dyDescent="0.25">
      <c r="B218" s="446"/>
      <c r="C218" s="459"/>
      <c r="D218" s="446"/>
      <c r="E218" s="459"/>
      <c r="F218" s="91"/>
      <c r="G218" s="452"/>
      <c r="H218" s="92"/>
      <c r="I218" s="443"/>
      <c r="J218" s="482"/>
      <c r="K218" s="417"/>
      <c r="L218" s="417"/>
      <c r="M218" s="420"/>
      <c r="N218" s="407" t="str">
        <f>'Avaliar os Controles Existent.'!H218</f>
        <v>1.
2.
3.
n.</v>
      </c>
      <c r="O218" s="408"/>
      <c r="P218" s="409"/>
      <c r="Q218" s="402"/>
      <c r="R218" s="407" t="str">
        <f>'Avaliar os Controles Existent.'!R218</f>
        <v>1.
2.
3.
n.</v>
      </c>
      <c r="S218" s="408"/>
      <c r="T218" s="409"/>
      <c r="U218" s="402"/>
      <c r="V218" s="387"/>
      <c r="W218" s="390"/>
      <c r="X218" s="396"/>
      <c r="Y218" s="79"/>
      <c r="Z218" s="80" t="str">
        <f>IF('Plano de ação'!J218="","",'Plano de ação'!J218)</f>
        <v>1.
2.
3.
n.</v>
      </c>
      <c r="AA218" s="81" t="str">
        <f>IF('Plano de ação'!R218="","",'Plano de ação'!R218)</f>
        <v/>
      </c>
      <c r="AB218" s="82" t="str">
        <f>IF('Plano de ação'!S218="","",'Plano de ação'!S218)</f>
        <v/>
      </c>
      <c r="AC218" s="80" t="str">
        <f>IF('Plano de contingência'!J218="","",'Plano de contingência'!J218)</f>
        <v>1.
2.
3.
n.</v>
      </c>
      <c r="AD218" s="80" t="str">
        <f>'Plano de contingência'!M218</f>
        <v>1.
2.
3.
n.</v>
      </c>
      <c r="AE218" s="506"/>
    </row>
    <row r="219" spans="2:31" s="78" customFormat="1" ht="14.45" customHeight="1" thickTop="1" thickBot="1" x14ac:dyDescent="0.25">
      <c r="B219" s="446"/>
      <c r="C219" s="459"/>
      <c r="D219" s="446"/>
      <c r="E219" s="459"/>
      <c r="F219" s="91"/>
      <c r="G219" s="452"/>
      <c r="H219" s="92"/>
      <c r="I219" s="443"/>
      <c r="J219" s="482"/>
      <c r="K219" s="417"/>
      <c r="L219" s="417"/>
      <c r="M219" s="420"/>
      <c r="N219" s="407" t="str">
        <f>'Avaliar os Controles Existent.'!H219</f>
        <v>1.
2.
3.
n.</v>
      </c>
      <c r="O219" s="408"/>
      <c r="P219" s="409"/>
      <c r="Q219" s="402"/>
      <c r="R219" s="407" t="str">
        <f>'Avaliar os Controles Existent.'!R219</f>
        <v>1.
2.
3.
n.</v>
      </c>
      <c r="S219" s="408"/>
      <c r="T219" s="409"/>
      <c r="U219" s="402"/>
      <c r="V219" s="387"/>
      <c r="W219" s="390"/>
      <c r="X219" s="396"/>
      <c r="Y219" s="79"/>
      <c r="Z219" s="80" t="str">
        <f>IF('Plano de ação'!J219="","",'Plano de ação'!J219)</f>
        <v>1.
2.
3.
n.</v>
      </c>
      <c r="AA219" s="81" t="str">
        <f>IF('Plano de ação'!R219="","",'Plano de ação'!R219)</f>
        <v/>
      </c>
      <c r="AB219" s="82" t="str">
        <f>IF('Plano de ação'!S219="","",'Plano de ação'!S219)</f>
        <v/>
      </c>
      <c r="AC219" s="80" t="str">
        <f>IF('Plano de contingência'!J219="","",'Plano de contingência'!J219)</f>
        <v>1.
2.
3.
n.</v>
      </c>
      <c r="AD219" s="80" t="str">
        <f>'Plano de contingência'!M219</f>
        <v>1.
2.
3.
n.</v>
      </c>
      <c r="AE219" s="506"/>
    </row>
    <row r="220" spans="2:31" s="78" customFormat="1" ht="14.45" customHeight="1" thickTop="1" thickBot="1" x14ac:dyDescent="0.25">
      <c r="B220" s="446"/>
      <c r="C220" s="459"/>
      <c r="D220" s="446"/>
      <c r="E220" s="459"/>
      <c r="F220" s="91"/>
      <c r="G220" s="452"/>
      <c r="H220" s="92"/>
      <c r="I220" s="443"/>
      <c r="J220" s="482"/>
      <c r="K220" s="417"/>
      <c r="L220" s="417"/>
      <c r="M220" s="420"/>
      <c r="N220" s="407" t="str">
        <f>'Avaliar os Controles Existent.'!H220</f>
        <v>1.
2.
3.
n.</v>
      </c>
      <c r="O220" s="408"/>
      <c r="P220" s="409"/>
      <c r="Q220" s="402"/>
      <c r="R220" s="407" t="str">
        <f>'Avaliar os Controles Existent.'!R220</f>
        <v>1.
2.
3.
n.</v>
      </c>
      <c r="S220" s="408"/>
      <c r="T220" s="409"/>
      <c r="U220" s="402"/>
      <c r="V220" s="387"/>
      <c r="W220" s="390"/>
      <c r="X220" s="396"/>
      <c r="Y220" s="79"/>
      <c r="Z220" s="80" t="str">
        <f>IF('Plano de ação'!J220="","",'Plano de ação'!J220)</f>
        <v>1.
2.
3.
n.</v>
      </c>
      <c r="AA220" s="81" t="str">
        <f>IF('Plano de ação'!R220="","",'Plano de ação'!R220)</f>
        <v/>
      </c>
      <c r="AB220" s="82" t="str">
        <f>IF('Plano de ação'!S220="","",'Plano de ação'!S220)</f>
        <v/>
      </c>
      <c r="AC220" s="80" t="str">
        <f>IF('Plano de contingência'!J220="","",'Plano de contingência'!J220)</f>
        <v>1.
2.
3.
n.</v>
      </c>
      <c r="AD220" s="80" t="str">
        <f>'Plano de contingência'!M220</f>
        <v>1.
2.
3.
n.</v>
      </c>
      <c r="AE220" s="506"/>
    </row>
    <row r="221" spans="2:31" s="78" customFormat="1" ht="14.45" customHeight="1" thickTop="1" thickBot="1" x14ac:dyDescent="0.25">
      <c r="B221" s="446"/>
      <c r="C221" s="459"/>
      <c r="D221" s="447"/>
      <c r="E221" s="460"/>
      <c r="F221" s="91"/>
      <c r="G221" s="453"/>
      <c r="H221" s="92"/>
      <c r="I221" s="444"/>
      <c r="J221" s="483"/>
      <c r="K221" s="418"/>
      <c r="L221" s="418"/>
      <c r="M221" s="421"/>
      <c r="N221" s="407" t="str">
        <f>'Avaliar os Controles Existent.'!H221</f>
        <v>1.
2.
3.
n.</v>
      </c>
      <c r="O221" s="408"/>
      <c r="P221" s="409"/>
      <c r="Q221" s="403"/>
      <c r="R221" s="407" t="str">
        <f>'Avaliar os Controles Existent.'!R221</f>
        <v>1.
2.
3.
n.</v>
      </c>
      <c r="S221" s="408"/>
      <c r="T221" s="409"/>
      <c r="U221" s="403"/>
      <c r="V221" s="388"/>
      <c r="W221" s="391"/>
      <c r="X221" s="397"/>
      <c r="Y221" s="79"/>
      <c r="Z221" s="80" t="str">
        <f>IF('Plano de ação'!J221="","",'Plano de ação'!J221)</f>
        <v>1.
2.
3.
n.</v>
      </c>
      <c r="AA221" s="81" t="str">
        <f>IF('Plano de ação'!R221="","",'Plano de ação'!R221)</f>
        <v/>
      </c>
      <c r="AB221" s="82" t="str">
        <f>IF('Plano de ação'!S221="","",'Plano de ação'!S221)</f>
        <v/>
      </c>
      <c r="AC221" s="80" t="str">
        <f>IF('Plano de contingência'!J221="","",'Plano de contingência'!J221)</f>
        <v>1.
2.
3.
n.</v>
      </c>
      <c r="AD221" s="80" t="str">
        <f>'Plano de contingência'!M221</f>
        <v>1.
2.
3.
n.</v>
      </c>
      <c r="AE221" s="506"/>
    </row>
    <row r="222" spans="2:31" s="78" customFormat="1" ht="14.45" customHeight="1" thickTop="1" thickBot="1" x14ac:dyDescent="0.25">
      <c r="B222" s="446"/>
      <c r="C222" s="459"/>
      <c r="D222" s="445" t="str">
        <f>'Subprocessos e FCS'!C34</f>
        <v>FCS.06</v>
      </c>
      <c r="E222" s="470">
        <f>'Subprocessos e FCS'!D34</f>
        <v>0</v>
      </c>
      <c r="F222" s="91"/>
      <c r="G222" s="451" t="s">
        <v>113</v>
      </c>
      <c r="H222" s="92"/>
      <c r="I222" s="442"/>
      <c r="J222" s="481"/>
      <c r="K222" s="416" t="str">
        <f>'Apuração do Risco Inerente'!Y222:Y231</f>
        <v/>
      </c>
      <c r="L222" s="416" t="str">
        <f>'Apuração do Risco Inerente'!Z222:Z231</f>
        <v/>
      </c>
      <c r="M222" s="419" t="str">
        <f>'Apuração do Risco Inerente'!AB222:AB231</f>
        <v/>
      </c>
      <c r="N222" s="407" t="str">
        <f>'Avaliar os Controles Existent.'!H222</f>
        <v>1.
2.
3.
n.</v>
      </c>
      <c r="O222" s="408"/>
      <c r="P222" s="409"/>
      <c r="Q222" s="401" t="str">
        <f>'Avaliar os Controles Existent.'!N222:N231</f>
        <v/>
      </c>
      <c r="R222" s="407" t="str">
        <f>'Avaliar os Controles Existent.'!R222</f>
        <v>1.
2.
3.
n.</v>
      </c>
      <c r="S222" s="408"/>
      <c r="T222" s="409"/>
      <c r="U222" s="401" t="str">
        <f>'Avaliar os Controles Existent.'!X222:X231</f>
        <v/>
      </c>
      <c r="V222" s="386" t="str">
        <f>'Avaliar os Controles Existent.'!AA222:AA231</f>
        <v/>
      </c>
      <c r="W222" s="389" t="str">
        <f>'Avaliar os Controles Existent.'!AB222:AB231</f>
        <v/>
      </c>
      <c r="X222" s="395" t="str">
        <f>'Avaliar os Controles Existent.'!AD222:AD231</f>
        <v/>
      </c>
      <c r="Y222" s="79" t="str">
        <f>IF('Plano de ação'!I222:I231="","",'Plano de ação'!I222:I231)</f>
        <v/>
      </c>
      <c r="Z222" s="80" t="str">
        <f>IF('Plano de ação'!J222="","",'Plano de ação'!J222)</f>
        <v>1.
2.
3.
n.</v>
      </c>
      <c r="AA222" s="81" t="str">
        <f>IF('Plano de ação'!R222="","",'Plano de ação'!R222)</f>
        <v/>
      </c>
      <c r="AB222" s="82" t="str">
        <f>IF('Plano de ação'!S222="","",'Plano de ação'!S222)</f>
        <v/>
      </c>
      <c r="AC222" s="80" t="str">
        <f>IF('Plano de contingência'!J222="","",'Plano de contingência'!J222)</f>
        <v>1.
2.
3.
n.</v>
      </c>
      <c r="AD222" s="80" t="str">
        <f>'Plano de contingência'!M222</f>
        <v>1.
2.
3.
n.</v>
      </c>
      <c r="AE222" s="506" t="str">
        <f>IF(Monitoramento!J222="","",Monitoramento!J222)</f>
        <v/>
      </c>
    </row>
    <row r="223" spans="2:31" s="78" customFormat="1" ht="14.45" customHeight="1" thickTop="1" thickBot="1" x14ac:dyDescent="0.25">
      <c r="B223" s="446"/>
      <c r="C223" s="459"/>
      <c r="D223" s="446"/>
      <c r="E223" s="459"/>
      <c r="F223" s="91"/>
      <c r="G223" s="452"/>
      <c r="H223" s="92"/>
      <c r="I223" s="443"/>
      <c r="J223" s="482"/>
      <c r="K223" s="417"/>
      <c r="L223" s="417"/>
      <c r="M223" s="420"/>
      <c r="N223" s="407" t="str">
        <f>'Avaliar os Controles Existent.'!H223</f>
        <v>1.
2.
3.
n.</v>
      </c>
      <c r="O223" s="408"/>
      <c r="P223" s="409"/>
      <c r="Q223" s="402"/>
      <c r="R223" s="407" t="str">
        <f>'Avaliar os Controles Existent.'!R223</f>
        <v>1.
2.
3.
n.</v>
      </c>
      <c r="S223" s="408"/>
      <c r="T223" s="409"/>
      <c r="U223" s="402"/>
      <c r="V223" s="387"/>
      <c r="W223" s="390"/>
      <c r="X223" s="396"/>
      <c r="Y223" s="79"/>
      <c r="Z223" s="80" t="str">
        <f>IF('Plano de ação'!J223="","",'Plano de ação'!J223)</f>
        <v>1.
2.
3.
n.</v>
      </c>
      <c r="AA223" s="81" t="str">
        <f>IF('Plano de ação'!R223="","",'Plano de ação'!R223)</f>
        <v/>
      </c>
      <c r="AB223" s="82" t="str">
        <f>IF('Plano de ação'!S223="","",'Plano de ação'!S223)</f>
        <v/>
      </c>
      <c r="AC223" s="80" t="str">
        <f>IF('Plano de contingência'!J223="","",'Plano de contingência'!J223)</f>
        <v>1.
2.
3.
n.</v>
      </c>
      <c r="AD223" s="80" t="str">
        <f>'Plano de contingência'!M223</f>
        <v>1.
2.
3.
n.</v>
      </c>
      <c r="AE223" s="506"/>
    </row>
    <row r="224" spans="2:31" s="78" customFormat="1" ht="14.45" customHeight="1" thickTop="1" thickBot="1" x14ac:dyDescent="0.25">
      <c r="B224" s="446"/>
      <c r="C224" s="459"/>
      <c r="D224" s="446"/>
      <c r="E224" s="459"/>
      <c r="F224" s="91"/>
      <c r="G224" s="452"/>
      <c r="H224" s="92"/>
      <c r="I224" s="443"/>
      <c r="J224" s="482"/>
      <c r="K224" s="417"/>
      <c r="L224" s="417"/>
      <c r="M224" s="420"/>
      <c r="N224" s="407" t="str">
        <f>'Avaliar os Controles Existent.'!H224</f>
        <v>1.
2.
3.
n.</v>
      </c>
      <c r="O224" s="408"/>
      <c r="P224" s="409"/>
      <c r="Q224" s="402"/>
      <c r="R224" s="407" t="str">
        <f>'Avaliar os Controles Existent.'!R224</f>
        <v>1.
2.
3.
n.</v>
      </c>
      <c r="S224" s="408"/>
      <c r="T224" s="409"/>
      <c r="U224" s="402"/>
      <c r="V224" s="387"/>
      <c r="W224" s="390"/>
      <c r="X224" s="396"/>
      <c r="Y224" s="79"/>
      <c r="Z224" s="80" t="str">
        <f>IF('Plano de ação'!J224="","",'Plano de ação'!J224)</f>
        <v>1.
2.
3.
n.</v>
      </c>
      <c r="AA224" s="81" t="str">
        <f>IF('Plano de ação'!R224="","",'Plano de ação'!R224)</f>
        <v/>
      </c>
      <c r="AB224" s="82" t="str">
        <f>IF('Plano de ação'!S224="","",'Plano de ação'!S224)</f>
        <v/>
      </c>
      <c r="AC224" s="80" t="str">
        <f>IF('Plano de contingência'!J224="","",'Plano de contingência'!J224)</f>
        <v>1.
2.
3.
n.</v>
      </c>
      <c r="AD224" s="80" t="str">
        <f>'Plano de contingência'!M224</f>
        <v>1.
2.
3.
n.</v>
      </c>
      <c r="AE224" s="506"/>
    </row>
    <row r="225" spans="2:31" s="78" customFormat="1" ht="14.45" customHeight="1" thickTop="1" thickBot="1" x14ac:dyDescent="0.25">
      <c r="B225" s="446"/>
      <c r="C225" s="459"/>
      <c r="D225" s="446"/>
      <c r="E225" s="459"/>
      <c r="F225" s="91"/>
      <c r="G225" s="452"/>
      <c r="H225" s="92"/>
      <c r="I225" s="443"/>
      <c r="J225" s="482"/>
      <c r="K225" s="417"/>
      <c r="L225" s="417"/>
      <c r="M225" s="420"/>
      <c r="N225" s="407" t="str">
        <f>'Avaliar os Controles Existent.'!H225</f>
        <v>1.
2.
3.
n.</v>
      </c>
      <c r="O225" s="408"/>
      <c r="P225" s="409"/>
      <c r="Q225" s="402"/>
      <c r="R225" s="407" t="str">
        <f>'Avaliar os Controles Existent.'!R225</f>
        <v>1.
2.
3.
n.</v>
      </c>
      <c r="S225" s="408"/>
      <c r="T225" s="409"/>
      <c r="U225" s="402"/>
      <c r="V225" s="387"/>
      <c r="W225" s="390"/>
      <c r="X225" s="396"/>
      <c r="Y225" s="79"/>
      <c r="Z225" s="80" t="str">
        <f>IF('Plano de ação'!J225="","",'Plano de ação'!J225)</f>
        <v>1.
2.
3.
n.</v>
      </c>
      <c r="AA225" s="81" t="str">
        <f>IF('Plano de ação'!R225="","",'Plano de ação'!R225)</f>
        <v/>
      </c>
      <c r="AB225" s="82" t="str">
        <f>IF('Plano de ação'!S225="","",'Plano de ação'!S225)</f>
        <v/>
      </c>
      <c r="AC225" s="80" t="str">
        <f>IF('Plano de contingência'!J225="","",'Plano de contingência'!J225)</f>
        <v>1.
2.
3.
n.</v>
      </c>
      <c r="AD225" s="80" t="str">
        <f>'Plano de contingência'!M225</f>
        <v>1.
2.
3.
n.</v>
      </c>
      <c r="AE225" s="506"/>
    </row>
    <row r="226" spans="2:31" s="78" customFormat="1" ht="14.45" customHeight="1" thickTop="1" thickBot="1" x14ac:dyDescent="0.25">
      <c r="B226" s="446"/>
      <c r="C226" s="459"/>
      <c r="D226" s="446"/>
      <c r="E226" s="459"/>
      <c r="F226" s="91"/>
      <c r="G226" s="452"/>
      <c r="H226" s="92"/>
      <c r="I226" s="443"/>
      <c r="J226" s="482"/>
      <c r="K226" s="417"/>
      <c r="L226" s="417"/>
      <c r="M226" s="420"/>
      <c r="N226" s="407" t="str">
        <f>'Avaliar os Controles Existent.'!H226</f>
        <v>1.
2.
3.
n.</v>
      </c>
      <c r="O226" s="408"/>
      <c r="P226" s="409"/>
      <c r="Q226" s="402"/>
      <c r="R226" s="407" t="str">
        <f>'Avaliar os Controles Existent.'!R226</f>
        <v>1.
2.
3.
n.</v>
      </c>
      <c r="S226" s="408"/>
      <c r="T226" s="409"/>
      <c r="U226" s="402"/>
      <c r="V226" s="387"/>
      <c r="W226" s="390"/>
      <c r="X226" s="396"/>
      <c r="Y226" s="79"/>
      <c r="Z226" s="80" t="str">
        <f>IF('Plano de ação'!J226="","",'Plano de ação'!J226)</f>
        <v>1.
2.
3.
n.</v>
      </c>
      <c r="AA226" s="81" t="str">
        <f>IF('Plano de ação'!R226="","",'Plano de ação'!R226)</f>
        <v/>
      </c>
      <c r="AB226" s="82" t="str">
        <f>IF('Plano de ação'!S226="","",'Plano de ação'!S226)</f>
        <v/>
      </c>
      <c r="AC226" s="80" t="str">
        <f>IF('Plano de contingência'!J226="","",'Plano de contingência'!J226)</f>
        <v>1.
2.
3.
n.</v>
      </c>
      <c r="AD226" s="80" t="str">
        <f>'Plano de contingência'!M226</f>
        <v>1.
2.
3.
n.</v>
      </c>
      <c r="AE226" s="506"/>
    </row>
    <row r="227" spans="2:31" s="78" customFormat="1" ht="14.45" customHeight="1" thickTop="1" thickBot="1" x14ac:dyDescent="0.25">
      <c r="B227" s="446"/>
      <c r="C227" s="459"/>
      <c r="D227" s="446"/>
      <c r="E227" s="459"/>
      <c r="F227" s="91"/>
      <c r="G227" s="452"/>
      <c r="H227" s="92"/>
      <c r="I227" s="443"/>
      <c r="J227" s="482"/>
      <c r="K227" s="417"/>
      <c r="L227" s="417"/>
      <c r="M227" s="420"/>
      <c r="N227" s="407" t="str">
        <f>'Avaliar os Controles Existent.'!H227</f>
        <v>1.
2.
3.
n.</v>
      </c>
      <c r="O227" s="408"/>
      <c r="P227" s="409"/>
      <c r="Q227" s="402"/>
      <c r="R227" s="407" t="str">
        <f>'Avaliar os Controles Existent.'!R227</f>
        <v>1.
2.
3.
n.</v>
      </c>
      <c r="S227" s="408"/>
      <c r="T227" s="409"/>
      <c r="U227" s="402"/>
      <c r="V227" s="387"/>
      <c r="W227" s="390"/>
      <c r="X227" s="396"/>
      <c r="Y227" s="79"/>
      <c r="Z227" s="80" t="str">
        <f>IF('Plano de ação'!J227="","",'Plano de ação'!J227)</f>
        <v>1.
2.
3.
n.</v>
      </c>
      <c r="AA227" s="81" t="str">
        <f>IF('Plano de ação'!R227="","",'Plano de ação'!R227)</f>
        <v/>
      </c>
      <c r="AB227" s="82" t="str">
        <f>IF('Plano de ação'!S227="","",'Plano de ação'!S227)</f>
        <v/>
      </c>
      <c r="AC227" s="80" t="str">
        <f>IF('Plano de contingência'!J227="","",'Plano de contingência'!J227)</f>
        <v>1.
2.
3.
n.</v>
      </c>
      <c r="AD227" s="80" t="str">
        <f>'Plano de contingência'!M227</f>
        <v>1.
2.
3.
n.</v>
      </c>
      <c r="AE227" s="506"/>
    </row>
    <row r="228" spans="2:31" s="78" customFormat="1" ht="14.45" customHeight="1" thickTop="1" thickBot="1" x14ac:dyDescent="0.25">
      <c r="B228" s="446"/>
      <c r="C228" s="459"/>
      <c r="D228" s="446"/>
      <c r="E228" s="459"/>
      <c r="F228" s="91"/>
      <c r="G228" s="452"/>
      <c r="H228" s="92"/>
      <c r="I228" s="443"/>
      <c r="J228" s="482"/>
      <c r="K228" s="417"/>
      <c r="L228" s="417"/>
      <c r="M228" s="420"/>
      <c r="N228" s="407" t="str">
        <f>'Avaliar os Controles Existent.'!H228</f>
        <v>1.
2.
3.
n.</v>
      </c>
      <c r="O228" s="408"/>
      <c r="P228" s="409"/>
      <c r="Q228" s="402"/>
      <c r="R228" s="407" t="str">
        <f>'Avaliar os Controles Existent.'!R228</f>
        <v>1.
2.
3.
n.</v>
      </c>
      <c r="S228" s="408"/>
      <c r="T228" s="409"/>
      <c r="U228" s="402"/>
      <c r="V228" s="387"/>
      <c r="W228" s="390"/>
      <c r="X228" s="396"/>
      <c r="Y228" s="79"/>
      <c r="Z228" s="80" t="str">
        <f>IF('Plano de ação'!J228="","",'Plano de ação'!J228)</f>
        <v>1.
2.
3.
n.</v>
      </c>
      <c r="AA228" s="81" t="str">
        <f>IF('Plano de ação'!R228="","",'Plano de ação'!R228)</f>
        <v/>
      </c>
      <c r="AB228" s="82" t="str">
        <f>IF('Plano de ação'!S228="","",'Plano de ação'!S228)</f>
        <v/>
      </c>
      <c r="AC228" s="80" t="str">
        <f>IF('Plano de contingência'!J228="","",'Plano de contingência'!J228)</f>
        <v>1.
2.
3.
n.</v>
      </c>
      <c r="AD228" s="80" t="str">
        <f>'Plano de contingência'!M228</f>
        <v>1.
2.
3.
n.</v>
      </c>
      <c r="AE228" s="506"/>
    </row>
    <row r="229" spans="2:31" s="78" customFormat="1" ht="14.45" customHeight="1" thickTop="1" thickBot="1" x14ac:dyDescent="0.25">
      <c r="B229" s="446"/>
      <c r="C229" s="459"/>
      <c r="D229" s="446"/>
      <c r="E229" s="459"/>
      <c r="F229" s="91"/>
      <c r="G229" s="452"/>
      <c r="H229" s="92"/>
      <c r="I229" s="443"/>
      <c r="J229" s="482"/>
      <c r="K229" s="417"/>
      <c r="L229" s="417"/>
      <c r="M229" s="420"/>
      <c r="N229" s="407" t="str">
        <f>'Avaliar os Controles Existent.'!H229</f>
        <v>1.
2.
3.
n.</v>
      </c>
      <c r="O229" s="408"/>
      <c r="P229" s="409"/>
      <c r="Q229" s="402"/>
      <c r="R229" s="407" t="str">
        <f>'Avaliar os Controles Existent.'!R229</f>
        <v>1.
2.
3.
n.</v>
      </c>
      <c r="S229" s="408"/>
      <c r="T229" s="409"/>
      <c r="U229" s="402"/>
      <c r="V229" s="387"/>
      <c r="W229" s="390"/>
      <c r="X229" s="396"/>
      <c r="Y229" s="79"/>
      <c r="Z229" s="80" t="str">
        <f>IF('Plano de ação'!J229="","",'Plano de ação'!J229)</f>
        <v>1.
2.
3.
n.</v>
      </c>
      <c r="AA229" s="81" t="str">
        <f>IF('Plano de ação'!R229="","",'Plano de ação'!R229)</f>
        <v/>
      </c>
      <c r="AB229" s="82" t="str">
        <f>IF('Plano de ação'!S229="","",'Plano de ação'!S229)</f>
        <v/>
      </c>
      <c r="AC229" s="80" t="str">
        <f>IF('Plano de contingência'!J229="","",'Plano de contingência'!J229)</f>
        <v>1.
2.
3.
n.</v>
      </c>
      <c r="AD229" s="80" t="str">
        <f>'Plano de contingência'!M229</f>
        <v>1.
2.
3.
n.</v>
      </c>
      <c r="AE229" s="506"/>
    </row>
    <row r="230" spans="2:31" s="78" customFormat="1" ht="14.45" customHeight="1" thickTop="1" thickBot="1" x14ac:dyDescent="0.25">
      <c r="B230" s="446"/>
      <c r="C230" s="459"/>
      <c r="D230" s="446"/>
      <c r="E230" s="459"/>
      <c r="F230" s="91"/>
      <c r="G230" s="452"/>
      <c r="H230" s="92"/>
      <c r="I230" s="443"/>
      <c r="J230" s="482"/>
      <c r="K230" s="417"/>
      <c r="L230" s="417"/>
      <c r="M230" s="420"/>
      <c r="N230" s="407" t="str">
        <f>'Avaliar os Controles Existent.'!H230</f>
        <v>1.
2.
3.
n.</v>
      </c>
      <c r="O230" s="408"/>
      <c r="P230" s="409"/>
      <c r="Q230" s="402"/>
      <c r="R230" s="407" t="str">
        <f>'Avaliar os Controles Existent.'!R230</f>
        <v>1.
2.
3.
n.</v>
      </c>
      <c r="S230" s="408"/>
      <c r="T230" s="409"/>
      <c r="U230" s="402"/>
      <c r="V230" s="387"/>
      <c r="W230" s="390"/>
      <c r="X230" s="396"/>
      <c r="Y230" s="79"/>
      <c r="Z230" s="80" t="str">
        <f>IF('Plano de ação'!J230="","",'Plano de ação'!J230)</f>
        <v>1.
2.
3.
n.</v>
      </c>
      <c r="AA230" s="81" t="str">
        <f>IF('Plano de ação'!R230="","",'Plano de ação'!R230)</f>
        <v/>
      </c>
      <c r="AB230" s="82" t="str">
        <f>IF('Plano de ação'!S230="","",'Plano de ação'!S230)</f>
        <v/>
      </c>
      <c r="AC230" s="80" t="str">
        <f>IF('Plano de contingência'!J230="","",'Plano de contingência'!J230)</f>
        <v>1.
2.
3.
n.</v>
      </c>
      <c r="AD230" s="80" t="str">
        <f>'Plano de contingência'!M230</f>
        <v>1.
2.
3.
n.</v>
      </c>
      <c r="AE230" s="506"/>
    </row>
    <row r="231" spans="2:31" s="78" customFormat="1" ht="14.45" customHeight="1" thickTop="1" thickBot="1" x14ac:dyDescent="0.25">
      <c r="B231" s="446"/>
      <c r="C231" s="459"/>
      <c r="D231" s="447"/>
      <c r="E231" s="460"/>
      <c r="F231" s="91"/>
      <c r="G231" s="453"/>
      <c r="H231" s="92"/>
      <c r="I231" s="444"/>
      <c r="J231" s="483"/>
      <c r="K231" s="418"/>
      <c r="L231" s="418"/>
      <c r="M231" s="421"/>
      <c r="N231" s="407" t="str">
        <f>'Avaliar os Controles Existent.'!H231</f>
        <v>1.
2.
3.
n.</v>
      </c>
      <c r="O231" s="408"/>
      <c r="P231" s="409"/>
      <c r="Q231" s="403"/>
      <c r="R231" s="407" t="str">
        <f>'Avaliar os Controles Existent.'!R231</f>
        <v>1.
2.
3.
n.</v>
      </c>
      <c r="S231" s="408"/>
      <c r="T231" s="409"/>
      <c r="U231" s="403"/>
      <c r="V231" s="388"/>
      <c r="W231" s="391"/>
      <c r="X231" s="397"/>
      <c r="Y231" s="79"/>
      <c r="Z231" s="80" t="str">
        <f>IF('Plano de ação'!J231="","",'Plano de ação'!J231)</f>
        <v>1.
2.
3.
n.</v>
      </c>
      <c r="AA231" s="81" t="str">
        <f>IF('Plano de ação'!R231="","",'Plano de ação'!R231)</f>
        <v/>
      </c>
      <c r="AB231" s="82" t="str">
        <f>IF('Plano de ação'!S231="","",'Plano de ação'!S231)</f>
        <v/>
      </c>
      <c r="AC231" s="80" t="str">
        <f>IF('Plano de contingência'!J231="","",'Plano de contingência'!J231)</f>
        <v>1.
2.
3.
n.</v>
      </c>
      <c r="AD231" s="80" t="str">
        <f>'Plano de contingência'!M231</f>
        <v>1.
2.
3.
n.</v>
      </c>
      <c r="AE231" s="506"/>
    </row>
    <row r="232" spans="2:31" s="78" customFormat="1" ht="14.45" customHeight="1" thickTop="1" thickBot="1" x14ac:dyDescent="0.25">
      <c r="B232" s="446"/>
      <c r="C232" s="459"/>
      <c r="D232" s="445" t="str">
        <f>'Subprocessos e FCS'!C35</f>
        <v>FCS.07</v>
      </c>
      <c r="E232" s="470">
        <f>'Subprocessos e FCS'!D35</f>
        <v>0</v>
      </c>
      <c r="F232" s="91"/>
      <c r="G232" s="451" t="s">
        <v>114</v>
      </c>
      <c r="H232" s="92"/>
      <c r="I232" s="442"/>
      <c r="J232" s="481"/>
      <c r="K232" s="416" t="str">
        <f>'Apuração do Risco Inerente'!Y232:Y241</f>
        <v/>
      </c>
      <c r="L232" s="416" t="str">
        <f>'Apuração do Risco Inerente'!Z232:Z241</f>
        <v/>
      </c>
      <c r="M232" s="419" t="str">
        <f>'Apuração do Risco Inerente'!AB232:AB241</f>
        <v/>
      </c>
      <c r="N232" s="407" t="str">
        <f>'Avaliar os Controles Existent.'!H232</f>
        <v>1.
2.
3.
n.</v>
      </c>
      <c r="O232" s="408"/>
      <c r="P232" s="409"/>
      <c r="Q232" s="401" t="str">
        <f>'Avaliar os Controles Existent.'!N232:N241</f>
        <v/>
      </c>
      <c r="R232" s="407" t="str">
        <f>'Avaliar os Controles Existent.'!R232</f>
        <v>1.
2.
3.
n.</v>
      </c>
      <c r="S232" s="408"/>
      <c r="T232" s="409"/>
      <c r="U232" s="401" t="str">
        <f>'Avaliar os Controles Existent.'!X232:X241</f>
        <v/>
      </c>
      <c r="V232" s="386" t="str">
        <f>'Avaliar os Controles Existent.'!AA232:AA241</f>
        <v/>
      </c>
      <c r="W232" s="389" t="str">
        <f>'Avaliar os Controles Existent.'!AB232:AB241</f>
        <v/>
      </c>
      <c r="X232" s="395" t="str">
        <f>'Avaliar os Controles Existent.'!AD232:AD241</f>
        <v/>
      </c>
      <c r="Y232" s="79" t="str">
        <f>IF('Plano de ação'!I232:I241="","",'Plano de ação'!I232:I241)</f>
        <v/>
      </c>
      <c r="Z232" s="80" t="str">
        <f>IF('Plano de ação'!J232="","",'Plano de ação'!J232)</f>
        <v>1.
2.
3.
n.</v>
      </c>
      <c r="AA232" s="81" t="str">
        <f>IF('Plano de ação'!R232="","",'Plano de ação'!R232)</f>
        <v/>
      </c>
      <c r="AB232" s="82" t="str">
        <f>IF('Plano de ação'!S232="","",'Plano de ação'!S232)</f>
        <v/>
      </c>
      <c r="AC232" s="80" t="str">
        <f>IF('Plano de contingência'!J232="","",'Plano de contingência'!J232)</f>
        <v>1.
2.
3.
n.</v>
      </c>
      <c r="AD232" s="80" t="str">
        <f>'Plano de contingência'!M232</f>
        <v>1.
2.
3.
n.</v>
      </c>
      <c r="AE232" s="506" t="str">
        <f>IF(Monitoramento!J232="","",Monitoramento!J232)</f>
        <v/>
      </c>
    </row>
    <row r="233" spans="2:31" s="78" customFormat="1" ht="14.45" customHeight="1" thickTop="1" thickBot="1" x14ac:dyDescent="0.25">
      <c r="B233" s="446"/>
      <c r="C233" s="459"/>
      <c r="D233" s="446"/>
      <c r="E233" s="459"/>
      <c r="F233" s="91"/>
      <c r="G233" s="452"/>
      <c r="H233" s="92"/>
      <c r="I233" s="443"/>
      <c r="J233" s="482"/>
      <c r="K233" s="417"/>
      <c r="L233" s="417"/>
      <c r="M233" s="420"/>
      <c r="N233" s="407" t="str">
        <f>'Avaliar os Controles Existent.'!H233</f>
        <v>1.
2.
3.
n.</v>
      </c>
      <c r="O233" s="408"/>
      <c r="P233" s="409"/>
      <c r="Q233" s="402"/>
      <c r="R233" s="407" t="str">
        <f>'Avaliar os Controles Existent.'!R233</f>
        <v>1.
2.
3.
n.</v>
      </c>
      <c r="S233" s="408"/>
      <c r="T233" s="409"/>
      <c r="U233" s="402"/>
      <c r="V233" s="387"/>
      <c r="W233" s="390"/>
      <c r="X233" s="396"/>
      <c r="Y233" s="79"/>
      <c r="Z233" s="80" t="str">
        <f>IF('Plano de ação'!J233="","",'Plano de ação'!J233)</f>
        <v>1.
2.
3.
n.</v>
      </c>
      <c r="AA233" s="81" t="str">
        <f>IF('Plano de ação'!R233="","",'Plano de ação'!R233)</f>
        <v/>
      </c>
      <c r="AB233" s="82" t="str">
        <f>IF('Plano de ação'!S233="","",'Plano de ação'!S233)</f>
        <v/>
      </c>
      <c r="AC233" s="80" t="str">
        <f>IF('Plano de contingência'!J233="","",'Plano de contingência'!J233)</f>
        <v>1.
2.
3.
n.</v>
      </c>
      <c r="AD233" s="80" t="str">
        <f>'Plano de contingência'!M233</f>
        <v>1.
2.
3.
n.</v>
      </c>
      <c r="AE233" s="506"/>
    </row>
    <row r="234" spans="2:31" s="78" customFormat="1" ht="14.45" customHeight="1" thickTop="1" thickBot="1" x14ac:dyDescent="0.25">
      <c r="B234" s="446"/>
      <c r="C234" s="459"/>
      <c r="D234" s="446"/>
      <c r="E234" s="459"/>
      <c r="F234" s="91"/>
      <c r="G234" s="452"/>
      <c r="H234" s="92"/>
      <c r="I234" s="443"/>
      <c r="J234" s="482"/>
      <c r="K234" s="417"/>
      <c r="L234" s="417"/>
      <c r="M234" s="420"/>
      <c r="N234" s="407" t="str">
        <f>'Avaliar os Controles Existent.'!H234</f>
        <v>1.
2.
3.
n.</v>
      </c>
      <c r="O234" s="408"/>
      <c r="P234" s="409"/>
      <c r="Q234" s="402"/>
      <c r="R234" s="407" t="str">
        <f>'Avaliar os Controles Existent.'!R234</f>
        <v>1.
2.
3.
n.</v>
      </c>
      <c r="S234" s="408"/>
      <c r="T234" s="409"/>
      <c r="U234" s="402"/>
      <c r="V234" s="387"/>
      <c r="W234" s="390"/>
      <c r="X234" s="396"/>
      <c r="Y234" s="79"/>
      <c r="Z234" s="80" t="str">
        <f>IF('Plano de ação'!J234="","",'Plano de ação'!J234)</f>
        <v>1.
2.
3.
n.</v>
      </c>
      <c r="AA234" s="81" t="str">
        <f>IF('Plano de ação'!R234="","",'Plano de ação'!R234)</f>
        <v/>
      </c>
      <c r="AB234" s="82" t="str">
        <f>IF('Plano de ação'!S234="","",'Plano de ação'!S234)</f>
        <v/>
      </c>
      <c r="AC234" s="80" t="str">
        <f>IF('Plano de contingência'!J234="","",'Plano de contingência'!J234)</f>
        <v>1.
2.
3.
n.</v>
      </c>
      <c r="AD234" s="80" t="str">
        <f>'Plano de contingência'!M234</f>
        <v>1.
2.
3.
n.</v>
      </c>
      <c r="AE234" s="506"/>
    </row>
    <row r="235" spans="2:31" s="78" customFormat="1" ht="14.45" customHeight="1" thickTop="1" thickBot="1" x14ac:dyDescent="0.25">
      <c r="B235" s="446"/>
      <c r="C235" s="459"/>
      <c r="D235" s="446"/>
      <c r="E235" s="459"/>
      <c r="F235" s="91"/>
      <c r="G235" s="452"/>
      <c r="H235" s="92"/>
      <c r="I235" s="443"/>
      <c r="J235" s="482"/>
      <c r="K235" s="417"/>
      <c r="L235" s="417"/>
      <c r="M235" s="420"/>
      <c r="N235" s="407" t="str">
        <f>'Avaliar os Controles Existent.'!H235</f>
        <v>1.
2.
3.
n.</v>
      </c>
      <c r="O235" s="408"/>
      <c r="P235" s="409"/>
      <c r="Q235" s="402"/>
      <c r="R235" s="407" t="str">
        <f>'Avaliar os Controles Existent.'!R235</f>
        <v>1.
2.
3.
n.</v>
      </c>
      <c r="S235" s="408"/>
      <c r="T235" s="409"/>
      <c r="U235" s="402"/>
      <c r="V235" s="387"/>
      <c r="W235" s="390"/>
      <c r="X235" s="396"/>
      <c r="Y235" s="79"/>
      <c r="Z235" s="80" t="str">
        <f>IF('Plano de ação'!J235="","",'Plano de ação'!J235)</f>
        <v>1.
2.
3.
n.</v>
      </c>
      <c r="AA235" s="81" t="str">
        <f>IF('Plano de ação'!R235="","",'Plano de ação'!R235)</f>
        <v/>
      </c>
      <c r="AB235" s="82" t="str">
        <f>IF('Plano de ação'!S235="","",'Plano de ação'!S235)</f>
        <v/>
      </c>
      <c r="AC235" s="80" t="str">
        <f>IF('Plano de contingência'!J235="","",'Plano de contingência'!J235)</f>
        <v>1.
2.
3.
n.</v>
      </c>
      <c r="AD235" s="80" t="str">
        <f>'Plano de contingência'!M235</f>
        <v>1.
2.
3.
n.</v>
      </c>
      <c r="AE235" s="506"/>
    </row>
    <row r="236" spans="2:31" s="78" customFormat="1" ht="14.45" customHeight="1" thickTop="1" thickBot="1" x14ac:dyDescent="0.25">
      <c r="B236" s="446"/>
      <c r="C236" s="459"/>
      <c r="D236" s="446"/>
      <c r="E236" s="459"/>
      <c r="F236" s="91"/>
      <c r="G236" s="452"/>
      <c r="H236" s="92"/>
      <c r="I236" s="443"/>
      <c r="J236" s="482"/>
      <c r="K236" s="417"/>
      <c r="L236" s="417"/>
      <c r="M236" s="420"/>
      <c r="N236" s="407" t="str">
        <f>'Avaliar os Controles Existent.'!H236</f>
        <v>1.
2.
3.
n.</v>
      </c>
      <c r="O236" s="408"/>
      <c r="P236" s="409"/>
      <c r="Q236" s="402"/>
      <c r="R236" s="407" t="str">
        <f>'Avaliar os Controles Existent.'!R236</f>
        <v>1.
2.
3.
n.</v>
      </c>
      <c r="S236" s="408"/>
      <c r="T236" s="409"/>
      <c r="U236" s="402"/>
      <c r="V236" s="387"/>
      <c r="W236" s="390"/>
      <c r="X236" s="396"/>
      <c r="Y236" s="79"/>
      <c r="Z236" s="80" t="str">
        <f>IF('Plano de ação'!J236="","",'Plano de ação'!J236)</f>
        <v>1.
2.
3.
n.</v>
      </c>
      <c r="AA236" s="81" t="str">
        <f>IF('Plano de ação'!R236="","",'Plano de ação'!R236)</f>
        <v/>
      </c>
      <c r="AB236" s="82" t="str">
        <f>IF('Plano de ação'!S236="","",'Plano de ação'!S236)</f>
        <v/>
      </c>
      <c r="AC236" s="80" t="str">
        <f>IF('Plano de contingência'!J236="","",'Plano de contingência'!J236)</f>
        <v>1.
2.
3.
n.</v>
      </c>
      <c r="AD236" s="80" t="str">
        <f>'Plano de contingência'!M236</f>
        <v>1.
2.
3.
n.</v>
      </c>
      <c r="AE236" s="506"/>
    </row>
    <row r="237" spans="2:31" s="78" customFormat="1" ht="14.45" customHeight="1" thickTop="1" thickBot="1" x14ac:dyDescent="0.25">
      <c r="B237" s="446"/>
      <c r="C237" s="459"/>
      <c r="D237" s="446"/>
      <c r="E237" s="459"/>
      <c r="F237" s="91"/>
      <c r="G237" s="452"/>
      <c r="H237" s="92"/>
      <c r="I237" s="443"/>
      <c r="J237" s="482"/>
      <c r="K237" s="417"/>
      <c r="L237" s="417"/>
      <c r="M237" s="420"/>
      <c r="N237" s="407" t="str">
        <f>'Avaliar os Controles Existent.'!H237</f>
        <v>1.
2.
3.
n.</v>
      </c>
      <c r="O237" s="408"/>
      <c r="P237" s="409"/>
      <c r="Q237" s="402"/>
      <c r="R237" s="407" t="str">
        <f>'Avaliar os Controles Existent.'!R237</f>
        <v>1.
2.
3.
n.</v>
      </c>
      <c r="S237" s="408"/>
      <c r="T237" s="409"/>
      <c r="U237" s="402"/>
      <c r="V237" s="387"/>
      <c r="W237" s="390"/>
      <c r="X237" s="396"/>
      <c r="Y237" s="79"/>
      <c r="Z237" s="80" t="str">
        <f>IF('Plano de ação'!J237="","",'Plano de ação'!J237)</f>
        <v>1.
2.
3.
n.</v>
      </c>
      <c r="AA237" s="81" t="str">
        <f>IF('Plano de ação'!R237="","",'Plano de ação'!R237)</f>
        <v/>
      </c>
      <c r="AB237" s="82" t="str">
        <f>IF('Plano de ação'!S237="","",'Plano de ação'!S237)</f>
        <v/>
      </c>
      <c r="AC237" s="80" t="str">
        <f>IF('Plano de contingência'!J237="","",'Plano de contingência'!J237)</f>
        <v>1.
2.
3.
n.</v>
      </c>
      <c r="AD237" s="80" t="str">
        <f>'Plano de contingência'!M237</f>
        <v>1.
2.
3.
n.</v>
      </c>
      <c r="AE237" s="506"/>
    </row>
    <row r="238" spans="2:31" s="78" customFormat="1" ht="14.45" customHeight="1" thickTop="1" thickBot="1" x14ac:dyDescent="0.25">
      <c r="B238" s="446"/>
      <c r="C238" s="459"/>
      <c r="D238" s="446"/>
      <c r="E238" s="459"/>
      <c r="F238" s="91"/>
      <c r="G238" s="452"/>
      <c r="H238" s="92"/>
      <c r="I238" s="443"/>
      <c r="J238" s="482"/>
      <c r="K238" s="417"/>
      <c r="L238" s="417"/>
      <c r="M238" s="420"/>
      <c r="N238" s="407" t="str">
        <f>'Avaliar os Controles Existent.'!H238</f>
        <v>1.
2.
3.
n.</v>
      </c>
      <c r="O238" s="408"/>
      <c r="P238" s="409"/>
      <c r="Q238" s="402"/>
      <c r="R238" s="407" t="str">
        <f>'Avaliar os Controles Existent.'!R238</f>
        <v>1.
2.
3.
n.</v>
      </c>
      <c r="S238" s="408"/>
      <c r="T238" s="409"/>
      <c r="U238" s="402"/>
      <c r="V238" s="387"/>
      <c r="W238" s="390"/>
      <c r="X238" s="396"/>
      <c r="Y238" s="79"/>
      <c r="Z238" s="80" t="str">
        <f>IF('Plano de ação'!J238="","",'Plano de ação'!J238)</f>
        <v>1.
2.
3.
n.</v>
      </c>
      <c r="AA238" s="81" t="str">
        <f>IF('Plano de ação'!R238="","",'Plano de ação'!R238)</f>
        <v/>
      </c>
      <c r="AB238" s="82" t="str">
        <f>IF('Plano de ação'!S238="","",'Plano de ação'!S238)</f>
        <v/>
      </c>
      <c r="AC238" s="80" t="str">
        <f>IF('Plano de contingência'!J238="","",'Plano de contingência'!J238)</f>
        <v>1.
2.
3.
n.</v>
      </c>
      <c r="AD238" s="80" t="str">
        <f>'Plano de contingência'!M238</f>
        <v>1.
2.
3.
n.</v>
      </c>
      <c r="AE238" s="506"/>
    </row>
    <row r="239" spans="2:31" s="78" customFormat="1" ht="14.45" customHeight="1" thickTop="1" thickBot="1" x14ac:dyDescent="0.25">
      <c r="B239" s="446"/>
      <c r="C239" s="459"/>
      <c r="D239" s="446"/>
      <c r="E239" s="459"/>
      <c r="F239" s="91"/>
      <c r="G239" s="452"/>
      <c r="H239" s="92"/>
      <c r="I239" s="443"/>
      <c r="J239" s="482"/>
      <c r="K239" s="417"/>
      <c r="L239" s="417"/>
      <c r="M239" s="420"/>
      <c r="N239" s="407" t="str">
        <f>'Avaliar os Controles Existent.'!H239</f>
        <v>1.
2.
3.
n.</v>
      </c>
      <c r="O239" s="408"/>
      <c r="P239" s="409"/>
      <c r="Q239" s="402"/>
      <c r="R239" s="407" t="str">
        <f>'Avaliar os Controles Existent.'!R239</f>
        <v>1.
2.
3.
n.</v>
      </c>
      <c r="S239" s="408"/>
      <c r="T239" s="409"/>
      <c r="U239" s="402"/>
      <c r="V239" s="387"/>
      <c r="W239" s="390"/>
      <c r="X239" s="396"/>
      <c r="Y239" s="79"/>
      <c r="Z239" s="80" t="str">
        <f>IF('Plano de ação'!J239="","",'Plano de ação'!J239)</f>
        <v>1.
2.
3.
n.</v>
      </c>
      <c r="AA239" s="81" t="str">
        <f>IF('Plano de ação'!R239="","",'Plano de ação'!R239)</f>
        <v/>
      </c>
      <c r="AB239" s="82" t="str">
        <f>IF('Plano de ação'!S239="","",'Plano de ação'!S239)</f>
        <v/>
      </c>
      <c r="AC239" s="80" t="str">
        <f>IF('Plano de contingência'!J239="","",'Plano de contingência'!J239)</f>
        <v>1.
2.
3.
n.</v>
      </c>
      <c r="AD239" s="80" t="str">
        <f>'Plano de contingência'!M239</f>
        <v>1.
2.
3.
n.</v>
      </c>
      <c r="AE239" s="506"/>
    </row>
    <row r="240" spans="2:31" s="78" customFormat="1" ht="14.45" customHeight="1" thickTop="1" thickBot="1" x14ac:dyDescent="0.25">
      <c r="B240" s="446"/>
      <c r="C240" s="459"/>
      <c r="D240" s="446"/>
      <c r="E240" s="459"/>
      <c r="F240" s="91"/>
      <c r="G240" s="452"/>
      <c r="H240" s="92"/>
      <c r="I240" s="443"/>
      <c r="J240" s="482"/>
      <c r="K240" s="417"/>
      <c r="L240" s="417"/>
      <c r="M240" s="420"/>
      <c r="N240" s="407" t="str">
        <f>'Avaliar os Controles Existent.'!H240</f>
        <v>1.
2.
3.
n.</v>
      </c>
      <c r="O240" s="408"/>
      <c r="P240" s="409"/>
      <c r="Q240" s="402"/>
      <c r="R240" s="407" t="str">
        <f>'Avaliar os Controles Existent.'!R240</f>
        <v>1.
2.
3.
n.</v>
      </c>
      <c r="S240" s="408"/>
      <c r="T240" s="409"/>
      <c r="U240" s="402"/>
      <c r="V240" s="387"/>
      <c r="W240" s="390"/>
      <c r="X240" s="396"/>
      <c r="Y240" s="79"/>
      <c r="Z240" s="80" t="str">
        <f>IF('Plano de ação'!J240="","",'Plano de ação'!J240)</f>
        <v>1.
2.
3.
n.</v>
      </c>
      <c r="AA240" s="81" t="str">
        <f>IF('Plano de ação'!R240="","",'Plano de ação'!R240)</f>
        <v/>
      </c>
      <c r="AB240" s="82" t="str">
        <f>IF('Plano de ação'!S240="","",'Plano de ação'!S240)</f>
        <v/>
      </c>
      <c r="AC240" s="80" t="str">
        <f>IF('Plano de contingência'!J240="","",'Plano de contingência'!J240)</f>
        <v>1.
2.
3.
n.</v>
      </c>
      <c r="AD240" s="80" t="str">
        <f>'Plano de contingência'!M240</f>
        <v>1.
2.
3.
n.</v>
      </c>
      <c r="AE240" s="506"/>
    </row>
    <row r="241" spans="2:31" s="78" customFormat="1" ht="14.45" customHeight="1" thickTop="1" thickBot="1" x14ac:dyDescent="0.25">
      <c r="B241" s="446"/>
      <c r="C241" s="459"/>
      <c r="D241" s="447"/>
      <c r="E241" s="460"/>
      <c r="F241" s="91"/>
      <c r="G241" s="453"/>
      <c r="H241" s="92"/>
      <c r="I241" s="444"/>
      <c r="J241" s="483"/>
      <c r="K241" s="418"/>
      <c r="L241" s="418"/>
      <c r="M241" s="421"/>
      <c r="N241" s="407" t="str">
        <f>'Avaliar os Controles Existent.'!H241</f>
        <v>1.
2.
3.
n.</v>
      </c>
      <c r="O241" s="408"/>
      <c r="P241" s="409"/>
      <c r="Q241" s="403"/>
      <c r="R241" s="407" t="str">
        <f>'Avaliar os Controles Existent.'!R241</f>
        <v>1.
2.
3.
n.</v>
      </c>
      <c r="S241" s="408"/>
      <c r="T241" s="409"/>
      <c r="U241" s="403"/>
      <c r="V241" s="388"/>
      <c r="W241" s="391"/>
      <c r="X241" s="397"/>
      <c r="Y241" s="79"/>
      <c r="Z241" s="80" t="str">
        <f>IF('Plano de ação'!J241="","",'Plano de ação'!J241)</f>
        <v>1.
2.
3.
n.</v>
      </c>
      <c r="AA241" s="81" t="str">
        <f>IF('Plano de ação'!R241="","",'Plano de ação'!R241)</f>
        <v/>
      </c>
      <c r="AB241" s="82" t="str">
        <f>IF('Plano de ação'!S241="","",'Plano de ação'!S241)</f>
        <v/>
      </c>
      <c r="AC241" s="80" t="str">
        <f>IF('Plano de contingência'!J241="","",'Plano de contingência'!J241)</f>
        <v>1.
2.
3.
n.</v>
      </c>
      <c r="AD241" s="80" t="str">
        <f>'Plano de contingência'!M241</f>
        <v>1.
2.
3.
n.</v>
      </c>
      <c r="AE241" s="506"/>
    </row>
    <row r="242" spans="2:31" s="78" customFormat="1" ht="14.45" customHeight="1" thickTop="1" thickBot="1" x14ac:dyDescent="0.25">
      <c r="B242" s="446"/>
      <c r="C242" s="459"/>
      <c r="D242" s="445" t="str">
        <f>'Subprocessos e FCS'!C36</f>
        <v>FCS.08</v>
      </c>
      <c r="E242" s="470">
        <f>'Subprocessos e FCS'!D36</f>
        <v>0</v>
      </c>
      <c r="F242" s="91"/>
      <c r="G242" s="451" t="s">
        <v>115</v>
      </c>
      <c r="H242" s="92"/>
      <c r="I242" s="442"/>
      <c r="J242" s="481"/>
      <c r="K242" s="416" t="str">
        <f>'Apuração do Risco Inerente'!Y242:Y251</f>
        <v/>
      </c>
      <c r="L242" s="416" t="str">
        <f>'Apuração do Risco Inerente'!Z242:Z251</f>
        <v/>
      </c>
      <c r="M242" s="419" t="str">
        <f>'Apuração do Risco Inerente'!AB242:AB251</f>
        <v/>
      </c>
      <c r="N242" s="407" t="str">
        <f>'Avaliar os Controles Existent.'!H242</f>
        <v>1.
2.
3.
n.</v>
      </c>
      <c r="O242" s="408"/>
      <c r="P242" s="409"/>
      <c r="Q242" s="401" t="str">
        <f>'Avaliar os Controles Existent.'!N242:N251</f>
        <v/>
      </c>
      <c r="R242" s="407" t="str">
        <f>'Avaliar os Controles Existent.'!R242</f>
        <v>1.
2.
3.
n.</v>
      </c>
      <c r="S242" s="408"/>
      <c r="T242" s="409"/>
      <c r="U242" s="401" t="str">
        <f>'Avaliar os Controles Existent.'!X242:X251</f>
        <v/>
      </c>
      <c r="V242" s="386" t="str">
        <f>'Avaliar os Controles Existent.'!AA242:AA251</f>
        <v/>
      </c>
      <c r="W242" s="389" t="str">
        <f>'Avaliar os Controles Existent.'!AB242:AB251</f>
        <v/>
      </c>
      <c r="X242" s="395" t="str">
        <f>'Avaliar os Controles Existent.'!AD242:AD251</f>
        <v/>
      </c>
      <c r="Y242" s="79" t="str">
        <f>IF('Plano de ação'!I242:I251="","",'Plano de ação'!I242:I251)</f>
        <v/>
      </c>
      <c r="Z242" s="80" t="str">
        <f>IF('Plano de ação'!J242="","",'Plano de ação'!J242)</f>
        <v>1.
2.
3.
n.</v>
      </c>
      <c r="AA242" s="81" t="str">
        <f>IF('Plano de ação'!R242="","",'Plano de ação'!R242)</f>
        <v/>
      </c>
      <c r="AB242" s="82" t="str">
        <f>IF('Plano de ação'!S242="","",'Plano de ação'!S242)</f>
        <v/>
      </c>
      <c r="AC242" s="80" t="str">
        <f>IF('Plano de contingência'!J242="","",'Plano de contingência'!J242)</f>
        <v>1.
2.
3.
n.</v>
      </c>
      <c r="AD242" s="80" t="str">
        <f>'Plano de contingência'!M242</f>
        <v>1.
2.
3.
n.</v>
      </c>
      <c r="AE242" s="506" t="str">
        <f>IF(Monitoramento!J242="","",Monitoramento!J242)</f>
        <v/>
      </c>
    </row>
    <row r="243" spans="2:31" s="78" customFormat="1" ht="14.45" customHeight="1" thickTop="1" thickBot="1" x14ac:dyDescent="0.25">
      <c r="B243" s="446"/>
      <c r="C243" s="459"/>
      <c r="D243" s="446"/>
      <c r="E243" s="459"/>
      <c r="F243" s="91"/>
      <c r="G243" s="452"/>
      <c r="H243" s="92"/>
      <c r="I243" s="443"/>
      <c r="J243" s="482"/>
      <c r="K243" s="417"/>
      <c r="L243" s="417"/>
      <c r="M243" s="420"/>
      <c r="N243" s="407" t="str">
        <f>'Avaliar os Controles Existent.'!H243</f>
        <v>1.
2.
3.
n.</v>
      </c>
      <c r="O243" s="408"/>
      <c r="P243" s="409"/>
      <c r="Q243" s="402"/>
      <c r="R243" s="407" t="str">
        <f>'Avaliar os Controles Existent.'!R243</f>
        <v>1.
2.
3.
n.</v>
      </c>
      <c r="S243" s="408"/>
      <c r="T243" s="409"/>
      <c r="U243" s="402"/>
      <c r="V243" s="387"/>
      <c r="W243" s="390"/>
      <c r="X243" s="396"/>
      <c r="Y243" s="79"/>
      <c r="Z243" s="80" t="str">
        <f>IF('Plano de ação'!J243="","",'Plano de ação'!J243)</f>
        <v>1.
2.
3.
n.</v>
      </c>
      <c r="AA243" s="81" t="str">
        <f>IF('Plano de ação'!R243="","",'Plano de ação'!R243)</f>
        <v/>
      </c>
      <c r="AB243" s="82" t="str">
        <f>IF('Plano de ação'!S243="","",'Plano de ação'!S243)</f>
        <v/>
      </c>
      <c r="AC243" s="80" t="str">
        <f>IF('Plano de contingência'!J243="","",'Plano de contingência'!J243)</f>
        <v>1.
2.
3.
n.</v>
      </c>
      <c r="AD243" s="80" t="str">
        <f>'Plano de contingência'!M243</f>
        <v>1.
2.
3.
n.</v>
      </c>
      <c r="AE243" s="506"/>
    </row>
    <row r="244" spans="2:31" s="78" customFormat="1" ht="14.45" customHeight="1" thickTop="1" thickBot="1" x14ac:dyDescent="0.25">
      <c r="B244" s="446"/>
      <c r="C244" s="459"/>
      <c r="D244" s="446"/>
      <c r="E244" s="459"/>
      <c r="F244" s="91"/>
      <c r="G244" s="452"/>
      <c r="H244" s="92"/>
      <c r="I244" s="443"/>
      <c r="J244" s="482"/>
      <c r="K244" s="417"/>
      <c r="L244" s="417"/>
      <c r="M244" s="420"/>
      <c r="N244" s="407" t="str">
        <f>'Avaliar os Controles Existent.'!H244</f>
        <v>1.
2.
3.
n.</v>
      </c>
      <c r="O244" s="408"/>
      <c r="P244" s="409"/>
      <c r="Q244" s="402"/>
      <c r="R244" s="407" t="str">
        <f>'Avaliar os Controles Existent.'!R244</f>
        <v>1.
2.
3.
n.</v>
      </c>
      <c r="S244" s="408"/>
      <c r="T244" s="409"/>
      <c r="U244" s="402"/>
      <c r="V244" s="387"/>
      <c r="W244" s="390"/>
      <c r="X244" s="396"/>
      <c r="Y244" s="79"/>
      <c r="Z244" s="80" t="str">
        <f>IF('Plano de ação'!J244="","",'Plano de ação'!J244)</f>
        <v>1.
2.
3.
n.</v>
      </c>
      <c r="AA244" s="81" t="str">
        <f>IF('Plano de ação'!R244="","",'Plano de ação'!R244)</f>
        <v/>
      </c>
      <c r="AB244" s="82" t="str">
        <f>IF('Plano de ação'!S244="","",'Plano de ação'!S244)</f>
        <v/>
      </c>
      <c r="AC244" s="80" t="str">
        <f>IF('Plano de contingência'!J244="","",'Plano de contingência'!J244)</f>
        <v>1.
2.
3.
n.</v>
      </c>
      <c r="AD244" s="80" t="str">
        <f>'Plano de contingência'!M244</f>
        <v>1.
2.
3.
n.</v>
      </c>
      <c r="AE244" s="506"/>
    </row>
    <row r="245" spans="2:31" s="78" customFormat="1" ht="14.45" customHeight="1" thickTop="1" thickBot="1" x14ac:dyDescent="0.25">
      <c r="B245" s="446"/>
      <c r="C245" s="459"/>
      <c r="D245" s="446"/>
      <c r="E245" s="459"/>
      <c r="F245" s="91"/>
      <c r="G245" s="452"/>
      <c r="H245" s="92"/>
      <c r="I245" s="443"/>
      <c r="J245" s="482"/>
      <c r="K245" s="417"/>
      <c r="L245" s="417"/>
      <c r="M245" s="420"/>
      <c r="N245" s="407" t="str">
        <f>'Avaliar os Controles Existent.'!H245</f>
        <v>1.
2.
3.
n.</v>
      </c>
      <c r="O245" s="408"/>
      <c r="P245" s="409"/>
      <c r="Q245" s="402"/>
      <c r="R245" s="407" t="str">
        <f>'Avaliar os Controles Existent.'!R245</f>
        <v>1.
2.
3.
n.</v>
      </c>
      <c r="S245" s="408"/>
      <c r="T245" s="409"/>
      <c r="U245" s="402"/>
      <c r="V245" s="387"/>
      <c r="W245" s="390"/>
      <c r="X245" s="396"/>
      <c r="Y245" s="79"/>
      <c r="Z245" s="80" t="str">
        <f>IF('Plano de ação'!J245="","",'Plano de ação'!J245)</f>
        <v>1.
2.
3.
n.</v>
      </c>
      <c r="AA245" s="81" t="str">
        <f>IF('Plano de ação'!R245="","",'Plano de ação'!R245)</f>
        <v/>
      </c>
      <c r="AB245" s="82" t="str">
        <f>IF('Plano de ação'!S245="","",'Plano de ação'!S245)</f>
        <v/>
      </c>
      <c r="AC245" s="80" t="str">
        <f>IF('Plano de contingência'!J245="","",'Plano de contingência'!J245)</f>
        <v>1.
2.
3.
n.</v>
      </c>
      <c r="AD245" s="80" t="str">
        <f>'Plano de contingência'!M245</f>
        <v>1.
2.
3.
n.</v>
      </c>
      <c r="AE245" s="506"/>
    </row>
    <row r="246" spans="2:31" s="78" customFormat="1" ht="14.45" customHeight="1" thickTop="1" thickBot="1" x14ac:dyDescent="0.25">
      <c r="B246" s="446"/>
      <c r="C246" s="459"/>
      <c r="D246" s="446"/>
      <c r="E246" s="459"/>
      <c r="F246" s="91"/>
      <c r="G246" s="452"/>
      <c r="H246" s="92"/>
      <c r="I246" s="443"/>
      <c r="J246" s="482"/>
      <c r="K246" s="417"/>
      <c r="L246" s="417"/>
      <c r="M246" s="420"/>
      <c r="N246" s="407" t="str">
        <f>'Avaliar os Controles Existent.'!H246</f>
        <v>1.
2.
3.
n.</v>
      </c>
      <c r="O246" s="408"/>
      <c r="P246" s="409"/>
      <c r="Q246" s="402"/>
      <c r="R246" s="407" t="str">
        <f>'Avaliar os Controles Existent.'!R246</f>
        <v>1.
2.
3.
n.</v>
      </c>
      <c r="S246" s="408"/>
      <c r="T246" s="409"/>
      <c r="U246" s="402"/>
      <c r="V246" s="387"/>
      <c r="W246" s="390"/>
      <c r="X246" s="396"/>
      <c r="Y246" s="79"/>
      <c r="Z246" s="80" t="str">
        <f>IF('Plano de ação'!J246="","",'Plano de ação'!J246)</f>
        <v>1.
2.
3.
n.</v>
      </c>
      <c r="AA246" s="81" t="str">
        <f>IF('Plano de ação'!R246="","",'Plano de ação'!R246)</f>
        <v/>
      </c>
      <c r="AB246" s="82" t="str">
        <f>IF('Plano de ação'!S246="","",'Plano de ação'!S246)</f>
        <v/>
      </c>
      <c r="AC246" s="80" t="str">
        <f>IF('Plano de contingência'!J246="","",'Plano de contingência'!J246)</f>
        <v>1.
2.
3.
n.</v>
      </c>
      <c r="AD246" s="80" t="str">
        <f>'Plano de contingência'!M246</f>
        <v>1.
2.
3.
n.</v>
      </c>
      <c r="AE246" s="506"/>
    </row>
    <row r="247" spans="2:31" s="78" customFormat="1" ht="14.45" customHeight="1" thickTop="1" thickBot="1" x14ac:dyDescent="0.25">
      <c r="B247" s="446"/>
      <c r="C247" s="459"/>
      <c r="D247" s="446"/>
      <c r="E247" s="459"/>
      <c r="F247" s="91"/>
      <c r="G247" s="452"/>
      <c r="H247" s="92"/>
      <c r="I247" s="443"/>
      <c r="J247" s="482"/>
      <c r="K247" s="417"/>
      <c r="L247" s="417"/>
      <c r="M247" s="420"/>
      <c r="N247" s="407" t="str">
        <f>'Avaliar os Controles Existent.'!H247</f>
        <v>1.
2.
3.
n.</v>
      </c>
      <c r="O247" s="408"/>
      <c r="P247" s="409"/>
      <c r="Q247" s="402"/>
      <c r="R247" s="407" t="str">
        <f>'Avaliar os Controles Existent.'!R247</f>
        <v>1.
2.
3.
n.</v>
      </c>
      <c r="S247" s="408"/>
      <c r="T247" s="409"/>
      <c r="U247" s="402"/>
      <c r="V247" s="387"/>
      <c r="W247" s="390"/>
      <c r="X247" s="396"/>
      <c r="Y247" s="79"/>
      <c r="Z247" s="80" t="str">
        <f>IF('Plano de ação'!J247="","",'Plano de ação'!J247)</f>
        <v>1.
2.
3.
n.</v>
      </c>
      <c r="AA247" s="81" t="str">
        <f>IF('Plano de ação'!R247="","",'Plano de ação'!R247)</f>
        <v/>
      </c>
      <c r="AB247" s="82" t="str">
        <f>IF('Plano de ação'!S247="","",'Plano de ação'!S247)</f>
        <v/>
      </c>
      <c r="AC247" s="80" t="str">
        <f>IF('Plano de contingência'!J247="","",'Plano de contingência'!J247)</f>
        <v>1.
2.
3.
n.</v>
      </c>
      <c r="AD247" s="80" t="str">
        <f>'Plano de contingência'!M247</f>
        <v>1.
2.
3.
n.</v>
      </c>
      <c r="AE247" s="506"/>
    </row>
    <row r="248" spans="2:31" s="78" customFormat="1" ht="14.45" customHeight="1" thickTop="1" thickBot="1" x14ac:dyDescent="0.25">
      <c r="B248" s="446"/>
      <c r="C248" s="459"/>
      <c r="D248" s="446"/>
      <c r="E248" s="459"/>
      <c r="F248" s="91"/>
      <c r="G248" s="452"/>
      <c r="H248" s="92"/>
      <c r="I248" s="443"/>
      <c r="J248" s="482"/>
      <c r="K248" s="417"/>
      <c r="L248" s="417"/>
      <c r="M248" s="420"/>
      <c r="N248" s="407" t="str">
        <f>'Avaliar os Controles Existent.'!H248</f>
        <v>1.
2.
3.
n.</v>
      </c>
      <c r="O248" s="408"/>
      <c r="P248" s="409"/>
      <c r="Q248" s="402"/>
      <c r="R248" s="407" t="str">
        <f>'Avaliar os Controles Existent.'!R248</f>
        <v>1.
2.
3.
n.</v>
      </c>
      <c r="S248" s="408"/>
      <c r="T248" s="409"/>
      <c r="U248" s="402"/>
      <c r="V248" s="387"/>
      <c r="W248" s="390"/>
      <c r="X248" s="396"/>
      <c r="Y248" s="79"/>
      <c r="Z248" s="80" t="str">
        <f>IF('Plano de ação'!J248="","",'Plano de ação'!J248)</f>
        <v>1.
2.
3.
n.</v>
      </c>
      <c r="AA248" s="81" t="str">
        <f>IF('Plano de ação'!R248="","",'Plano de ação'!R248)</f>
        <v/>
      </c>
      <c r="AB248" s="82" t="str">
        <f>IF('Plano de ação'!S248="","",'Plano de ação'!S248)</f>
        <v/>
      </c>
      <c r="AC248" s="80" t="str">
        <f>IF('Plano de contingência'!J248="","",'Plano de contingência'!J248)</f>
        <v>1.
2.
3.
n.</v>
      </c>
      <c r="AD248" s="80" t="str">
        <f>'Plano de contingência'!M248</f>
        <v>1.
2.
3.
n.</v>
      </c>
      <c r="AE248" s="506"/>
    </row>
    <row r="249" spans="2:31" s="78" customFormat="1" ht="14.45" customHeight="1" thickTop="1" thickBot="1" x14ac:dyDescent="0.25">
      <c r="B249" s="446"/>
      <c r="C249" s="459"/>
      <c r="D249" s="446"/>
      <c r="E249" s="459"/>
      <c r="F249" s="91"/>
      <c r="G249" s="452"/>
      <c r="H249" s="92"/>
      <c r="I249" s="443"/>
      <c r="J249" s="482"/>
      <c r="K249" s="417"/>
      <c r="L249" s="417"/>
      <c r="M249" s="420"/>
      <c r="N249" s="407" t="str">
        <f>'Avaliar os Controles Existent.'!H249</f>
        <v>1.
2.
3.
n.</v>
      </c>
      <c r="O249" s="408"/>
      <c r="P249" s="409"/>
      <c r="Q249" s="402"/>
      <c r="R249" s="407" t="str">
        <f>'Avaliar os Controles Existent.'!R249</f>
        <v>1.
2.
3.
n.</v>
      </c>
      <c r="S249" s="408"/>
      <c r="T249" s="409"/>
      <c r="U249" s="402"/>
      <c r="V249" s="387"/>
      <c r="W249" s="390"/>
      <c r="X249" s="396"/>
      <c r="Y249" s="79"/>
      <c r="Z249" s="80" t="str">
        <f>IF('Plano de ação'!J249="","",'Plano de ação'!J249)</f>
        <v>1.
2.
3.
n.</v>
      </c>
      <c r="AA249" s="81" t="str">
        <f>IF('Plano de ação'!R249="","",'Plano de ação'!R249)</f>
        <v/>
      </c>
      <c r="AB249" s="82" t="str">
        <f>IF('Plano de ação'!S249="","",'Plano de ação'!S249)</f>
        <v/>
      </c>
      <c r="AC249" s="80" t="str">
        <f>IF('Plano de contingência'!J249="","",'Plano de contingência'!J249)</f>
        <v>1.
2.
3.
n.</v>
      </c>
      <c r="AD249" s="80" t="str">
        <f>'Plano de contingência'!M249</f>
        <v>1.
2.
3.
n.</v>
      </c>
      <c r="AE249" s="506"/>
    </row>
    <row r="250" spans="2:31" s="78" customFormat="1" ht="14.45" customHeight="1" thickTop="1" thickBot="1" x14ac:dyDescent="0.25">
      <c r="B250" s="446"/>
      <c r="C250" s="459"/>
      <c r="D250" s="446"/>
      <c r="E250" s="459"/>
      <c r="F250" s="91"/>
      <c r="G250" s="452"/>
      <c r="H250" s="92"/>
      <c r="I250" s="443"/>
      <c r="J250" s="482"/>
      <c r="K250" s="417"/>
      <c r="L250" s="417"/>
      <c r="M250" s="420"/>
      <c r="N250" s="407" t="str">
        <f>'Avaliar os Controles Existent.'!H250</f>
        <v>1.
2.
3.
n.</v>
      </c>
      <c r="O250" s="408"/>
      <c r="P250" s="409"/>
      <c r="Q250" s="402"/>
      <c r="R250" s="407" t="str">
        <f>'Avaliar os Controles Existent.'!R250</f>
        <v>1.
2.
3.
n.</v>
      </c>
      <c r="S250" s="408"/>
      <c r="T250" s="409"/>
      <c r="U250" s="402"/>
      <c r="V250" s="387"/>
      <c r="W250" s="390"/>
      <c r="X250" s="396"/>
      <c r="Y250" s="79"/>
      <c r="Z250" s="80" t="str">
        <f>IF('Plano de ação'!J250="","",'Plano de ação'!J250)</f>
        <v>1.
2.
3.
n.</v>
      </c>
      <c r="AA250" s="81" t="str">
        <f>IF('Plano de ação'!R250="","",'Plano de ação'!R250)</f>
        <v/>
      </c>
      <c r="AB250" s="82" t="str">
        <f>IF('Plano de ação'!S250="","",'Plano de ação'!S250)</f>
        <v/>
      </c>
      <c r="AC250" s="80" t="str">
        <f>IF('Plano de contingência'!J250="","",'Plano de contingência'!J250)</f>
        <v>1.
2.
3.
n.</v>
      </c>
      <c r="AD250" s="80" t="str">
        <f>'Plano de contingência'!M250</f>
        <v>1.
2.
3.
n.</v>
      </c>
      <c r="AE250" s="506"/>
    </row>
    <row r="251" spans="2:31" s="78" customFormat="1" ht="14.45" customHeight="1" thickTop="1" thickBot="1" x14ac:dyDescent="0.25">
      <c r="B251" s="447"/>
      <c r="C251" s="460"/>
      <c r="D251" s="447"/>
      <c r="E251" s="460"/>
      <c r="F251" s="91"/>
      <c r="G251" s="453"/>
      <c r="H251" s="92"/>
      <c r="I251" s="444"/>
      <c r="J251" s="483"/>
      <c r="K251" s="418"/>
      <c r="L251" s="418"/>
      <c r="M251" s="421"/>
      <c r="N251" s="407" t="str">
        <f>'Avaliar os Controles Existent.'!H251</f>
        <v>1.
2.
3.
n.</v>
      </c>
      <c r="O251" s="408"/>
      <c r="P251" s="409"/>
      <c r="Q251" s="403"/>
      <c r="R251" s="407" t="str">
        <f>'Avaliar os Controles Existent.'!R251</f>
        <v>1.
2.
3.
n.</v>
      </c>
      <c r="S251" s="408"/>
      <c r="T251" s="409"/>
      <c r="U251" s="403"/>
      <c r="V251" s="388"/>
      <c r="W251" s="391"/>
      <c r="X251" s="397"/>
      <c r="Y251" s="79"/>
      <c r="Z251" s="80" t="str">
        <f>IF('Plano de ação'!J251="","",'Plano de ação'!J251)</f>
        <v>1.
2.
3.
n.</v>
      </c>
      <c r="AA251" s="81" t="str">
        <f>IF('Plano de ação'!R251="","",'Plano de ação'!R251)</f>
        <v/>
      </c>
      <c r="AB251" s="82" t="str">
        <f>IF('Plano de ação'!S251="","",'Plano de ação'!S251)</f>
        <v/>
      </c>
      <c r="AC251" s="80" t="str">
        <f>IF('Plano de contingência'!J251="","",'Plano de contingência'!J251)</f>
        <v>1.
2.
3.
n.</v>
      </c>
      <c r="AD251" s="80" t="str">
        <f>'Plano de contingência'!M251</f>
        <v>1.
2.
3.
n.</v>
      </c>
      <c r="AE251" s="506"/>
    </row>
    <row r="252" spans="2:31" s="78" customFormat="1" ht="14.45" customHeight="1" thickTop="1" thickBot="1" x14ac:dyDescent="0.25">
      <c r="B252" s="454" t="str">
        <f>'Subprocessos e FCS'!A37</f>
        <v>Subp.04</v>
      </c>
      <c r="C252" s="461">
        <f>'Subprocessos e FCS'!B37</f>
        <v>0</v>
      </c>
      <c r="D252" s="464" t="str">
        <f>'Subprocessos e FCS'!C37</f>
        <v>FCS.01</v>
      </c>
      <c r="E252" s="471">
        <f>'Subprocessos e FCS'!D37</f>
        <v>0</v>
      </c>
      <c r="F252" s="93"/>
      <c r="G252" s="448" t="s">
        <v>116</v>
      </c>
      <c r="H252" s="94"/>
      <c r="I252" s="435"/>
      <c r="J252" s="507"/>
      <c r="K252" s="410" t="str">
        <f>'Apuração do Risco Inerente'!Y252:Y261</f>
        <v/>
      </c>
      <c r="L252" s="410" t="str">
        <f>'Apuração do Risco Inerente'!Z252:Z261</f>
        <v/>
      </c>
      <c r="M252" s="413" t="str">
        <f>'Apuração do Risco Inerente'!AB252:AB261</f>
        <v/>
      </c>
      <c r="N252" s="404" t="str">
        <f>'Avaliar os Controles Existent.'!H252</f>
        <v>1.
2.
3.
n.</v>
      </c>
      <c r="O252" s="405"/>
      <c r="P252" s="406"/>
      <c r="Q252" s="398" t="str">
        <f>'Avaliar os Controles Existent.'!N252:N261</f>
        <v/>
      </c>
      <c r="R252" s="404" t="str">
        <f>'Avaliar os Controles Existent.'!R252</f>
        <v>1.
2.
3.
n.</v>
      </c>
      <c r="S252" s="405"/>
      <c r="T252" s="406"/>
      <c r="U252" s="398" t="str">
        <f>'Avaliar os Controles Existent.'!X252:X261</f>
        <v/>
      </c>
      <c r="V252" s="380" t="str">
        <f>'Avaliar os Controles Existent.'!AA252:AA261</f>
        <v/>
      </c>
      <c r="W252" s="383" t="str">
        <f>'Avaliar os Controles Existent.'!AB252:AB261</f>
        <v/>
      </c>
      <c r="X252" s="392" t="str">
        <f>'Avaliar os Controles Existent.'!AD252:AD261</f>
        <v/>
      </c>
      <c r="Y252" s="84" t="str">
        <f>IF('Plano de ação'!I252:I261="","",'Plano de ação'!I252:I261)</f>
        <v/>
      </c>
      <c r="Z252" s="83" t="str">
        <f>IF('Plano de ação'!J252="","",'Plano de ação'!J252)</f>
        <v>1.
2.
3.
n.</v>
      </c>
      <c r="AA252" s="85" t="str">
        <f>IF('Plano de ação'!R252="","",'Plano de ação'!R252)</f>
        <v/>
      </c>
      <c r="AB252" s="86" t="str">
        <f>IF('Plano de ação'!S252="","",'Plano de ação'!S252)</f>
        <v/>
      </c>
      <c r="AC252" s="83" t="str">
        <f>IF('Plano de contingência'!J252="","",'Plano de contingência'!J252)</f>
        <v>1.
2.
3.
n.</v>
      </c>
      <c r="AD252" s="83" t="str">
        <f>'Plano de contingência'!M252</f>
        <v>1.
2.
3.
n.</v>
      </c>
      <c r="AE252" s="505" t="str">
        <f>IF(Monitoramento!J252="","",Monitoramento!J252)</f>
        <v/>
      </c>
    </row>
    <row r="253" spans="2:31" s="78" customFormat="1" ht="14.45" customHeight="1" thickTop="1" thickBot="1" x14ac:dyDescent="0.25">
      <c r="B253" s="455"/>
      <c r="C253" s="462"/>
      <c r="D253" s="465"/>
      <c r="E253" s="472"/>
      <c r="F253" s="93"/>
      <c r="G253" s="449"/>
      <c r="H253" s="94"/>
      <c r="I253" s="436"/>
      <c r="J253" s="508"/>
      <c r="K253" s="411"/>
      <c r="L253" s="411"/>
      <c r="M253" s="414"/>
      <c r="N253" s="404" t="str">
        <f>'Avaliar os Controles Existent.'!H253</f>
        <v>1.
2.
3.
n.</v>
      </c>
      <c r="O253" s="405"/>
      <c r="P253" s="406"/>
      <c r="Q253" s="399"/>
      <c r="R253" s="404" t="str">
        <f>'Avaliar os Controles Existent.'!R253</f>
        <v>1.
2.
3.
n.</v>
      </c>
      <c r="S253" s="405"/>
      <c r="T253" s="406"/>
      <c r="U253" s="399"/>
      <c r="V253" s="381"/>
      <c r="W253" s="384"/>
      <c r="X253" s="393"/>
      <c r="Y253" s="84"/>
      <c r="Z253" s="83" t="str">
        <f>IF('Plano de ação'!J253="","",'Plano de ação'!J253)</f>
        <v>1.
2.
3.
n.</v>
      </c>
      <c r="AA253" s="85" t="str">
        <f>IF('Plano de ação'!R253="","",'Plano de ação'!R253)</f>
        <v/>
      </c>
      <c r="AB253" s="86" t="str">
        <f>IF('Plano de ação'!S253="","",'Plano de ação'!S253)</f>
        <v/>
      </c>
      <c r="AC253" s="83" t="str">
        <f>IF('Plano de contingência'!J253="","",'Plano de contingência'!J253)</f>
        <v>1.
2.
3.
n.</v>
      </c>
      <c r="AD253" s="83" t="str">
        <f>'Plano de contingência'!M253</f>
        <v>1.
2.
3.
n.</v>
      </c>
      <c r="AE253" s="505"/>
    </row>
    <row r="254" spans="2:31" s="78" customFormat="1" ht="14.45" customHeight="1" thickTop="1" thickBot="1" x14ac:dyDescent="0.25">
      <c r="B254" s="455"/>
      <c r="C254" s="462"/>
      <c r="D254" s="465"/>
      <c r="E254" s="472"/>
      <c r="F254" s="93"/>
      <c r="G254" s="449"/>
      <c r="H254" s="94"/>
      <c r="I254" s="436"/>
      <c r="J254" s="508"/>
      <c r="K254" s="411"/>
      <c r="L254" s="411"/>
      <c r="M254" s="414"/>
      <c r="N254" s="404" t="str">
        <f>'Avaliar os Controles Existent.'!H254</f>
        <v>1.
2.
3.
n.</v>
      </c>
      <c r="O254" s="405"/>
      <c r="P254" s="406"/>
      <c r="Q254" s="399"/>
      <c r="R254" s="404" t="str">
        <f>'Avaliar os Controles Existent.'!R254</f>
        <v>1.
2.
3.
n.</v>
      </c>
      <c r="S254" s="405"/>
      <c r="T254" s="406"/>
      <c r="U254" s="399"/>
      <c r="V254" s="381"/>
      <c r="W254" s="384"/>
      <c r="X254" s="393"/>
      <c r="Y254" s="84"/>
      <c r="Z254" s="83" t="str">
        <f>IF('Plano de ação'!J254="","",'Plano de ação'!J254)</f>
        <v>1.
2.
3.
n.</v>
      </c>
      <c r="AA254" s="85" t="str">
        <f>IF('Plano de ação'!R254="","",'Plano de ação'!R254)</f>
        <v/>
      </c>
      <c r="AB254" s="86" t="str">
        <f>IF('Plano de ação'!S254="","",'Plano de ação'!S254)</f>
        <v/>
      </c>
      <c r="AC254" s="83" t="str">
        <f>IF('Plano de contingência'!J254="","",'Plano de contingência'!J254)</f>
        <v>1.
2.
3.
n.</v>
      </c>
      <c r="AD254" s="83" t="str">
        <f>'Plano de contingência'!M254</f>
        <v>1.
2.
3.
n.</v>
      </c>
      <c r="AE254" s="505"/>
    </row>
    <row r="255" spans="2:31" s="78" customFormat="1" ht="14.45" customHeight="1" thickTop="1" thickBot="1" x14ac:dyDescent="0.25">
      <c r="B255" s="455"/>
      <c r="C255" s="462"/>
      <c r="D255" s="465"/>
      <c r="E255" s="472"/>
      <c r="F255" s="93"/>
      <c r="G255" s="449"/>
      <c r="H255" s="94"/>
      <c r="I255" s="436"/>
      <c r="J255" s="508"/>
      <c r="K255" s="411"/>
      <c r="L255" s="411"/>
      <c r="M255" s="414"/>
      <c r="N255" s="404" t="str">
        <f>'Avaliar os Controles Existent.'!H255</f>
        <v>1.
2.
3.
n.</v>
      </c>
      <c r="O255" s="405"/>
      <c r="P255" s="406"/>
      <c r="Q255" s="399"/>
      <c r="R255" s="404" t="str">
        <f>'Avaliar os Controles Existent.'!R255</f>
        <v>1.
2.
3.
n.</v>
      </c>
      <c r="S255" s="405"/>
      <c r="T255" s="406"/>
      <c r="U255" s="399"/>
      <c r="V255" s="381"/>
      <c r="W255" s="384"/>
      <c r="X255" s="393"/>
      <c r="Y255" s="84"/>
      <c r="Z255" s="83" t="str">
        <f>IF('Plano de ação'!J255="","",'Plano de ação'!J255)</f>
        <v>1.
2.
3.
n.</v>
      </c>
      <c r="AA255" s="85" t="str">
        <f>IF('Plano de ação'!R255="","",'Plano de ação'!R255)</f>
        <v/>
      </c>
      <c r="AB255" s="86" t="str">
        <f>IF('Plano de ação'!S255="","",'Plano de ação'!S255)</f>
        <v/>
      </c>
      <c r="AC255" s="83" t="str">
        <f>IF('Plano de contingência'!J255="","",'Plano de contingência'!J255)</f>
        <v>1.
2.
3.
n.</v>
      </c>
      <c r="AD255" s="83" t="str">
        <f>'Plano de contingência'!M255</f>
        <v>1.
2.
3.
n.</v>
      </c>
      <c r="AE255" s="505"/>
    </row>
    <row r="256" spans="2:31" s="78" customFormat="1" ht="14.45" customHeight="1" thickTop="1" thickBot="1" x14ac:dyDescent="0.25">
      <c r="B256" s="455"/>
      <c r="C256" s="462"/>
      <c r="D256" s="465"/>
      <c r="E256" s="472"/>
      <c r="F256" s="93"/>
      <c r="G256" s="449"/>
      <c r="H256" s="94"/>
      <c r="I256" s="436"/>
      <c r="J256" s="508"/>
      <c r="K256" s="411"/>
      <c r="L256" s="411"/>
      <c r="M256" s="414"/>
      <c r="N256" s="404" t="str">
        <f>'Avaliar os Controles Existent.'!H256</f>
        <v>1.
2.
3.
n.</v>
      </c>
      <c r="O256" s="405"/>
      <c r="P256" s="406"/>
      <c r="Q256" s="399"/>
      <c r="R256" s="404" t="str">
        <f>'Avaliar os Controles Existent.'!R256</f>
        <v>1.
2.
3.
n.</v>
      </c>
      <c r="S256" s="405"/>
      <c r="T256" s="406"/>
      <c r="U256" s="399"/>
      <c r="V256" s="381"/>
      <c r="W256" s="384"/>
      <c r="X256" s="393"/>
      <c r="Y256" s="84"/>
      <c r="Z256" s="83" t="str">
        <f>IF('Plano de ação'!J256="","",'Plano de ação'!J256)</f>
        <v>1.
2.
3.
n.</v>
      </c>
      <c r="AA256" s="85" t="str">
        <f>IF('Plano de ação'!R256="","",'Plano de ação'!R256)</f>
        <v/>
      </c>
      <c r="AB256" s="86" t="str">
        <f>IF('Plano de ação'!S256="","",'Plano de ação'!S256)</f>
        <v/>
      </c>
      <c r="AC256" s="83" t="str">
        <f>IF('Plano de contingência'!J256="","",'Plano de contingência'!J256)</f>
        <v>1.
2.
3.
n.</v>
      </c>
      <c r="AD256" s="83" t="str">
        <f>'Plano de contingência'!M256</f>
        <v>1.
2.
3.
n.</v>
      </c>
      <c r="AE256" s="505"/>
    </row>
    <row r="257" spans="2:31" s="78" customFormat="1" ht="14.45" customHeight="1" thickTop="1" thickBot="1" x14ac:dyDescent="0.25">
      <c r="B257" s="455"/>
      <c r="C257" s="462"/>
      <c r="D257" s="465"/>
      <c r="E257" s="472"/>
      <c r="F257" s="93"/>
      <c r="G257" s="449"/>
      <c r="H257" s="94"/>
      <c r="I257" s="436"/>
      <c r="J257" s="508"/>
      <c r="K257" s="411"/>
      <c r="L257" s="411"/>
      <c r="M257" s="414"/>
      <c r="N257" s="404" t="str">
        <f>'Avaliar os Controles Existent.'!H257</f>
        <v>1.
2.
3.
n.</v>
      </c>
      <c r="O257" s="405"/>
      <c r="P257" s="406"/>
      <c r="Q257" s="399"/>
      <c r="R257" s="404" t="str">
        <f>'Avaliar os Controles Existent.'!R257</f>
        <v>1.
2.
3.
n.</v>
      </c>
      <c r="S257" s="405"/>
      <c r="T257" s="406"/>
      <c r="U257" s="399"/>
      <c r="V257" s="381"/>
      <c r="W257" s="384"/>
      <c r="X257" s="393"/>
      <c r="Y257" s="84"/>
      <c r="Z257" s="83" t="str">
        <f>IF('Plano de ação'!J257="","",'Plano de ação'!J257)</f>
        <v>1.
2.
3.
n.</v>
      </c>
      <c r="AA257" s="85" t="str">
        <f>IF('Plano de ação'!R257="","",'Plano de ação'!R257)</f>
        <v/>
      </c>
      <c r="AB257" s="86" t="str">
        <f>IF('Plano de ação'!S257="","",'Plano de ação'!S257)</f>
        <v/>
      </c>
      <c r="AC257" s="83" t="str">
        <f>IF('Plano de contingência'!J257="","",'Plano de contingência'!J257)</f>
        <v>1.
2.
3.
n.</v>
      </c>
      <c r="AD257" s="83" t="str">
        <f>'Plano de contingência'!M257</f>
        <v>1.
2.
3.
n.</v>
      </c>
      <c r="AE257" s="505"/>
    </row>
    <row r="258" spans="2:31" s="78" customFormat="1" ht="14.45" customHeight="1" thickTop="1" thickBot="1" x14ac:dyDescent="0.25">
      <c r="B258" s="455"/>
      <c r="C258" s="462"/>
      <c r="D258" s="465"/>
      <c r="E258" s="472"/>
      <c r="F258" s="93"/>
      <c r="G258" s="449"/>
      <c r="H258" s="94"/>
      <c r="I258" s="436"/>
      <c r="J258" s="508"/>
      <c r="K258" s="411"/>
      <c r="L258" s="411"/>
      <c r="M258" s="414"/>
      <c r="N258" s="404" t="str">
        <f>'Avaliar os Controles Existent.'!H258</f>
        <v>1.
2.
3.
n.</v>
      </c>
      <c r="O258" s="405"/>
      <c r="P258" s="406"/>
      <c r="Q258" s="399"/>
      <c r="R258" s="404" t="str">
        <f>'Avaliar os Controles Existent.'!R258</f>
        <v>1.
2.
3.
n.</v>
      </c>
      <c r="S258" s="405"/>
      <c r="T258" s="406"/>
      <c r="U258" s="399"/>
      <c r="V258" s="381"/>
      <c r="W258" s="384"/>
      <c r="X258" s="393"/>
      <c r="Y258" s="84"/>
      <c r="Z258" s="83" t="str">
        <f>IF('Plano de ação'!J258="","",'Plano de ação'!J258)</f>
        <v>1.
2.
3.
n.</v>
      </c>
      <c r="AA258" s="85" t="str">
        <f>IF('Plano de ação'!R258="","",'Plano de ação'!R258)</f>
        <v/>
      </c>
      <c r="AB258" s="86" t="str">
        <f>IF('Plano de ação'!S258="","",'Plano de ação'!S258)</f>
        <v/>
      </c>
      <c r="AC258" s="83" t="str">
        <f>IF('Plano de contingência'!J258="","",'Plano de contingência'!J258)</f>
        <v>1.
2.
3.
n.</v>
      </c>
      <c r="AD258" s="83" t="str">
        <f>'Plano de contingência'!M258</f>
        <v>1.
2.
3.
n.</v>
      </c>
      <c r="AE258" s="505"/>
    </row>
    <row r="259" spans="2:31" s="78" customFormat="1" ht="14.45" customHeight="1" thickTop="1" thickBot="1" x14ac:dyDescent="0.25">
      <c r="B259" s="455"/>
      <c r="C259" s="462"/>
      <c r="D259" s="465"/>
      <c r="E259" s="472"/>
      <c r="F259" s="93"/>
      <c r="G259" s="449"/>
      <c r="H259" s="94"/>
      <c r="I259" s="436"/>
      <c r="J259" s="508"/>
      <c r="K259" s="411"/>
      <c r="L259" s="411"/>
      <c r="M259" s="414"/>
      <c r="N259" s="404" t="str">
        <f>'Avaliar os Controles Existent.'!H259</f>
        <v>1.
2.
3.
n.</v>
      </c>
      <c r="O259" s="405"/>
      <c r="P259" s="406"/>
      <c r="Q259" s="399"/>
      <c r="R259" s="404" t="str">
        <f>'Avaliar os Controles Existent.'!R259</f>
        <v>1.
2.
3.
n.</v>
      </c>
      <c r="S259" s="405"/>
      <c r="T259" s="406"/>
      <c r="U259" s="399"/>
      <c r="V259" s="381"/>
      <c r="W259" s="384"/>
      <c r="X259" s="393"/>
      <c r="Y259" s="84"/>
      <c r="Z259" s="83" t="str">
        <f>IF('Plano de ação'!J259="","",'Plano de ação'!J259)</f>
        <v>1.
2.
3.
n.</v>
      </c>
      <c r="AA259" s="85" t="str">
        <f>IF('Plano de ação'!R259="","",'Plano de ação'!R259)</f>
        <v/>
      </c>
      <c r="AB259" s="86" t="str">
        <f>IF('Plano de ação'!S259="","",'Plano de ação'!S259)</f>
        <v/>
      </c>
      <c r="AC259" s="83" t="str">
        <f>IF('Plano de contingência'!J259="","",'Plano de contingência'!J259)</f>
        <v>1.
2.
3.
n.</v>
      </c>
      <c r="AD259" s="83" t="str">
        <f>'Plano de contingência'!M259</f>
        <v>1.
2.
3.
n.</v>
      </c>
      <c r="AE259" s="505"/>
    </row>
    <row r="260" spans="2:31" s="78" customFormat="1" ht="14.45" customHeight="1" thickTop="1" thickBot="1" x14ac:dyDescent="0.25">
      <c r="B260" s="455"/>
      <c r="C260" s="462"/>
      <c r="D260" s="465"/>
      <c r="E260" s="472"/>
      <c r="F260" s="93"/>
      <c r="G260" s="449"/>
      <c r="H260" s="94"/>
      <c r="I260" s="436"/>
      <c r="J260" s="508"/>
      <c r="K260" s="411"/>
      <c r="L260" s="411"/>
      <c r="M260" s="414"/>
      <c r="N260" s="404" t="str">
        <f>'Avaliar os Controles Existent.'!H260</f>
        <v>1.
2.
3.
n.</v>
      </c>
      <c r="O260" s="405"/>
      <c r="P260" s="406"/>
      <c r="Q260" s="399"/>
      <c r="R260" s="404" t="str">
        <f>'Avaliar os Controles Existent.'!R260</f>
        <v>1.
2.
3.
n.</v>
      </c>
      <c r="S260" s="405"/>
      <c r="T260" s="406"/>
      <c r="U260" s="399"/>
      <c r="V260" s="381"/>
      <c r="W260" s="384"/>
      <c r="X260" s="393"/>
      <c r="Y260" s="84"/>
      <c r="Z260" s="83" t="str">
        <f>IF('Plano de ação'!J260="","",'Plano de ação'!J260)</f>
        <v>1.
2.
3.
n.</v>
      </c>
      <c r="AA260" s="85" t="str">
        <f>IF('Plano de ação'!R260="","",'Plano de ação'!R260)</f>
        <v/>
      </c>
      <c r="AB260" s="86" t="str">
        <f>IF('Plano de ação'!S260="","",'Plano de ação'!S260)</f>
        <v/>
      </c>
      <c r="AC260" s="83" t="str">
        <f>IF('Plano de contingência'!J260="","",'Plano de contingência'!J260)</f>
        <v>1.
2.
3.
n.</v>
      </c>
      <c r="AD260" s="83" t="str">
        <f>'Plano de contingência'!M260</f>
        <v>1.
2.
3.
n.</v>
      </c>
      <c r="AE260" s="505"/>
    </row>
    <row r="261" spans="2:31" s="78" customFormat="1" ht="14.45" customHeight="1" thickTop="1" thickBot="1" x14ac:dyDescent="0.25">
      <c r="B261" s="455"/>
      <c r="C261" s="462"/>
      <c r="D261" s="466"/>
      <c r="E261" s="473"/>
      <c r="F261" s="93"/>
      <c r="G261" s="450"/>
      <c r="H261" s="94"/>
      <c r="I261" s="437"/>
      <c r="J261" s="509"/>
      <c r="K261" s="412"/>
      <c r="L261" s="412"/>
      <c r="M261" s="415"/>
      <c r="N261" s="404" t="str">
        <f>'Avaliar os Controles Existent.'!H261</f>
        <v>1.
2.
3.
n.</v>
      </c>
      <c r="O261" s="405"/>
      <c r="P261" s="406"/>
      <c r="Q261" s="400"/>
      <c r="R261" s="404" t="str">
        <f>'Avaliar os Controles Existent.'!R261</f>
        <v>1.
2.
3.
n.</v>
      </c>
      <c r="S261" s="405"/>
      <c r="T261" s="406"/>
      <c r="U261" s="400"/>
      <c r="V261" s="382"/>
      <c r="W261" s="385"/>
      <c r="X261" s="394"/>
      <c r="Y261" s="84"/>
      <c r="Z261" s="83" t="str">
        <f>IF('Plano de ação'!J261="","",'Plano de ação'!J261)</f>
        <v>1.
2.
3.
n.</v>
      </c>
      <c r="AA261" s="85" t="str">
        <f>IF('Plano de ação'!R261="","",'Plano de ação'!R261)</f>
        <v/>
      </c>
      <c r="AB261" s="86" t="str">
        <f>IF('Plano de ação'!S261="","",'Plano de ação'!S261)</f>
        <v/>
      </c>
      <c r="AC261" s="83" t="str">
        <f>IF('Plano de contingência'!J261="","",'Plano de contingência'!J261)</f>
        <v>1.
2.
3.
n.</v>
      </c>
      <c r="AD261" s="83" t="str">
        <f>'Plano de contingência'!M261</f>
        <v>1.
2.
3.
n.</v>
      </c>
      <c r="AE261" s="505"/>
    </row>
    <row r="262" spans="2:31" s="78" customFormat="1" ht="14.45" customHeight="1" thickTop="1" thickBot="1" x14ac:dyDescent="0.25">
      <c r="B262" s="455"/>
      <c r="C262" s="462"/>
      <c r="D262" s="464" t="str">
        <f>'Subprocessos e FCS'!C38</f>
        <v>FCS.02</v>
      </c>
      <c r="E262" s="471">
        <f>'Subprocessos e FCS'!D38</f>
        <v>0</v>
      </c>
      <c r="F262" s="93"/>
      <c r="G262" s="448" t="s">
        <v>117</v>
      </c>
      <c r="H262" s="94"/>
      <c r="I262" s="435"/>
      <c r="J262" s="507"/>
      <c r="K262" s="410" t="str">
        <f>'Apuração do Risco Inerente'!Y262:Y271</f>
        <v/>
      </c>
      <c r="L262" s="410" t="str">
        <f>'Apuração do Risco Inerente'!Z262:Z271</f>
        <v/>
      </c>
      <c r="M262" s="413" t="str">
        <f>'Apuração do Risco Inerente'!AB262:AB271</f>
        <v/>
      </c>
      <c r="N262" s="404" t="str">
        <f>'Avaliar os Controles Existent.'!H262</f>
        <v>1.
2.
3.
n.</v>
      </c>
      <c r="O262" s="405"/>
      <c r="P262" s="406"/>
      <c r="Q262" s="398" t="str">
        <f>'Avaliar os Controles Existent.'!N262:N271</f>
        <v/>
      </c>
      <c r="R262" s="404" t="str">
        <f>'Avaliar os Controles Existent.'!R262</f>
        <v>1.
2.
3.
n.</v>
      </c>
      <c r="S262" s="405"/>
      <c r="T262" s="406"/>
      <c r="U262" s="398" t="str">
        <f>'Avaliar os Controles Existent.'!X262:X271</f>
        <v/>
      </c>
      <c r="V262" s="380" t="str">
        <f>'Avaliar os Controles Existent.'!AA262:AA271</f>
        <v/>
      </c>
      <c r="W262" s="383" t="str">
        <f>'Avaliar os Controles Existent.'!AB262:AB271</f>
        <v/>
      </c>
      <c r="X262" s="392" t="str">
        <f>'Avaliar os Controles Existent.'!AD262:AD271</f>
        <v/>
      </c>
      <c r="Y262" s="84" t="str">
        <f>IF('Plano de ação'!I262:I271="","",'Plano de ação'!I262:I271)</f>
        <v/>
      </c>
      <c r="Z262" s="83" t="str">
        <f>IF('Plano de ação'!J262="","",'Plano de ação'!J262)</f>
        <v>1.
2.
3.
n.</v>
      </c>
      <c r="AA262" s="85" t="str">
        <f>IF('Plano de ação'!R262="","",'Plano de ação'!R262)</f>
        <v/>
      </c>
      <c r="AB262" s="86" t="str">
        <f>IF('Plano de ação'!S262="","",'Plano de ação'!S262)</f>
        <v/>
      </c>
      <c r="AC262" s="83" t="str">
        <f>IF('Plano de contingência'!J262="","",'Plano de contingência'!J262)</f>
        <v>1.
2.
3.
n.</v>
      </c>
      <c r="AD262" s="83" t="str">
        <f>'Plano de contingência'!M262</f>
        <v>1.
2.
3.
n.</v>
      </c>
      <c r="AE262" s="505" t="str">
        <f>IF(Monitoramento!J262="","",Monitoramento!J262)</f>
        <v/>
      </c>
    </row>
    <row r="263" spans="2:31" s="78" customFormat="1" ht="14.45" customHeight="1" thickTop="1" thickBot="1" x14ac:dyDescent="0.25">
      <c r="B263" s="455"/>
      <c r="C263" s="462"/>
      <c r="D263" s="465"/>
      <c r="E263" s="472"/>
      <c r="F263" s="93"/>
      <c r="G263" s="449"/>
      <c r="H263" s="94"/>
      <c r="I263" s="436"/>
      <c r="J263" s="508"/>
      <c r="K263" s="411"/>
      <c r="L263" s="411"/>
      <c r="M263" s="414"/>
      <c r="N263" s="404" t="str">
        <f>'Avaliar os Controles Existent.'!H263</f>
        <v>1.
2.
3.
n.</v>
      </c>
      <c r="O263" s="405"/>
      <c r="P263" s="406"/>
      <c r="Q263" s="399"/>
      <c r="R263" s="404" t="str">
        <f>'Avaliar os Controles Existent.'!R263</f>
        <v>1.
2.
3.
n.</v>
      </c>
      <c r="S263" s="405"/>
      <c r="T263" s="406"/>
      <c r="U263" s="399"/>
      <c r="V263" s="381"/>
      <c r="W263" s="384"/>
      <c r="X263" s="393"/>
      <c r="Y263" s="84"/>
      <c r="Z263" s="83" t="str">
        <f>IF('Plano de ação'!J263="","",'Plano de ação'!J263)</f>
        <v>1.
2.
3.
n.</v>
      </c>
      <c r="AA263" s="85" t="str">
        <f>IF('Plano de ação'!R263="","",'Plano de ação'!R263)</f>
        <v/>
      </c>
      <c r="AB263" s="86" t="str">
        <f>IF('Plano de ação'!S263="","",'Plano de ação'!S263)</f>
        <v/>
      </c>
      <c r="AC263" s="83" t="str">
        <f>IF('Plano de contingência'!J263="","",'Plano de contingência'!J263)</f>
        <v>1.
2.
3.
n.</v>
      </c>
      <c r="AD263" s="83" t="str">
        <f>'Plano de contingência'!M263</f>
        <v>1.
2.
3.
n.</v>
      </c>
      <c r="AE263" s="505"/>
    </row>
    <row r="264" spans="2:31" s="78" customFormat="1" ht="14.45" customHeight="1" thickTop="1" thickBot="1" x14ac:dyDescent="0.25">
      <c r="B264" s="455"/>
      <c r="C264" s="462"/>
      <c r="D264" s="465"/>
      <c r="E264" s="472"/>
      <c r="F264" s="93"/>
      <c r="G264" s="449"/>
      <c r="H264" s="94"/>
      <c r="I264" s="436"/>
      <c r="J264" s="508"/>
      <c r="K264" s="411"/>
      <c r="L264" s="411"/>
      <c r="M264" s="414"/>
      <c r="N264" s="404" t="str">
        <f>'Avaliar os Controles Existent.'!H264</f>
        <v>1.
2.
3.
n.</v>
      </c>
      <c r="O264" s="405"/>
      <c r="P264" s="406"/>
      <c r="Q264" s="399"/>
      <c r="R264" s="404" t="str">
        <f>'Avaliar os Controles Existent.'!R264</f>
        <v>1.
2.
3.
n.</v>
      </c>
      <c r="S264" s="405"/>
      <c r="T264" s="406"/>
      <c r="U264" s="399"/>
      <c r="V264" s="381"/>
      <c r="W264" s="384"/>
      <c r="X264" s="393"/>
      <c r="Y264" s="84"/>
      <c r="Z264" s="83" t="str">
        <f>IF('Plano de ação'!J264="","",'Plano de ação'!J264)</f>
        <v>1.
2.
3.
n.</v>
      </c>
      <c r="AA264" s="85" t="str">
        <f>IF('Plano de ação'!R264="","",'Plano de ação'!R264)</f>
        <v/>
      </c>
      <c r="AB264" s="86" t="str">
        <f>IF('Plano de ação'!S264="","",'Plano de ação'!S264)</f>
        <v/>
      </c>
      <c r="AC264" s="83" t="str">
        <f>IF('Plano de contingência'!J264="","",'Plano de contingência'!J264)</f>
        <v>1.
2.
3.
n.</v>
      </c>
      <c r="AD264" s="83" t="str">
        <f>'Plano de contingência'!M264</f>
        <v>1.
2.
3.
n.</v>
      </c>
      <c r="AE264" s="505"/>
    </row>
    <row r="265" spans="2:31" s="78" customFormat="1" ht="14.45" customHeight="1" thickTop="1" thickBot="1" x14ac:dyDescent="0.25">
      <c r="B265" s="455"/>
      <c r="C265" s="462"/>
      <c r="D265" s="465"/>
      <c r="E265" s="472"/>
      <c r="F265" s="93"/>
      <c r="G265" s="449"/>
      <c r="H265" s="94"/>
      <c r="I265" s="436"/>
      <c r="J265" s="508"/>
      <c r="K265" s="411"/>
      <c r="L265" s="411"/>
      <c r="M265" s="414"/>
      <c r="N265" s="404" t="str">
        <f>'Avaliar os Controles Existent.'!H265</f>
        <v>1.
2.
3.
n.</v>
      </c>
      <c r="O265" s="405"/>
      <c r="P265" s="406"/>
      <c r="Q265" s="399"/>
      <c r="R265" s="404" t="str">
        <f>'Avaliar os Controles Existent.'!R265</f>
        <v>1.
2.
3.
n.</v>
      </c>
      <c r="S265" s="405"/>
      <c r="T265" s="406"/>
      <c r="U265" s="399"/>
      <c r="V265" s="381"/>
      <c r="W265" s="384"/>
      <c r="X265" s="393"/>
      <c r="Y265" s="84"/>
      <c r="Z265" s="83" t="str">
        <f>IF('Plano de ação'!J265="","",'Plano de ação'!J265)</f>
        <v>1.
2.
3.
n.</v>
      </c>
      <c r="AA265" s="85" t="str">
        <f>IF('Plano de ação'!R265="","",'Plano de ação'!R265)</f>
        <v/>
      </c>
      <c r="AB265" s="86" t="str">
        <f>IF('Plano de ação'!S265="","",'Plano de ação'!S265)</f>
        <v/>
      </c>
      <c r="AC265" s="83" t="str">
        <f>IF('Plano de contingência'!J265="","",'Plano de contingência'!J265)</f>
        <v>1.
2.
3.
n.</v>
      </c>
      <c r="AD265" s="83" t="str">
        <f>'Plano de contingência'!M265</f>
        <v>1.
2.
3.
n.</v>
      </c>
      <c r="AE265" s="505"/>
    </row>
    <row r="266" spans="2:31" s="78" customFormat="1" ht="14.45" customHeight="1" thickTop="1" thickBot="1" x14ac:dyDescent="0.25">
      <c r="B266" s="455"/>
      <c r="C266" s="462"/>
      <c r="D266" s="465"/>
      <c r="E266" s="472"/>
      <c r="F266" s="93"/>
      <c r="G266" s="449"/>
      <c r="H266" s="94"/>
      <c r="I266" s="436"/>
      <c r="J266" s="508"/>
      <c r="K266" s="411"/>
      <c r="L266" s="411"/>
      <c r="M266" s="414"/>
      <c r="N266" s="404" t="str">
        <f>'Avaliar os Controles Existent.'!H266</f>
        <v>1.
2.
3.
n.</v>
      </c>
      <c r="O266" s="405"/>
      <c r="P266" s="406"/>
      <c r="Q266" s="399"/>
      <c r="R266" s="404" t="str">
        <f>'Avaliar os Controles Existent.'!R266</f>
        <v>1.
2.
3.
n.</v>
      </c>
      <c r="S266" s="405"/>
      <c r="T266" s="406"/>
      <c r="U266" s="399"/>
      <c r="V266" s="381"/>
      <c r="W266" s="384"/>
      <c r="X266" s="393"/>
      <c r="Y266" s="84"/>
      <c r="Z266" s="83" t="str">
        <f>IF('Plano de ação'!J266="","",'Plano de ação'!J266)</f>
        <v>1.
2.
3.
n.</v>
      </c>
      <c r="AA266" s="85" t="str">
        <f>IF('Plano de ação'!R266="","",'Plano de ação'!R266)</f>
        <v/>
      </c>
      <c r="AB266" s="86" t="str">
        <f>IF('Plano de ação'!S266="","",'Plano de ação'!S266)</f>
        <v/>
      </c>
      <c r="AC266" s="83" t="str">
        <f>IF('Plano de contingência'!J266="","",'Plano de contingência'!J266)</f>
        <v>1.
2.
3.
n.</v>
      </c>
      <c r="AD266" s="83" t="str">
        <f>'Plano de contingência'!M266</f>
        <v>1.
2.
3.
n.</v>
      </c>
      <c r="AE266" s="505"/>
    </row>
    <row r="267" spans="2:31" s="78" customFormat="1" ht="14.45" customHeight="1" thickTop="1" thickBot="1" x14ac:dyDescent="0.25">
      <c r="B267" s="455"/>
      <c r="C267" s="462"/>
      <c r="D267" s="465"/>
      <c r="E267" s="472"/>
      <c r="F267" s="93"/>
      <c r="G267" s="449"/>
      <c r="H267" s="94"/>
      <c r="I267" s="436"/>
      <c r="J267" s="508"/>
      <c r="K267" s="411"/>
      <c r="L267" s="411"/>
      <c r="M267" s="414"/>
      <c r="N267" s="404" t="str">
        <f>'Avaliar os Controles Existent.'!H267</f>
        <v>1.
2.
3.
n.</v>
      </c>
      <c r="O267" s="405"/>
      <c r="P267" s="406"/>
      <c r="Q267" s="399"/>
      <c r="R267" s="404" t="str">
        <f>'Avaliar os Controles Existent.'!R267</f>
        <v>1.
2.
3.
n.</v>
      </c>
      <c r="S267" s="405"/>
      <c r="T267" s="406"/>
      <c r="U267" s="399"/>
      <c r="V267" s="381"/>
      <c r="W267" s="384"/>
      <c r="X267" s="393"/>
      <c r="Y267" s="84"/>
      <c r="Z267" s="83" t="str">
        <f>IF('Plano de ação'!J267="","",'Plano de ação'!J267)</f>
        <v>1.
2.
3.
n.</v>
      </c>
      <c r="AA267" s="85" t="str">
        <f>IF('Plano de ação'!R267="","",'Plano de ação'!R267)</f>
        <v/>
      </c>
      <c r="AB267" s="86" t="str">
        <f>IF('Plano de ação'!S267="","",'Plano de ação'!S267)</f>
        <v/>
      </c>
      <c r="AC267" s="83" t="str">
        <f>IF('Plano de contingência'!J267="","",'Plano de contingência'!J267)</f>
        <v>1.
2.
3.
n.</v>
      </c>
      <c r="AD267" s="83" t="str">
        <f>'Plano de contingência'!M267</f>
        <v>1.
2.
3.
n.</v>
      </c>
      <c r="AE267" s="505"/>
    </row>
    <row r="268" spans="2:31" s="78" customFormat="1" ht="14.45" customHeight="1" thickTop="1" thickBot="1" x14ac:dyDescent="0.25">
      <c r="B268" s="455"/>
      <c r="C268" s="462"/>
      <c r="D268" s="465"/>
      <c r="E268" s="472"/>
      <c r="F268" s="93"/>
      <c r="G268" s="449"/>
      <c r="H268" s="94"/>
      <c r="I268" s="436"/>
      <c r="J268" s="508"/>
      <c r="K268" s="411"/>
      <c r="L268" s="411"/>
      <c r="M268" s="414"/>
      <c r="N268" s="404" t="str">
        <f>'Avaliar os Controles Existent.'!H268</f>
        <v>1.
2.
3.
n.</v>
      </c>
      <c r="O268" s="405"/>
      <c r="P268" s="406"/>
      <c r="Q268" s="399"/>
      <c r="R268" s="404" t="str">
        <f>'Avaliar os Controles Existent.'!R268</f>
        <v>1.
2.
3.
n.</v>
      </c>
      <c r="S268" s="405"/>
      <c r="T268" s="406"/>
      <c r="U268" s="399"/>
      <c r="V268" s="381"/>
      <c r="W268" s="384"/>
      <c r="X268" s="393"/>
      <c r="Y268" s="84"/>
      <c r="Z268" s="83" t="str">
        <f>IF('Plano de ação'!J268="","",'Plano de ação'!J268)</f>
        <v>1.
2.
3.
n.</v>
      </c>
      <c r="AA268" s="85" t="str">
        <f>IF('Plano de ação'!R268="","",'Plano de ação'!R268)</f>
        <v/>
      </c>
      <c r="AB268" s="86" t="str">
        <f>IF('Plano de ação'!S268="","",'Plano de ação'!S268)</f>
        <v/>
      </c>
      <c r="AC268" s="83" t="str">
        <f>IF('Plano de contingência'!J268="","",'Plano de contingência'!J268)</f>
        <v>1.
2.
3.
n.</v>
      </c>
      <c r="AD268" s="83" t="str">
        <f>'Plano de contingência'!M268</f>
        <v>1.
2.
3.
n.</v>
      </c>
      <c r="AE268" s="505"/>
    </row>
    <row r="269" spans="2:31" s="78" customFormat="1" ht="14.45" customHeight="1" thickTop="1" thickBot="1" x14ac:dyDescent="0.25">
      <c r="B269" s="455"/>
      <c r="C269" s="462"/>
      <c r="D269" s="465"/>
      <c r="E269" s="472"/>
      <c r="F269" s="93"/>
      <c r="G269" s="449"/>
      <c r="H269" s="94"/>
      <c r="I269" s="436"/>
      <c r="J269" s="508"/>
      <c r="K269" s="411"/>
      <c r="L269" s="411"/>
      <c r="M269" s="414"/>
      <c r="N269" s="404" t="str">
        <f>'Avaliar os Controles Existent.'!H269</f>
        <v>1.
2.
3.
n.</v>
      </c>
      <c r="O269" s="405"/>
      <c r="P269" s="406"/>
      <c r="Q269" s="399"/>
      <c r="R269" s="404" t="str">
        <f>'Avaliar os Controles Existent.'!R269</f>
        <v>1.
2.
3.
n.</v>
      </c>
      <c r="S269" s="405"/>
      <c r="T269" s="406"/>
      <c r="U269" s="399"/>
      <c r="V269" s="381"/>
      <c r="W269" s="384"/>
      <c r="X269" s="393"/>
      <c r="Y269" s="84"/>
      <c r="Z269" s="83" t="str">
        <f>IF('Plano de ação'!J269="","",'Plano de ação'!J269)</f>
        <v>1.
2.
3.
n.</v>
      </c>
      <c r="AA269" s="85" t="str">
        <f>IF('Plano de ação'!R269="","",'Plano de ação'!R269)</f>
        <v/>
      </c>
      <c r="AB269" s="86" t="str">
        <f>IF('Plano de ação'!S269="","",'Plano de ação'!S269)</f>
        <v/>
      </c>
      <c r="AC269" s="83" t="str">
        <f>IF('Plano de contingência'!J269="","",'Plano de contingência'!J269)</f>
        <v>1.
2.
3.
n.</v>
      </c>
      <c r="AD269" s="83" t="str">
        <f>'Plano de contingência'!M269</f>
        <v>1.
2.
3.
n.</v>
      </c>
      <c r="AE269" s="505"/>
    </row>
    <row r="270" spans="2:31" s="78" customFormat="1" ht="14.45" customHeight="1" thickTop="1" thickBot="1" x14ac:dyDescent="0.25">
      <c r="B270" s="455"/>
      <c r="C270" s="462"/>
      <c r="D270" s="465"/>
      <c r="E270" s="472"/>
      <c r="F270" s="93"/>
      <c r="G270" s="449"/>
      <c r="H270" s="94"/>
      <c r="I270" s="436"/>
      <c r="J270" s="508"/>
      <c r="K270" s="411"/>
      <c r="L270" s="411"/>
      <c r="M270" s="414"/>
      <c r="N270" s="404" t="str">
        <f>'Avaliar os Controles Existent.'!H270</f>
        <v>1.
2.
3.
n.</v>
      </c>
      <c r="O270" s="405"/>
      <c r="P270" s="406"/>
      <c r="Q270" s="399"/>
      <c r="R270" s="404" t="str">
        <f>'Avaliar os Controles Existent.'!R270</f>
        <v>1.
2.
3.
n.</v>
      </c>
      <c r="S270" s="405"/>
      <c r="T270" s="406"/>
      <c r="U270" s="399"/>
      <c r="V270" s="381"/>
      <c r="W270" s="384"/>
      <c r="X270" s="393"/>
      <c r="Y270" s="84"/>
      <c r="Z270" s="83" t="str">
        <f>IF('Plano de ação'!J270="","",'Plano de ação'!J270)</f>
        <v>1.
2.
3.
n.</v>
      </c>
      <c r="AA270" s="85" t="str">
        <f>IF('Plano de ação'!R270="","",'Plano de ação'!R270)</f>
        <v/>
      </c>
      <c r="AB270" s="86" t="str">
        <f>IF('Plano de ação'!S270="","",'Plano de ação'!S270)</f>
        <v/>
      </c>
      <c r="AC270" s="83" t="str">
        <f>IF('Plano de contingência'!J270="","",'Plano de contingência'!J270)</f>
        <v>1.
2.
3.
n.</v>
      </c>
      <c r="AD270" s="83" t="str">
        <f>'Plano de contingência'!M270</f>
        <v>1.
2.
3.
n.</v>
      </c>
      <c r="AE270" s="505"/>
    </row>
    <row r="271" spans="2:31" s="78" customFormat="1" ht="14.45" customHeight="1" thickTop="1" thickBot="1" x14ac:dyDescent="0.25">
      <c r="B271" s="455"/>
      <c r="C271" s="462"/>
      <c r="D271" s="466"/>
      <c r="E271" s="473"/>
      <c r="F271" s="93"/>
      <c r="G271" s="450"/>
      <c r="H271" s="94"/>
      <c r="I271" s="437"/>
      <c r="J271" s="509"/>
      <c r="K271" s="412"/>
      <c r="L271" s="412"/>
      <c r="M271" s="415"/>
      <c r="N271" s="404" t="str">
        <f>'Avaliar os Controles Existent.'!H271</f>
        <v>1.
2.
3.
n.</v>
      </c>
      <c r="O271" s="405"/>
      <c r="P271" s="406"/>
      <c r="Q271" s="400"/>
      <c r="R271" s="404" t="str">
        <f>'Avaliar os Controles Existent.'!R271</f>
        <v>1.
2.
3.
n.</v>
      </c>
      <c r="S271" s="405"/>
      <c r="T271" s="406"/>
      <c r="U271" s="400"/>
      <c r="V271" s="382"/>
      <c r="W271" s="385"/>
      <c r="X271" s="394"/>
      <c r="Y271" s="84"/>
      <c r="Z271" s="83" t="str">
        <f>IF('Plano de ação'!J271="","",'Plano de ação'!J271)</f>
        <v>1.
2.
3.
n.</v>
      </c>
      <c r="AA271" s="85" t="str">
        <f>IF('Plano de ação'!R271="","",'Plano de ação'!R271)</f>
        <v/>
      </c>
      <c r="AB271" s="86" t="str">
        <f>IF('Plano de ação'!S271="","",'Plano de ação'!S271)</f>
        <v/>
      </c>
      <c r="AC271" s="83" t="str">
        <f>IF('Plano de contingência'!J271="","",'Plano de contingência'!J271)</f>
        <v>1.
2.
3.
n.</v>
      </c>
      <c r="AD271" s="83" t="str">
        <f>'Plano de contingência'!M271</f>
        <v>1.
2.
3.
n.</v>
      </c>
      <c r="AE271" s="505"/>
    </row>
    <row r="272" spans="2:31" s="78" customFormat="1" ht="14.45" customHeight="1" thickTop="1" thickBot="1" x14ac:dyDescent="0.25">
      <c r="B272" s="455"/>
      <c r="C272" s="462"/>
      <c r="D272" s="464" t="str">
        <f>'Subprocessos e FCS'!C39</f>
        <v>FCS.03</v>
      </c>
      <c r="E272" s="471">
        <f>'Subprocessos e FCS'!D39</f>
        <v>0</v>
      </c>
      <c r="F272" s="93"/>
      <c r="G272" s="448" t="s">
        <v>118</v>
      </c>
      <c r="H272" s="94"/>
      <c r="I272" s="435"/>
      <c r="J272" s="507"/>
      <c r="K272" s="410" t="str">
        <f>'Apuração do Risco Inerente'!Y272:Y281</f>
        <v/>
      </c>
      <c r="L272" s="410" t="str">
        <f>'Apuração do Risco Inerente'!Z272:Z281</f>
        <v/>
      </c>
      <c r="M272" s="413" t="str">
        <f>'Apuração do Risco Inerente'!AB272:AB281</f>
        <v/>
      </c>
      <c r="N272" s="404" t="str">
        <f>'Avaliar os Controles Existent.'!H272</f>
        <v>1.
2.
3.
n.</v>
      </c>
      <c r="O272" s="405"/>
      <c r="P272" s="406"/>
      <c r="Q272" s="398" t="str">
        <f>'Avaliar os Controles Existent.'!N272:N281</f>
        <v/>
      </c>
      <c r="R272" s="404" t="str">
        <f>'Avaliar os Controles Existent.'!R272</f>
        <v>1.
2.
3.
n.</v>
      </c>
      <c r="S272" s="405"/>
      <c r="T272" s="406"/>
      <c r="U272" s="398" t="str">
        <f>'Avaliar os Controles Existent.'!X272:X281</f>
        <v/>
      </c>
      <c r="V272" s="380" t="str">
        <f>'Avaliar os Controles Existent.'!AA272:AA281</f>
        <v/>
      </c>
      <c r="W272" s="383" t="str">
        <f>'Avaliar os Controles Existent.'!AB272:AB281</f>
        <v/>
      </c>
      <c r="X272" s="392" t="str">
        <f>'Avaliar os Controles Existent.'!AD272:AD281</f>
        <v/>
      </c>
      <c r="Y272" s="84" t="str">
        <f>IF('Plano de ação'!I272:I281="","",'Plano de ação'!I272:I281)</f>
        <v/>
      </c>
      <c r="Z272" s="83" t="str">
        <f>IF('Plano de ação'!J272="","",'Plano de ação'!J272)</f>
        <v>1.
2.
3.
n.</v>
      </c>
      <c r="AA272" s="85" t="str">
        <f>IF('Plano de ação'!R272="","",'Plano de ação'!R272)</f>
        <v/>
      </c>
      <c r="AB272" s="86" t="str">
        <f>IF('Plano de ação'!S272="","",'Plano de ação'!S272)</f>
        <v/>
      </c>
      <c r="AC272" s="83" t="str">
        <f>IF('Plano de contingência'!J272="","",'Plano de contingência'!J272)</f>
        <v>1.
2.
3.
n.</v>
      </c>
      <c r="AD272" s="83" t="str">
        <f>'Plano de contingência'!M272</f>
        <v>1.
2.
3.
n.</v>
      </c>
      <c r="AE272" s="505" t="str">
        <f>IF(Monitoramento!J272="","",Monitoramento!J272)</f>
        <v/>
      </c>
    </row>
    <row r="273" spans="2:31" s="78" customFormat="1" ht="14.45" customHeight="1" thickTop="1" thickBot="1" x14ac:dyDescent="0.25">
      <c r="B273" s="455"/>
      <c r="C273" s="462"/>
      <c r="D273" s="465"/>
      <c r="E273" s="472"/>
      <c r="F273" s="93"/>
      <c r="G273" s="449"/>
      <c r="H273" s="94"/>
      <c r="I273" s="436"/>
      <c r="J273" s="508"/>
      <c r="K273" s="411"/>
      <c r="L273" s="411"/>
      <c r="M273" s="414"/>
      <c r="N273" s="404" t="str">
        <f>'Avaliar os Controles Existent.'!H273</f>
        <v>1.
2.
3.
n.</v>
      </c>
      <c r="O273" s="405"/>
      <c r="P273" s="406"/>
      <c r="Q273" s="399"/>
      <c r="R273" s="404" t="str">
        <f>'Avaliar os Controles Existent.'!R273</f>
        <v>1.
2.
3.
n.</v>
      </c>
      <c r="S273" s="405"/>
      <c r="T273" s="406"/>
      <c r="U273" s="399"/>
      <c r="V273" s="381"/>
      <c r="W273" s="384"/>
      <c r="X273" s="393"/>
      <c r="Y273" s="84"/>
      <c r="Z273" s="83" t="str">
        <f>IF('Plano de ação'!J273="","",'Plano de ação'!J273)</f>
        <v>1.
2.
3.
n.</v>
      </c>
      <c r="AA273" s="85" t="str">
        <f>IF('Plano de ação'!R273="","",'Plano de ação'!R273)</f>
        <v/>
      </c>
      <c r="AB273" s="86" t="str">
        <f>IF('Plano de ação'!S273="","",'Plano de ação'!S273)</f>
        <v/>
      </c>
      <c r="AC273" s="83" t="str">
        <f>IF('Plano de contingência'!J273="","",'Plano de contingência'!J273)</f>
        <v>1.
2.
3.
n.</v>
      </c>
      <c r="AD273" s="83" t="str">
        <f>'Plano de contingência'!M273</f>
        <v>1.
2.
3.
n.</v>
      </c>
      <c r="AE273" s="505"/>
    </row>
    <row r="274" spans="2:31" s="78" customFormat="1" ht="14.45" customHeight="1" thickTop="1" thickBot="1" x14ac:dyDescent="0.25">
      <c r="B274" s="455"/>
      <c r="C274" s="462"/>
      <c r="D274" s="465"/>
      <c r="E274" s="472"/>
      <c r="F274" s="93"/>
      <c r="G274" s="449"/>
      <c r="H274" s="94"/>
      <c r="I274" s="436"/>
      <c r="J274" s="508"/>
      <c r="K274" s="411"/>
      <c r="L274" s="411"/>
      <c r="M274" s="414"/>
      <c r="N274" s="404" t="str">
        <f>'Avaliar os Controles Existent.'!H274</f>
        <v>1.
2.
3.
n.</v>
      </c>
      <c r="O274" s="405"/>
      <c r="P274" s="406"/>
      <c r="Q274" s="399"/>
      <c r="R274" s="404" t="str">
        <f>'Avaliar os Controles Existent.'!R274</f>
        <v>1.
2.
3.
n.</v>
      </c>
      <c r="S274" s="405"/>
      <c r="T274" s="406"/>
      <c r="U274" s="399"/>
      <c r="V274" s="381"/>
      <c r="W274" s="384"/>
      <c r="X274" s="393"/>
      <c r="Y274" s="84"/>
      <c r="Z274" s="83" t="str">
        <f>IF('Plano de ação'!J274="","",'Plano de ação'!J274)</f>
        <v>1.
2.
3.
n.</v>
      </c>
      <c r="AA274" s="85" t="str">
        <f>IF('Plano de ação'!R274="","",'Plano de ação'!R274)</f>
        <v/>
      </c>
      <c r="AB274" s="86" t="str">
        <f>IF('Plano de ação'!S274="","",'Plano de ação'!S274)</f>
        <v/>
      </c>
      <c r="AC274" s="83" t="str">
        <f>IF('Plano de contingência'!J274="","",'Plano de contingência'!J274)</f>
        <v>1.
2.
3.
n.</v>
      </c>
      <c r="AD274" s="83" t="str">
        <f>'Plano de contingência'!M274</f>
        <v>1.
2.
3.
n.</v>
      </c>
      <c r="AE274" s="505"/>
    </row>
    <row r="275" spans="2:31" s="78" customFormat="1" ht="14.45" customHeight="1" thickTop="1" thickBot="1" x14ac:dyDescent="0.25">
      <c r="B275" s="455"/>
      <c r="C275" s="462"/>
      <c r="D275" s="465"/>
      <c r="E275" s="472"/>
      <c r="F275" s="93"/>
      <c r="G275" s="449"/>
      <c r="H275" s="94"/>
      <c r="I275" s="436"/>
      <c r="J275" s="508"/>
      <c r="K275" s="411"/>
      <c r="L275" s="411"/>
      <c r="M275" s="414"/>
      <c r="N275" s="404" t="str">
        <f>'Avaliar os Controles Existent.'!H275</f>
        <v>1.
2.
3.
n.</v>
      </c>
      <c r="O275" s="405"/>
      <c r="P275" s="406"/>
      <c r="Q275" s="399"/>
      <c r="R275" s="404" t="str">
        <f>'Avaliar os Controles Existent.'!R275</f>
        <v>1.
2.
3.
n.</v>
      </c>
      <c r="S275" s="405"/>
      <c r="T275" s="406"/>
      <c r="U275" s="399"/>
      <c r="V275" s="381"/>
      <c r="W275" s="384"/>
      <c r="X275" s="393"/>
      <c r="Y275" s="84"/>
      <c r="Z275" s="83" t="str">
        <f>IF('Plano de ação'!J275="","",'Plano de ação'!J275)</f>
        <v>1.
2.
3.
n.</v>
      </c>
      <c r="AA275" s="85" t="str">
        <f>IF('Plano de ação'!R275="","",'Plano de ação'!R275)</f>
        <v/>
      </c>
      <c r="AB275" s="86" t="str">
        <f>IF('Plano de ação'!S275="","",'Plano de ação'!S275)</f>
        <v/>
      </c>
      <c r="AC275" s="83" t="str">
        <f>IF('Plano de contingência'!J275="","",'Plano de contingência'!J275)</f>
        <v>1.
2.
3.
n.</v>
      </c>
      <c r="AD275" s="83" t="str">
        <f>'Plano de contingência'!M275</f>
        <v>1.
2.
3.
n.</v>
      </c>
      <c r="AE275" s="505"/>
    </row>
    <row r="276" spans="2:31" s="78" customFormat="1" ht="14.45" customHeight="1" thickTop="1" thickBot="1" x14ac:dyDescent="0.25">
      <c r="B276" s="455"/>
      <c r="C276" s="462"/>
      <c r="D276" s="465"/>
      <c r="E276" s="472"/>
      <c r="F276" s="93"/>
      <c r="G276" s="449"/>
      <c r="H276" s="94"/>
      <c r="I276" s="436"/>
      <c r="J276" s="508"/>
      <c r="K276" s="411"/>
      <c r="L276" s="411"/>
      <c r="M276" s="414"/>
      <c r="N276" s="404" t="str">
        <f>'Avaliar os Controles Existent.'!H276</f>
        <v>1.
2.
3.
n.</v>
      </c>
      <c r="O276" s="405"/>
      <c r="P276" s="406"/>
      <c r="Q276" s="399"/>
      <c r="R276" s="404" t="str">
        <f>'Avaliar os Controles Existent.'!R276</f>
        <v>1.
2.
3.
n.</v>
      </c>
      <c r="S276" s="405"/>
      <c r="T276" s="406"/>
      <c r="U276" s="399"/>
      <c r="V276" s="381"/>
      <c r="W276" s="384"/>
      <c r="X276" s="393"/>
      <c r="Y276" s="84"/>
      <c r="Z276" s="83" t="str">
        <f>IF('Plano de ação'!J276="","",'Plano de ação'!J276)</f>
        <v>1.
2.
3.
n.</v>
      </c>
      <c r="AA276" s="85" t="str">
        <f>IF('Plano de ação'!R276="","",'Plano de ação'!R276)</f>
        <v/>
      </c>
      <c r="AB276" s="86" t="str">
        <f>IF('Plano de ação'!S276="","",'Plano de ação'!S276)</f>
        <v/>
      </c>
      <c r="AC276" s="83" t="str">
        <f>IF('Plano de contingência'!J276="","",'Plano de contingência'!J276)</f>
        <v>1.
2.
3.
n.</v>
      </c>
      <c r="AD276" s="83" t="str">
        <f>'Plano de contingência'!M276</f>
        <v>1.
2.
3.
n.</v>
      </c>
      <c r="AE276" s="505"/>
    </row>
    <row r="277" spans="2:31" s="78" customFormat="1" ht="14.45" customHeight="1" thickTop="1" thickBot="1" x14ac:dyDescent="0.25">
      <c r="B277" s="455"/>
      <c r="C277" s="462"/>
      <c r="D277" s="465"/>
      <c r="E277" s="472"/>
      <c r="F277" s="93"/>
      <c r="G277" s="449"/>
      <c r="H277" s="94"/>
      <c r="I277" s="436"/>
      <c r="J277" s="508"/>
      <c r="K277" s="411"/>
      <c r="L277" s="411"/>
      <c r="M277" s="414"/>
      <c r="N277" s="404" t="str">
        <f>'Avaliar os Controles Existent.'!H277</f>
        <v>1.
2.
3.
n.</v>
      </c>
      <c r="O277" s="405"/>
      <c r="P277" s="406"/>
      <c r="Q277" s="399"/>
      <c r="R277" s="404" t="str">
        <f>'Avaliar os Controles Existent.'!R277</f>
        <v>1.
2.
3.
n.</v>
      </c>
      <c r="S277" s="405"/>
      <c r="T277" s="406"/>
      <c r="U277" s="399"/>
      <c r="V277" s="381"/>
      <c r="W277" s="384"/>
      <c r="X277" s="393"/>
      <c r="Y277" s="84"/>
      <c r="Z277" s="83" t="str">
        <f>IF('Plano de ação'!J277="","",'Plano de ação'!J277)</f>
        <v>1.
2.
3.
n.</v>
      </c>
      <c r="AA277" s="85" t="str">
        <f>IF('Plano de ação'!R277="","",'Plano de ação'!R277)</f>
        <v/>
      </c>
      <c r="AB277" s="86" t="str">
        <f>IF('Plano de ação'!S277="","",'Plano de ação'!S277)</f>
        <v/>
      </c>
      <c r="AC277" s="83" t="str">
        <f>IF('Plano de contingência'!J277="","",'Plano de contingência'!J277)</f>
        <v>1.
2.
3.
n.</v>
      </c>
      <c r="AD277" s="83" t="str">
        <f>'Plano de contingência'!M277</f>
        <v>1.
2.
3.
n.</v>
      </c>
      <c r="AE277" s="505"/>
    </row>
    <row r="278" spans="2:31" s="78" customFormat="1" ht="14.45" customHeight="1" thickTop="1" thickBot="1" x14ac:dyDescent="0.25">
      <c r="B278" s="455"/>
      <c r="C278" s="462"/>
      <c r="D278" s="465"/>
      <c r="E278" s="472"/>
      <c r="F278" s="93"/>
      <c r="G278" s="449"/>
      <c r="H278" s="94"/>
      <c r="I278" s="436"/>
      <c r="J278" s="508"/>
      <c r="K278" s="411"/>
      <c r="L278" s="411"/>
      <c r="M278" s="414"/>
      <c r="N278" s="404" t="str">
        <f>'Avaliar os Controles Existent.'!H278</f>
        <v>1.
2.
3.
n.</v>
      </c>
      <c r="O278" s="405"/>
      <c r="P278" s="406"/>
      <c r="Q278" s="399"/>
      <c r="R278" s="404" t="str">
        <f>'Avaliar os Controles Existent.'!R278</f>
        <v>1.
2.
3.
n.</v>
      </c>
      <c r="S278" s="405"/>
      <c r="T278" s="406"/>
      <c r="U278" s="399"/>
      <c r="V278" s="381"/>
      <c r="W278" s="384"/>
      <c r="X278" s="393"/>
      <c r="Y278" s="84"/>
      <c r="Z278" s="83" t="str">
        <f>IF('Plano de ação'!J278="","",'Plano de ação'!J278)</f>
        <v>1.
2.
3.
n.</v>
      </c>
      <c r="AA278" s="85" t="str">
        <f>IF('Plano de ação'!R278="","",'Plano de ação'!R278)</f>
        <v/>
      </c>
      <c r="AB278" s="86" t="str">
        <f>IF('Plano de ação'!S278="","",'Plano de ação'!S278)</f>
        <v/>
      </c>
      <c r="AC278" s="83" t="str">
        <f>IF('Plano de contingência'!J278="","",'Plano de contingência'!J278)</f>
        <v>1.
2.
3.
n.</v>
      </c>
      <c r="AD278" s="83" t="str">
        <f>'Plano de contingência'!M278</f>
        <v>1.
2.
3.
n.</v>
      </c>
      <c r="AE278" s="505"/>
    </row>
    <row r="279" spans="2:31" s="78" customFormat="1" ht="14.45" customHeight="1" thickTop="1" thickBot="1" x14ac:dyDescent="0.25">
      <c r="B279" s="455"/>
      <c r="C279" s="462"/>
      <c r="D279" s="465"/>
      <c r="E279" s="472"/>
      <c r="F279" s="93"/>
      <c r="G279" s="449"/>
      <c r="H279" s="94"/>
      <c r="I279" s="436"/>
      <c r="J279" s="508"/>
      <c r="K279" s="411"/>
      <c r="L279" s="411"/>
      <c r="M279" s="414"/>
      <c r="N279" s="404" t="str">
        <f>'Avaliar os Controles Existent.'!H279</f>
        <v>1.
2.
3.
n.</v>
      </c>
      <c r="O279" s="405"/>
      <c r="P279" s="406"/>
      <c r="Q279" s="399"/>
      <c r="R279" s="404" t="str">
        <f>'Avaliar os Controles Existent.'!R279</f>
        <v>1.
2.
3.
n.</v>
      </c>
      <c r="S279" s="405"/>
      <c r="T279" s="406"/>
      <c r="U279" s="399"/>
      <c r="V279" s="381"/>
      <c r="W279" s="384"/>
      <c r="X279" s="393"/>
      <c r="Y279" s="84"/>
      <c r="Z279" s="83" t="str">
        <f>IF('Plano de ação'!J279="","",'Plano de ação'!J279)</f>
        <v>1.
2.
3.
n.</v>
      </c>
      <c r="AA279" s="85" t="str">
        <f>IF('Plano de ação'!R279="","",'Plano de ação'!R279)</f>
        <v/>
      </c>
      <c r="AB279" s="86" t="str">
        <f>IF('Plano de ação'!S279="","",'Plano de ação'!S279)</f>
        <v/>
      </c>
      <c r="AC279" s="83" t="str">
        <f>IF('Plano de contingência'!J279="","",'Plano de contingência'!J279)</f>
        <v>1.
2.
3.
n.</v>
      </c>
      <c r="AD279" s="83" t="str">
        <f>'Plano de contingência'!M279</f>
        <v>1.
2.
3.
n.</v>
      </c>
      <c r="AE279" s="505"/>
    </row>
    <row r="280" spans="2:31" s="78" customFormat="1" ht="14.45" customHeight="1" thickTop="1" thickBot="1" x14ac:dyDescent="0.25">
      <c r="B280" s="455"/>
      <c r="C280" s="462"/>
      <c r="D280" s="465"/>
      <c r="E280" s="472"/>
      <c r="F280" s="93"/>
      <c r="G280" s="449"/>
      <c r="H280" s="94"/>
      <c r="I280" s="436"/>
      <c r="J280" s="508"/>
      <c r="K280" s="411"/>
      <c r="L280" s="411"/>
      <c r="M280" s="414"/>
      <c r="N280" s="404" t="str">
        <f>'Avaliar os Controles Existent.'!H280</f>
        <v>1.
2.
3.
n.</v>
      </c>
      <c r="O280" s="405"/>
      <c r="P280" s="406"/>
      <c r="Q280" s="399"/>
      <c r="R280" s="404" t="str">
        <f>'Avaliar os Controles Existent.'!R280</f>
        <v>1.
2.
3.
n.</v>
      </c>
      <c r="S280" s="405"/>
      <c r="T280" s="406"/>
      <c r="U280" s="399"/>
      <c r="V280" s="381"/>
      <c r="W280" s="384"/>
      <c r="X280" s="393"/>
      <c r="Y280" s="84"/>
      <c r="Z280" s="83" t="str">
        <f>IF('Plano de ação'!J280="","",'Plano de ação'!J280)</f>
        <v>1.
2.
3.
n.</v>
      </c>
      <c r="AA280" s="85" t="str">
        <f>IF('Plano de ação'!R280="","",'Plano de ação'!R280)</f>
        <v/>
      </c>
      <c r="AB280" s="86" t="str">
        <f>IF('Plano de ação'!S280="","",'Plano de ação'!S280)</f>
        <v/>
      </c>
      <c r="AC280" s="83" t="str">
        <f>IF('Plano de contingência'!J280="","",'Plano de contingência'!J280)</f>
        <v>1.
2.
3.
n.</v>
      </c>
      <c r="AD280" s="83" t="str">
        <f>'Plano de contingência'!M280</f>
        <v>1.
2.
3.
n.</v>
      </c>
      <c r="AE280" s="505"/>
    </row>
    <row r="281" spans="2:31" s="78" customFormat="1" ht="14.45" customHeight="1" thickTop="1" thickBot="1" x14ac:dyDescent="0.25">
      <c r="B281" s="455"/>
      <c r="C281" s="462"/>
      <c r="D281" s="466"/>
      <c r="E281" s="473"/>
      <c r="F281" s="93"/>
      <c r="G281" s="450"/>
      <c r="H281" s="94"/>
      <c r="I281" s="437"/>
      <c r="J281" s="509"/>
      <c r="K281" s="412"/>
      <c r="L281" s="412"/>
      <c r="M281" s="415"/>
      <c r="N281" s="404" t="str">
        <f>'Avaliar os Controles Existent.'!H281</f>
        <v>1.
2.
3.
n.</v>
      </c>
      <c r="O281" s="405"/>
      <c r="P281" s="406"/>
      <c r="Q281" s="400"/>
      <c r="R281" s="404" t="str">
        <f>'Avaliar os Controles Existent.'!R281</f>
        <v>1.
2.
3.
n.</v>
      </c>
      <c r="S281" s="405"/>
      <c r="T281" s="406"/>
      <c r="U281" s="400"/>
      <c r="V281" s="382"/>
      <c r="W281" s="385"/>
      <c r="X281" s="394"/>
      <c r="Y281" s="84"/>
      <c r="Z281" s="83" t="str">
        <f>IF('Plano de ação'!J281="","",'Plano de ação'!J281)</f>
        <v>1.
2.
3.
n.</v>
      </c>
      <c r="AA281" s="85" t="str">
        <f>IF('Plano de ação'!R281="","",'Plano de ação'!R281)</f>
        <v/>
      </c>
      <c r="AB281" s="86" t="str">
        <f>IF('Plano de ação'!S281="","",'Plano de ação'!S281)</f>
        <v/>
      </c>
      <c r="AC281" s="83" t="str">
        <f>IF('Plano de contingência'!J281="","",'Plano de contingência'!J281)</f>
        <v>1.
2.
3.
n.</v>
      </c>
      <c r="AD281" s="83" t="str">
        <f>'Plano de contingência'!M281</f>
        <v>1.
2.
3.
n.</v>
      </c>
      <c r="AE281" s="505"/>
    </row>
    <row r="282" spans="2:31" s="78" customFormat="1" ht="14.45" customHeight="1" thickTop="1" thickBot="1" x14ac:dyDescent="0.25">
      <c r="B282" s="455"/>
      <c r="C282" s="462"/>
      <c r="D282" s="464" t="str">
        <f>'Subprocessos e FCS'!C40</f>
        <v>FCS.04</v>
      </c>
      <c r="E282" s="471">
        <f>'Subprocessos e FCS'!D40</f>
        <v>0</v>
      </c>
      <c r="F282" s="93"/>
      <c r="G282" s="448" t="s">
        <v>119</v>
      </c>
      <c r="H282" s="94"/>
      <c r="I282" s="435"/>
      <c r="J282" s="507"/>
      <c r="K282" s="410" t="str">
        <f>'Apuração do Risco Inerente'!Y282:Y291</f>
        <v/>
      </c>
      <c r="L282" s="410" t="str">
        <f>'Apuração do Risco Inerente'!Z282:Z291</f>
        <v/>
      </c>
      <c r="M282" s="413" t="str">
        <f>'Apuração do Risco Inerente'!AB282:AB291</f>
        <v/>
      </c>
      <c r="N282" s="404" t="str">
        <f>'Avaliar os Controles Existent.'!H282</f>
        <v>1.
2.
3.
n.</v>
      </c>
      <c r="O282" s="405"/>
      <c r="P282" s="406"/>
      <c r="Q282" s="398" t="str">
        <f>'Avaliar os Controles Existent.'!N282:N291</f>
        <v/>
      </c>
      <c r="R282" s="404" t="str">
        <f>'Avaliar os Controles Existent.'!R282</f>
        <v>1.
2.
3.
n.</v>
      </c>
      <c r="S282" s="405"/>
      <c r="T282" s="406"/>
      <c r="U282" s="398" t="str">
        <f>'Avaliar os Controles Existent.'!X282:X291</f>
        <v/>
      </c>
      <c r="V282" s="380" t="str">
        <f>'Avaliar os Controles Existent.'!AA282:AA291</f>
        <v/>
      </c>
      <c r="W282" s="383" t="str">
        <f>'Avaliar os Controles Existent.'!AB282:AB291</f>
        <v/>
      </c>
      <c r="X282" s="392" t="str">
        <f>'Avaliar os Controles Existent.'!AD282:AD291</f>
        <v/>
      </c>
      <c r="Y282" s="84" t="str">
        <f>IF('Plano de ação'!I282:I291="","",'Plano de ação'!I282:I291)</f>
        <v/>
      </c>
      <c r="Z282" s="83" t="str">
        <f>IF('Plano de ação'!J282="","",'Plano de ação'!J282)</f>
        <v>1.
2.
3.
n.</v>
      </c>
      <c r="AA282" s="85" t="str">
        <f>IF('Plano de ação'!R282="","",'Plano de ação'!R282)</f>
        <v/>
      </c>
      <c r="AB282" s="86" t="str">
        <f>IF('Plano de ação'!S282="","",'Plano de ação'!S282)</f>
        <v/>
      </c>
      <c r="AC282" s="83" t="str">
        <f>IF('Plano de contingência'!J282="","",'Plano de contingência'!J282)</f>
        <v>1.
2.
3.
n.</v>
      </c>
      <c r="AD282" s="83" t="str">
        <f>'Plano de contingência'!M282</f>
        <v>1.
2.
3.
n.</v>
      </c>
      <c r="AE282" s="505" t="str">
        <f>IF(Monitoramento!J282="","",Monitoramento!J282)</f>
        <v/>
      </c>
    </row>
    <row r="283" spans="2:31" s="78" customFormat="1" ht="14.45" customHeight="1" thickTop="1" thickBot="1" x14ac:dyDescent="0.25">
      <c r="B283" s="455"/>
      <c r="C283" s="462"/>
      <c r="D283" s="465"/>
      <c r="E283" s="472"/>
      <c r="F283" s="93"/>
      <c r="G283" s="449"/>
      <c r="H283" s="94"/>
      <c r="I283" s="436"/>
      <c r="J283" s="508"/>
      <c r="K283" s="411"/>
      <c r="L283" s="411"/>
      <c r="M283" s="414"/>
      <c r="N283" s="404" t="str">
        <f>'Avaliar os Controles Existent.'!H283</f>
        <v>1.
2.
3.
n.</v>
      </c>
      <c r="O283" s="405"/>
      <c r="P283" s="406"/>
      <c r="Q283" s="399"/>
      <c r="R283" s="404" t="str">
        <f>'Avaliar os Controles Existent.'!R283</f>
        <v>1.
2.
3.
n.</v>
      </c>
      <c r="S283" s="405"/>
      <c r="T283" s="406"/>
      <c r="U283" s="399"/>
      <c r="V283" s="381"/>
      <c r="W283" s="384"/>
      <c r="X283" s="393"/>
      <c r="Y283" s="84"/>
      <c r="Z283" s="83" t="str">
        <f>IF('Plano de ação'!J283="","",'Plano de ação'!J283)</f>
        <v>1.
2.
3.
n.</v>
      </c>
      <c r="AA283" s="85" t="str">
        <f>IF('Plano de ação'!R283="","",'Plano de ação'!R283)</f>
        <v/>
      </c>
      <c r="AB283" s="86" t="str">
        <f>IF('Plano de ação'!S283="","",'Plano de ação'!S283)</f>
        <v/>
      </c>
      <c r="AC283" s="83" t="str">
        <f>IF('Plano de contingência'!J283="","",'Plano de contingência'!J283)</f>
        <v>1.
2.
3.
n.</v>
      </c>
      <c r="AD283" s="83" t="str">
        <f>'Plano de contingência'!M283</f>
        <v>1.
2.
3.
n.</v>
      </c>
      <c r="AE283" s="505"/>
    </row>
    <row r="284" spans="2:31" s="78" customFormat="1" ht="14.45" customHeight="1" thickTop="1" thickBot="1" x14ac:dyDescent="0.25">
      <c r="B284" s="455"/>
      <c r="C284" s="462"/>
      <c r="D284" s="465"/>
      <c r="E284" s="472"/>
      <c r="F284" s="93"/>
      <c r="G284" s="449"/>
      <c r="H284" s="94"/>
      <c r="I284" s="436"/>
      <c r="J284" s="508"/>
      <c r="K284" s="411"/>
      <c r="L284" s="411"/>
      <c r="M284" s="414"/>
      <c r="N284" s="404" t="str">
        <f>'Avaliar os Controles Existent.'!H284</f>
        <v>1.
2.
3.
n.</v>
      </c>
      <c r="O284" s="405"/>
      <c r="P284" s="406"/>
      <c r="Q284" s="399"/>
      <c r="R284" s="404" t="str">
        <f>'Avaliar os Controles Existent.'!R284</f>
        <v>1.
2.
3.
n.</v>
      </c>
      <c r="S284" s="405"/>
      <c r="T284" s="406"/>
      <c r="U284" s="399"/>
      <c r="V284" s="381"/>
      <c r="W284" s="384"/>
      <c r="X284" s="393"/>
      <c r="Y284" s="84"/>
      <c r="Z284" s="83" t="str">
        <f>IF('Plano de ação'!J284="","",'Plano de ação'!J284)</f>
        <v>1.
2.
3.
n.</v>
      </c>
      <c r="AA284" s="85" t="str">
        <f>IF('Plano de ação'!R284="","",'Plano de ação'!R284)</f>
        <v/>
      </c>
      <c r="AB284" s="86" t="str">
        <f>IF('Plano de ação'!S284="","",'Plano de ação'!S284)</f>
        <v/>
      </c>
      <c r="AC284" s="83" t="str">
        <f>IF('Plano de contingência'!J284="","",'Plano de contingência'!J284)</f>
        <v>1.
2.
3.
n.</v>
      </c>
      <c r="AD284" s="83" t="str">
        <f>'Plano de contingência'!M284</f>
        <v>1.
2.
3.
n.</v>
      </c>
      <c r="AE284" s="505"/>
    </row>
    <row r="285" spans="2:31" s="78" customFormat="1" ht="14.45" customHeight="1" thickTop="1" thickBot="1" x14ac:dyDescent="0.25">
      <c r="B285" s="455"/>
      <c r="C285" s="462"/>
      <c r="D285" s="465"/>
      <c r="E285" s="472"/>
      <c r="F285" s="93"/>
      <c r="G285" s="449"/>
      <c r="H285" s="94"/>
      <c r="I285" s="436"/>
      <c r="J285" s="508"/>
      <c r="K285" s="411"/>
      <c r="L285" s="411"/>
      <c r="M285" s="414"/>
      <c r="N285" s="404" t="str">
        <f>'Avaliar os Controles Existent.'!H285</f>
        <v>1.
2.
3.
n.</v>
      </c>
      <c r="O285" s="405"/>
      <c r="P285" s="406"/>
      <c r="Q285" s="399"/>
      <c r="R285" s="404" t="str">
        <f>'Avaliar os Controles Existent.'!R285</f>
        <v>1.
2.
3.
n.</v>
      </c>
      <c r="S285" s="405"/>
      <c r="T285" s="406"/>
      <c r="U285" s="399"/>
      <c r="V285" s="381"/>
      <c r="W285" s="384"/>
      <c r="X285" s="393"/>
      <c r="Y285" s="84"/>
      <c r="Z285" s="83" t="str">
        <f>IF('Plano de ação'!J285="","",'Plano de ação'!J285)</f>
        <v>1.
2.
3.
n.</v>
      </c>
      <c r="AA285" s="85" t="str">
        <f>IF('Plano de ação'!R285="","",'Plano de ação'!R285)</f>
        <v/>
      </c>
      <c r="AB285" s="86" t="str">
        <f>IF('Plano de ação'!S285="","",'Plano de ação'!S285)</f>
        <v/>
      </c>
      <c r="AC285" s="83" t="str">
        <f>IF('Plano de contingência'!J285="","",'Plano de contingência'!J285)</f>
        <v>1.
2.
3.
n.</v>
      </c>
      <c r="AD285" s="83" t="str">
        <f>'Plano de contingência'!M285</f>
        <v>1.
2.
3.
n.</v>
      </c>
      <c r="AE285" s="505"/>
    </row>
    <row r="286" spans="2:31" s="78" customFormat="1" ht="14.45" customHeight="1" thickTop="1" thickBot="1" x14ac:dyDescent="0.25">
      <c r="B286" s="455"/>
      <c r="C286" s="462"/>
      <c r="D286" s="465"/>
      <c r="E286" s="472"/>
      <c r="F286" s="93"/>
      <c r="G286" s="449"/>
      <c r="H286" s="94"/>
      <c r="I286" s="436"/>
      <c r="J286" s="508"/>
      <c r="K286" s="411"/>
      <c r="L286" s="411"/>
      <c r="M286" s="414"/>
      <c r="N286" s="404" t="str">
        <f>'Avaliar os Controles Existent.'!H286</f>
        <v>1.
2.
3.
n.</v>
      </c>
      <c r="O286" s="405"/>
      <c r="P286" s="406"/>
      <c r="Q286" s="399"/>
      <c r="R286" s="404" t="str">
        <f>'Avaliar os Controles Existent.'!R286</f>
        <v>1.
2.
3.
n.</v>
      </c>
      <c r="S286" s="405"/>
      <c r="T286" s="406"/>
      <c r="U286" s="399"/>
      <c r="V286" s="381"/>
      <c r="W286" s="384"/>
      <c r="X286" s="393"/>
      <c r="Y286" s="84"/>
      <c r="Z286" s="83" t="str">
        <f>IF('Plano de ação'!J286="","",'Plano de ação'!J286)</f>
        <v>1.
2.
3.
n.</v>
      </c>
      <c r="AA286" s="85" t="str">
        <f>IF('Plano de ação'!R286="","",'Plano de ação'!R286)</f>
        <v/>
      </c>
      <c r="AB286" s="86" t="str">
        <f>IF('Plano de ação'!S286="","",'Plano de ação'!S286)</f>
        <v/>
      </c>
      <c r="AC286" s="83" t="str">
        <f>IF('Plano de contingência'!J286="","",'Plano de contingência'!J286)</f>
        <v>1.
2.
3.
n.</v>
      </c>
      <c r="AD286" s="83" t="str">
        <f>'Plano de contingência'!M286</f>
        <v>1.
2.
3.
n.</v>
      </c>
      <c r="AE286" s="505"/>
    </row>
    <row r="287" spans="2:31" s="78" customFormat="1" ht="14.45" customHeight="1" thickTop="1" thickBot="1" x14ac:dyDescent="0.25">
      <c r="B287" s="455"/>
      <c r="C287" s="462"/>
      <c r="D287" s="465"/>
      <c r="E287" s="472"/>
      <c r="F287" s="93"/>
      <c r="G287" s="449"/>
      <c r="H287" s="94"/>
      <c r="I287" s="436"/>
      <c r="J287" s="508"/>
      <c r="K287" s="411"/>
      <c r="L287" s="411"/>
      <c r="M287" s="414"/>
      <c r="N287" s="404" t="str">
        <f>'Avaliar os Controles Existent.'!H287</f>
        <v>1.
2.
3.
n.</v>
      </c>
      <c r="O287" s="405"/>
      <c r="P287" s="406"/>
      <c r="Q287" s="399"/>
      <c r="R287" s="404" t="str">
        <f>'Avaliar os Controles Existent.'!R287</f>
        <v>1.
2.
3.
n.</v>
      </c>
      <c r="S287" s="405"/>
      <c r="T287" s="406"/>
      <c r="U287" s="399"/>
      <c r="V287" s="381"/>
      <c r="W287" s="384"/>
      <c r="X287" s="393"/>
      <c r="Y287" s="84"/>
      <c r="Z287" s="83" t="str">
        <f>IF('Plano de ação'!J287="","",'Plano de ação'!J287)</f>
        <v>1.
2.
3.
n.</v>
      </c>
      <c r="AA287" s="85" t="str">
        <f>IF('Plano de ação'!R287="","",'Plano de ação'!R287)</f>
        <v/>
      </c>
      <c r="AB287" s="86" t="str">
        <f>IF('Plano de ação'!S287="","",'Plano de ação'!S287)</f>
        <v/>
      </c>
      <c r="AC287" s="83" t="str">
        <f>IF('Plano de contingência'!J287="","",'Plano de contingência'!J287)</f>
        <v>1.
2.
3.
n.</v>
      </c>
      <c r="AD287" s="83" t="str">
        <f>'Plano de contingência'!M287</f>
        <v>1.
2.
3.
n.</v>
      </c>
      <c r="AE287" s="505"/>
    </row>
    <row r="288" spans="2:31" s="78" customFormat="1" ht="14.45" customHeight="1" thickTop="1" thickBot="1" x14ac:dyDescent="0.25">
      <c r="B288" s="455"/>
      <c r="C288" s="462"/>
      <c r="D288" s="465"/>
      <c r="E288" s="472"/>
      <c r="F288" s="93"/>
      <c r="G288" s="449"/>
      <c r="H288" s="94"/>
      <c r="I288" s="436"/>
      <c r="J288" s="508"/>
      <c r="K288" s="411"/>
      <c r="L288" s="411"/>
      <c r="M288" s="414"/>
      <c r="N288" s="404" t="str">
        <f>'Avaliar os Controles Existent.'!H288</f>
        <v>1.
2.
3.
n.</v>
      </c>
      <c r="O288" s="405"/>
      <c r="P288" s="406"/>
      <c r="Q288" s="399"/>
      <c r="R288" s="404" t="str">
        <f>'Avaliar os Controles Existent.'!R288</f>
        <v>1.
2.
3.
n.</v>
      </c>
      <c r="S288" s="405"/>
      <c r="T288" s="406"/>
      <c r="U288" s="399"/>
      <c r="V288" s="381"/>
      <c r="W288" s="384"/>
      <c r="X288" s="393"/>
      <c r="Y288" s="84"/>
      <c r="Z288" s="83" t="str">
        <f>IF('Plano de ação'!J288="","",'Plano de ação'!J288)</f>
        <v>1.
2.
3.
n.</v>
      </c>
      <c r="AA288" s="85" t="str">
        <f>IF('Plano de ação'!R288="","",'Plano de ação'!R288)</f>
        <v/>
      </c>
      <c r="AB288" s="86" t="str">
        <f>IF('Plano de ação'!S288="","",'Plano de ação'!S288)</f>
        <v/>
      </c>
      <c r="AC288" s="83" t="str">
        <f>IF('Plano de contingência'!J288="","",'Plano de contingência'!J288)</f>
        <v>1.
2.
3.
n.</v>
      </c>
      <c r="AD288" s="83" t="str">
        <f>'Plano de contingência'!M288</f>
        <v>1.
2.
3.
n.</v>
      </c>
      <c r="AE288" s="505"/>
    </row>
    <row r="289" spans="2:31" s="78" customFormat="1" ht="14.45" customHeight="1" thickTop="1" thickBot="1" x14ac:dyDescent="0.25">
      <c r="B289" s="455"/>
      <c r="C289" s="462"/>
      <c r="D289" s="465"/>
      <c r="E289" s="472"/>
      <c r="F289" s="93"/>
      <c r="G289" s="449"/>
      <c r="H289" s="94"/>
      <c r="I289" s="436"/>
      <c r="J289" s="508"/>
      <c r="K289" s="411"/>
      <c r="L289" s="411"/>
      <c r="M289" s="414"/>
      <c r="N289" s="404" t="str">
        <f>'Avaliar os Controles Existent.'!H289</f>
        <v>1.
2.
3.
n.</v>
      </c>
      <c r="O289" s="405"/>
      <c r="P289" s="406"/>
      <c r="Q289" s="399"/>
      <c r="R289" s="404" t="str">
        <f>'Avaliar os Controles Existent.'!R289</f>
        <v>1.
2.
3.
n.</v>
      </c>
      <c r="S289" s="405"/>
      <c r="T289" s="406"/>
      <c r="U289" s="399"/>
      <c r="V289" s="381"/>
      <c r="W289" s="384"/>
      <c r="X289" s="393"/>
      <c r="Y289" s="84"/>
      <c r="Z289" s="83" t="str">
        <f>IF('Plano de ação'!J289="","",'Plano de ação'!J289)</f>
        <v>1.
2.
3.
n.</v>
      </c>
      <c r="AA289" s="85" t="str">
        <f>IF('Plano de ação'!R289="","",'Plano de ação'!R289)</f>
        <v/>
      </c>
      <c r="AB289" s="86" t="str">
        <f>IF('Plano de ação'!S289="","",'Plano de ação'!S289)</f>
        <v/>
      </c>
      <c r="AC289" s="83" t="str">
        <f>IF('Plano de contingência'!J289="","",'Plano de contingência'!J289)</f>
        <v>1.
2.
3.
n.</v>
      </c>
      <c r="AD289" s="83" t="str">
        <f>'Plano de contingência'!M289</f>
        <v>1.
2.
3.
n.</v>
      </c>
      <c r="AE289" s="505"/>
    </row>
    <row r="290" spans="2:31" s="78" customFormat="1" ht="14.45" customHeight="1" thickTop="1" thickBot="1" x14ac:dyDescent="0.25">
      <c r="B290" s="455"/>
      <c r="C290" s="462"/>
      <c r="D290" s="465"/>
      <c r="E290" s="472"/>
      <c r="F290" s="93"/>
      <c r="G290" s="449"/>
      <c r="H290" s="94"/>
      <c r="I290" s="436"/>
      <c r="J290" s="508"/>
      <c r="K290" s="411"/>
      <c r="L290" s="411"/>
      <c r="M290" s="414"/>
      <c r="N290" s="404" t="str">
        <f>'Avaliar os Controles Existent.'!H290</f>
        <v>1.
2.
3.
n.</v>
      </c>
      <c r="O290" s="405"/>
      <c r="P290" s="406"/>
      <c r="Q290" s="399"/>
      <c r="R290" s="404" t="str">
        <f>'Avaliar os Controles Existent.'!R290</f>
        <v>1.
2.
3.
n.</v>
      </c>
      <c r="S290" s="405"/>
      <c r="T290" s="406"/>
      <c r="U290" s="399"/>
      <c r="V290" s="381"/>
      <c r="W290" s="384"/>
      <c r="X290" s="393"/>
      <c r="Y290" s="84"/>
      <c r="Z290" s="83" t="str">
        <f>IF('Plano de ação'!J290="","",'Plano de ação'!J290)</f>
        <v>1.
2.
3.
n.</v>
      </c>
      <c r="AA290" s="85" t="str">
        <f>IF('Plano de ação'!R290="","",'Plano de ação'!R290)</f>
        <v/>
      </c>
      <c r="AB290" s="86" t="str">
        <f>IF('Plano de ação'!S290="","",'Plano de ação'!S290)</f>
        <v/>
      </c>
      <c r="AC290" s="83" t="str">
        <f>IF('Plano de contingência'!J290="","",'Plano de contingência'!J290)</f>
        <v>1.
2.
3.
n.</v>
      </c>
      <c r="AD290" s="83" t="str">
        <f>'Plano de contingência'!M290</f>
        <v>1.
2.
3.
n.</v>
      </c>
      <c r="AE290" s="505"/>
    </row>
    <row r="291" spans="2:31" s="78" customFormat="1" ht="14.45" customHeight="1" thickTop="1" thickBot="1" x14ac:dyDescent="0.25">
      <c r="B291" s="455"/>
      <c r="C291" s="462"/>
      <c r="D291" s="466"/>
      <c r="E291" s="473"/>
      <c r="F291" s="93"/>
      <c r="G291" s="450"/>
      <c r="H291" s="94"/>
      <c r="I291" s="437"/>
      <c r="J291" s="509"/>
      <c r="K291" s="412"/>
      <c r="L291" s="412"/>
      <c r="M291" s="415"/>
      <c r="N291" s="404" t="str">
        <f>'Avaliar os Controles Existent.'!H291</f>
        <v>1.
2.
3.
n.</v>
      </c>
      <c r="O291" s="405"/>
      <c r="P291" s="406"/>
      <c r="Q291" s="400"/>
      <c r="R291" s="404" t="str">
        <f>'Avaliar os Controles Existent.'!R291</f>
        <v>1.
2.
3.
n.</v>
      </c>
      <c r="S291" s="405"/>
      <c r="T291" s="406"/>
      <c r="U291" s="400"/>
      <c r="V291" s="382"/>
      <c r="W291" s="385"/>
      <c r="X291" s="394"/>
      <c r="Y291" s="84"/>
      <c r="Z291" s="83" t="str">
        <f>IF('Plano de ação'!J291="","",'Plano de ação'!J291)</f>
        <v>1.
2.
3.
n.</v>
      </c>
      <c r="AA291" s="85" t="str">
        <f>IF('Plano de ação'!R291="","",'Plano de ação'!R291)</f>
        <v/>
      </c>
      <c r="AB291" s="86" t="str">
        <f>IF('Plano de ação'!S291="","",'Plano de ação'!S291)</f>
        <v/>
      </c>
      <c r="AC291" s="83" t="str">
        <f>IF('Plano de contingência'!J291="","",'Plano de contingência'!J291)</f>
        <v>1.
2.
3.
n.</v>
      </c>
      <c r="AD291" s="83" t="str">
        <f>'Plano de contingência'!M291</f>
        <v>1.
2.
3.
n.</v>
      </c>
      <c r="AE291" s="505"/>
    </row>
    <row r="292" spans="2:31" s="78" customFormat="1" ht="14.45" customHeight="1" thickTop="1" thickBot="1" x14ac:dyDescent="0.25">
      <c r="B292" s="455"/>
      <c r="C292" s="462"/>
      <c r="D292" s="464" t="str">
        <f>'Subprocessos e FCS'!C41</f>
        <v>FCS.05</v>
      </c>
      <c r="E292" s="471">
        <f>'Subprocessos e FCS'!D41</f>
        <v>0</v>
      </c>
      <c r="F292" s="93"/>
      <c r="G292" s="448" t="s">
        <v>120</v>
      </c>
      <c r="H292" s="94"/>
      <c r="I292" s="435"/>
      <c r="J292" s="507"/>
      <c r="K292" s="410" t="str">
        <f>'Apuração do Risco Inerente'!Y292:Y301</f>
        <v/>
      </c>
      <c r="L292" s="410" t="str">
        <f>'Apuração do Risco Inerente'!Z292:Z301</f>
        <v/>
      </c>
      <c r="M292" s="413" t="str">
        <f>'Apuração do Risco Inerente'!AB292:AB301</f>
        <v/>
      </c>
      <c r="N292" s="404" t="str">
        <f>'Avaliar os Controles Existent.'!H292</f>
        <v>1.
2.
3.
n.</v>
      </c>
      <c r="O292" s="405"/>
      <c r="P292" s="406"/>
      <c r="Q292" s="398" t="str">
        <f>'Avaliar os Controles Existent.'!N292:N301</f>
        <v/>
      </c>
      <c r="R292" s="404" t="str">
        <f>'Avaliar os Controles Existent.'!R292</f>
        <v>1.
2.
3.
n.</v>
      </c>
      <c r="S292" s="405"/>
      <c r="T292" s="406"/>
      <c r="U292" s="398" t="str">
        <f>'Avaliar os Controles Existent.'!X292:X301</f>
        <v/>
      </c>
      <c r="V292" s="380" t="str">
        <f>'Avaliar os Controles Existent.'!AA292:AA301</f>
        <v/>
      </c>
      <c r="W292" s="383" t="str">
        <f>'Avaliar os Controles Existent.'!AB292:AB301</f>
        <v/>
      </c>
      <c r="X292" s="392" t="str">
        <f>'Avaliar os Controles Existent.'!AD292:AD301</f>
        <v/>
      </c>
      <c r="Y292" s="84" t="str">
        <f>IF('Plano de ação'!I292:I301="","",'Plano de ação'!I292:I301)</f>
        <v/>
      </c>
      <c r="Z292" s="83" t="str">
        <f>IF('Plano de ação'!J292="","",'Plano de ação'!J292)</f>
        <v>1.
2.
3.
n.</v>
      </c>
      <c r="AA292" s="85" t="str">
        <f>IF('Plano de ação'!R292="","",'Plano de ação'!R292)</f>
        <v/>
      </c>
      <c r="AB292" s="86" t="str">
        <f>IF('Plano de ação'!S292="","",'Plano de ação'!S292)</f>
        <v/>
      </c>
      <c r="AC292" s="83" t="str">
        <f>IF('Plano de contingência'!J292="","",'Plano de contingência'!J292)</f>
        <v>1.
2.
3.
n.</v>
      </c>
      <c r="AD292" s="83" t="str">
        <f>'Plano de contingência'!M292</f>
        <v>1.
2.
3.
n.</v>
      </c>
      <c r="AE292" s="505" t="str">
        <f>IF(Monitoramento!J292="","",Monitoramento!J292)</f>
        <v/>
      </c>
    </row>
    <row r="293" spans="2:31" s="78" customFormat="1" ht="14.45" customHeight="1" thickTop="1" thickBot="1" x14ac:dyDescent="0.25">
      <c r="B293" s="455"/>
      <c r="C293" s="462"/>
      <c r="D293" s="465"/>
      <c r="E293" s="472"/>
      <c r="F293" s="93"/>
      <c r="G293" s="449"/>
      <c r="H293" s="94"/>
      <c r="I293" s="436"/>
      <c r="J293" s="508"/>
      <c r="K293" s="411"/>
      <c r="L293" s="411"/>
      <c r="M293" s="414"/>
      <c r="N293" s="404" t="str">
        <f>'Avaliar os Controles Existent.'!H293</f>
        <v>1.
2.
3.
n.</v>
      </c>
      <c r="O293" s="405"/>
      <c r="P293" s="406"/>
      <c r="Q293" s="399"/>
      <c r="R293" s="404" t="str">
        <f>'Avaliar os Controles Existent.'!R293</f>
        <v>1.
2.
3.
n.</v>
      </c>
      <c r="S293" s="405"/>
      <c r="T293" s="406"/>
      <c r="U293" s="399"/>
      <c r="V293" s="381"/>
      <c r="W293" s="384"/>
      <c r="X293" s="393"/>
      <c r="Y293" s="84"/>
      <c r="Z293" s="83" t="str">
        <f>IF('Plano de ação'!J293="","",'Plano de ação'!J293)</f>
        <v>1.
2.
3.
n.</v>
      </c>
      <c r="AA293" s="85" t="str">
        <f>IF('Plano de ação'!R293="","",'Plano de ação'!R293)</f>
        <v/>
      </c>
      <c r="AB293" s="86" t="str">
        <f>IF('Plano de ação'!S293="","",'Plano de ação'!S293)</f>
        <v/>
      </c>
      <c r="AC293" s="83" t="str">
        <f>IF('Plano de contingência'!J293="","",'Plano de contingência'!J293)</f>
        <v>1.
2.
3.
n.</v>
      </c>
      <c r="AD293" s="83" t="str">
        <f>'Plano de contingência'!M293</f>
        <v>1.
2.
3.
n.</v>
      </c>
      <c r="AE293" s="505"/>
    </row>
    <row r="294" spans="2:31" s="78" customFormat="1" ht="14.45" customHeight="1" thickTop="1" thickBot="1" x14ac:dyDescent="0.25">
      <c r="B294" s="455"/>
      <c r="C294" s="462"/>
      <c r="D294" s="465"/>
      <c r="E294" s="472"/>
      <c r="F294" s="93"/>
      <c r="G294" s="449"/>
      <c r="H294" s="94"/>
      <c r="I294" s="436"/>
      <c r="J294" s="508"/>
      <c r="K294" s="411"/>
      <c r="L294" s="411"/>
      <c r="M294" s="414"/>
      <c r="N294" s="404" t="str">
        <f>'Avaliar os Controles Existent.'!H294</f>
        <v>1.
2.
3.
n.</v>
      </c>
      <c r="O294" s="405"/>
      <c r="P294" s="406"/>
      <c r="Q294" s="399"/>
      <c r="R294" s="404" t="str">
        <f>'Avaliar os Controles Existent.'!R294</f>
        <v>1.
2.
3.
n.</v>
      </c>
      <c r="S294" s="405"/>
      <c r="T294" s="406"/>
      <c r="U294" s="399"/>
      <c r="V294" s="381"/>
      <c r="W294" s="384"/>
      <c r="X294" s="393"/>
      <c r="Y294" s="84"/>
      <c r="Z294" s="83" t="str">
        <f>IF('Plano de ação'!J294="","",'Plano de ação'!J294)</f>
        <v>1.
2.
3.
n.</v>
      </c>
      <c r="AA294" s="85" t="str">
        <f>IF('Plano de ação'!R294="","",'Plano de ação'!R294)</f>
        <v/>
      </c>
      <c r="AB294" s="86" t="str">
        <f>IF('Plano de ação'!S294="","",'Plano de ação'!S294)</f>
        <v/>
      </c>
      <c r="AC294" s="83" t="str">
        <f>IF('Plano de contingência'!J294="","",'Plano de contingência'!J294)</f>
        <v>1.
2.
3.
n.</v>
      </c>
      <c r="AD294" s="83" t="str">
        <f>'Plano de contingência'!M294</f>
        <v>1.
2.
3.
n.</v>
      </c>
      <c r="AE294" s="505"/>
    </row>
    <row r="295" spans="2:31" s="78" customFormat="1" ht="14.45" customHeight="1" thickTop="1" thickBot="1" x14ac:dyDescent="0.25">
      <c r="B295" s="455"/>
      <c r="C295" s="462"/>
      <c r="D295" s="465"/>
      <c r="E295" s="472"/>
      <c r="F295" s="93"/>
      <c r="G295" s="449"/>
      <c r="H295" s="94"/>
      <c r="I295" s="436"/>
      <c r="J295" s="508"/>
      <c r="K295" s="411"/>
      <c r="L295" s="411"/>
      <c r="M295" s="414"/>
      <c r="N295" s="404" t="str">
        <f>'Avaliar os Controles Existent.'!H295</f>
        <v>1.
2.
3.
n.</v>
      </c>
      <c r="O295" s="405"/>
      <c r="P295" s="406"/>
      <c r="Q295" s="399"/>
      <c r="R295" s="404" t="str">
        <f>'Avaliar os Controles Existent.'!R295</f>
        <v>1.
2.
3.
n.</v>
      </c>
      <c r="S295" s="405"/>
      <c r="T295" s="406"/>
      <c r="U295" s="399"/>
      <c r="V295" s="381"/>
      <c r="W295" s="384"/>
      <c r="X295" s="393"/>
      <c r="Y295" s="84"/>
      <c r="Z295" s="83" t="str">
        <f>IF('Plano de ação'!J295="","",'Plano de ação'!J295)</f>
        <v>1.
2.
3.
n.</v>
      </c>
      <c r="AA295" s="85" t="str">
        <f>IF('Plano de ação'!R295="","",'Plano de ação'!R295)</f>
        <v/>
      </c>
      <c r="AB295" s="86" t="str">
        <f>IF('Plano de ação'!S295="","",'Plano de ação'!S295)</f>
        <v/>
      </c>
      <c r="AC295" s="83" t="str">
        <f>IF('Plano de contingência'!J295="","",'Plano de contingência'!J295)</f>
        <v>1.
2.
3.
n.</v>
      </c>
      <c r="AD295" s="83" t="str">
        <f>'Plano de contingência'!M295</f>
        <v>1.
2.
3.
n.</v>
      </c>
      <c r="AE295" s="505"/>
    </row>
    <row r="296" spans="2:31" s="78" customFormat="1" ht="14.45" customHeight="1" thickTop="1" thickBot="1" x14ac:dyDescent="0.25">
      <c r="B296" s="455"/>
      <c r="C296" s="462"/>
      <c r="D296" s="465"/>
      <c r="E296" s="472"/>
      <c r="F296" s="93"/>
      <c r="G296" s="449"/>
      <c r="H296" s="94"/>
      <c r="I296" s="436"/>
      <c r="J296" s="508"/>
      <c r="K296" s="411"/>
      <c r="L296" s="411"/>
      <c r="M296" s="414"/>
      <c r="N296" s="404" t="str">
        <f>'Avaliar os Controles Existent.'!H296</f>
        <v>1.
2.
3.
n.</v>
      </c>
      <c r="O296" s="405"/>
      <c r="P296" s="406"/>
      <c r="Q296" s="399"/>
      <c r="R296" s="404" t="str">
        <f>'Avaliar os Controles Existent.'!R296</f>
        <v>1.
2.
3.
n.</v>
      </c>
      <c r="S296" s="405"/>
      <c r="T296" s="406"/>
      <c r="U296" s="399"/>
      <c r="V296" s="381"/>
      <c r="W296" s="384"/>
      <c r="X296" s="393"/>
      <c r="Y296" s="84"/>
      <c r="Z296" s="83" t="str">
        <f>IF('Plano de ação'!J296="","",'Plano de ação'!J296)</f>
        <v>1.
2.
3.
n.</v>
      </c>
      <c r="AA296" s="85" t="str">
        <f>IF('Plano de ação'!R296="","",'Plano de ação'!R296)</f>
        <v/>
      </c>
      <c r="AB296" s="86" t="str">
        <f>IF('Plano de ação'!S296="","",'Plano de ação'!S296)</f>
        <v/>
      </c>
      <c r="AC296" s="83" t="str">
        <f>IF('Plano de contingência'!J296="","",'Plano de contingência'!J296)</f>
        <v>1.
2.
3.
n.</v>
      </c>
      <c r="AD296" s="83" t="str">
        <f>'Plano de contingência'!M296</f>
        <v>1.
2.
3.
n.</v>
      </c>
      <c r="AE296" s="505"/>
    </row>
    <row r="297" spans="2:31" s="78" customFormat="1" ht="14.45" customHeight="1" thickTop="1" thickBot="1" x14ac:dyDescent="0.25">
      <c r="B297" s="455"/>
      <c r="C297" s="462"/>
      <c r="D297" s="465"/>
      <c r="E297" s="472"/>
      <c r="F297" s="93"/>
      <c r="G297" s="449"/>
      <c r="H297" s="94"/>
      <c r="I297" s="436"/>
      <c r="J297" s="508"/>
      <c r="K297" s="411"/>
      <c r="L297" s="411"/>
      <c r="M297" s="414"/>
      <c r="N297" s="404" t="str">
        <f>'Avaliar os Controles Existent.'!H297</f>
        <v>1.
2.
3.
n.</v>
      </c>
      <c r="O297" s="405"/>
      <c r="P297" s="406"/>
      <c r="Q297" s="399"/>
      <c r="R297" s="404" t="str">
        <f>'Avaliar os Controles Existent.'!R297</f>
        <v>1.
2.
3.
n.</v>
      </c>
      <c r="S297" s="405"/>
      <c r="T297" s="406"/>
      <c r="U297" s="399"/>
      <c r="V297" s="381"/>
      <c r="W297" s="384"/>
      <c r="X297" s="393"/>
      <c r="Y297" s="84"/>
      <c r="Z297" s="83" t="str">
        <f>IF('Plano de ação'!J297="","",'Plano de ação'!J297)</f>
        <v>1.
2.
3.
n.</v>
      </c>
      <c r="AA297" s="85" t="str">
        <f>IF('Plano de ação'!R297="","",'Plano de ação'!R297)</f>
        <v/>
      </c>
      <c r="AB297" s="86" t="str">
        <f>IF('Plano de ação'!S297="","",'Plano de ação'!S297)</f>
        <v/>
      </c>
      <c r="AC297" s="83" t="str">
        <f>IF('Plano de contingência'!J297="","",'Plano de contingência'!J297)</f>
        <v>1.
2.
3.
n.</v>
      </c>
      <c r="AD297" s="83" t="str">
        <f>'Plano de contingência'!M297</f>
        <v>1.
2.
3.
n.</v>
      </c>
      <c r="AE297" s="505"/>
    </row>
    <row r="298" spans="2:31" s="78" customFormat="1" ht="14.45" customHeight="1" thickTop="1" thickBot="1" x14ac:dyDescent="0.25">
      <c r="B298" s="455"/>
      <c r="C298" s="462"/>
      <c r="D298" s="465"/>
      <c r="E298" s="472"/>
      <c r="F298" s="93"/>
      <c r="G298" s="449"/>
      <c r="H298" s="94"/>
      <c r="I298" s="436"/>
      <c r="J298" s="508"/>
      <c r="K298" s="411"/>
      <c r="L298" s="411"/>
      <c r="M298" s="414"/>
      <c r="N298" s="404" t="str">
        <f>'Avaliar os Controles Existent.'!H298</f>
        <v>1.
2.
3.
n.</v>
      </c>
      <c r="O298" s="405"/>
      <c r="P298" s="406"/>
      <c r="Q298" s="399"/>
      <c r="R298" s="404" t="str">
        <f>'Avaliar os Controles Existent.'!R298</f>
        <v>1.
2.
3.
n.</v>
      </c>
      <c r="S298" s="405"/>
      <c r="T298" s="406"/>
      <c r="U298" s="399"/>
      <c r="V298" s="381"/>
      <c r="W298" s="384"/>
      <c r="X298" s="393"/>
      <c r="Y298" s="84"/>
      <c r="Z298" s="83" t="str">
        <f>IF('Plano de ação'!J298="","",'Plano de ação'!J298)</f>
        <v>1.
2.
3.
n.</v>
      </c>
      <c r="AA298" s="85" t="str">
        <f>IF('Plano de ação'!R298="","",'Plano de ação'!R298)</f>
        <v/>
      </c>
      <c r="AB298" s="86" t="str">
        <f>IF('Plano de ação'!S298="","",'Plano de ação'!S298)</f>
        <v/>
      </c>
      <c r="AC298" s="83" t="str">
        <f>IF('Plano de contingência'!J298="","",'Plano de contingência'!J298)</f>
        <v>1.
2.
3.
n.</v>
      </c>
      <c r="AD298" s="83" t="str">
        <f>'Plano de contingência'!M298</f>
        <v>1.
2.
3.
n.</v>
      </c>
      <c r="AE298" s="505"/>
    </row>
    <row r="299" spans="2:31" s="78" customFormat="1" ht="14.45" customHeight="1" thickTop="1" thickBot="1" x14ac:dyDescent="0.25">
      <c r="B299" s="455"/>
      <c r="C299" s="462"/>
      <c r="D299" s="465"/>
      <c r="E299" s="472"/>
      <c r="F299" s="93"/>
      <c r="G299" s="449"/>
      <c r="H299" s="94"/>
      <c r="I299" s="436"/>
      <c r="J299" s="508"/>
      <c r="K299" s="411"/>
      <c r="L299" s="411"/>
      <c r="M299" s="414"/>
      <c r="N299" s="404" t="str">
        <f>'Avaliar os Controles Existent.'!H299</f>
        <v>1.
2.
3.
n.</v>
      </c>
      <c r="O299" s="405"/>
      <c r="P299" s="406"/>
      <c r="Q299" s="399"/>
      <c r="R299" s="404" t="str">
        <f>'Avaliar os Controles Existent.'!R299</f>
        <v>1.
2.
3.
n.</v>
      </c>
      <c r="S299" s="405"/>
      <c r="T299" s="406"/>
      <c r="U299" s="399"/>
      <c r="V299" s="381"/>
      <c r="W299" s="384"/>
      <c r="X299" s="393"/>
      <c r="Y299" s="84"/>
      <c r="Z299" s="83" t="str">
        <f>IF('Plano de ação'!J299="","",'Plano de ação'!J299)</f>
        <v>1.
2.
3.
n.</v>
      </c>
      <c r="AA299" s="85" t="str">
        <f>IF('Plano de ação'!R299="","",'Plano de ação'!R299)</f>
        <v/>
      </c>
      <c r="AB299" s="86" t="str">
        <f>IF('Plano de ação'!S299="","",'Plano de ação'!S299)</f>
        <v/>
      </c>
      <c r="AC299" s="83" t="str">
        <f>IF('Plano de contingência'!J299="","",'Plano de contingência'!J299)</f>
        <v>1.
2.
3.
n.</v>
      </c>
      <c r="AD299" s="83" t="str">
        <f>'Plano de contingência'!M299</f>
        <v>1.
2.
3.
n.</v>
      </c>
      <c r="AE299" s="505"/>
    </row>
    <row r="300" spans="2:31" s="78" customFormat="1" ht="14.45" customHeight="1" thickTop="1" thickBot="1" x14ac:dyDescent="0.25">
      <c r="B300" s="455"/>
      <c r="C300" s="462"/>
      <c r="D300" s="465"/>
      <c r="E300" s="472"/>
      <c r="F300" s="93"/>
      <c r="G300" s="449"/>
      <c r="H300" s="94"/>
      <c r="I300" s="436"/>
      <c r="J300" s="508"/>
      <c r="K300" s="411"/>
      <c r="L300" s="411"/>
      <c r="M300" s="414"/>
      <c r="N300" s="404" t="str">
        <f>'Avaliar os Controles Existent.'!H300</f>
        <v>1.
2.
3.
n.</v>
      </c>
      <c r="O300" s="405"/>
      <c r="P300" s="406"/>
      <c r="Q300" s="399"/>
      <c r="R300" s="404" t="str">
        <f>'Avaliar os Controles Existent.'!R300</f>
        <v>1.
2.
3.
n.</v>
      </c>
      <c r="S300" s="405"/>
      <c r="T300" s="406"/>
      <c r="U300" s="399"/>
      <c r="V300" s="381"/>
      <c r="W300" s="384"/>
      <c r="X300" s="393"/>
      <c r="Y300" s="84"/>
      <c r="Z300" s="83" t="str">
        <f>IF('Plano de ação'!J300="","",'Plano de ação'!J300)</f>
        <v>1.
2.
3.
n.</v>
      </c>
      <c r="AA300" s="85" t="str">
        <f>IF('Plano de ação'!R300="","",'Plano de ação'!R300)</f>
        <v/>
      </c>
      <c r="AB300" s="86" t="str">
        <f>IF('Plano de ação'!S300="","",'Plano de ação'!S300)</f>
        <v/>
      </c>
      <c r="AC300" s="83" t="str">
        <f>IF('Plano de contingência'!J300="","",'Plano de contingência'!J300)</f>
        <v>1.
2.
3.
n.</v>
      </c>
      <c r="AD300" s="83" t="str">
        <f>'Plano de contingência'!M300</f>
        <v>1.
2.
3.
n.</v>
      </c>
      <c r="AE300" s="505"/>
    </row>
    <row r="301" spans="2:31" s="78" customFormat="1" ht="14.45" customHeight="1" thickTop="1" thickBot="1" x14ac:dyDescent="0.25">
      <c r="B301" s="455"/>
      <c r="C301" s="462"/>
      <c r="D301" s="466"/>
      <c r="E301" s="473"/>
      <c r="F301" s="93"/>
      <c r="G301" s="450"/>
      <c r="H301" s="94"/>
      <c r="I301" s="437"/>
      <c r="J301" s="509"/>
      <c r="K301" s="412"/>
      <c r="L301" s="412"/>
      <c r="M301" s="415"/>
      <c r="N301" s="404" t="str">
        <f>'Avaliar os Controles Existent.'!H301</f>
        <v>1.
2.
3.
n.</v>
      </c>
      <c r="O301" s="405"/>
      <c r="P301" s="406"/>
      <c r="Q301" s="400"/>
      <c r="R301" s="404" t="str">
        <f>'Avaliar os Controles Existent.'!R301</f>
        <v>1.
2.
3.
n.</v>
      </c>
      <c r="S301" s="405"/>
      <c r="T301" s="406"/>
      <c r="U301" s="400"/>
      <c r="V301" s="382"/>
      <c r="W301" s="385"/>
      <c r="X301" s="394"/>
      <c r="Y301" s="84"/>
      <c r="Z301" s="83" t="str">
        <f>IF('Plano de ação'!J301="","",'Plano de ação'!J301)</f>
        <v>1.
2.
3.
n.</v>
      </c>
      <c r="AA301" s="85" t="str">
        <f>IF('Plano de ação'!R301="","",'Plano de ação'!R301)</f>
        <v/>
      </c>
      <c r="AB301" s="86" t="str">
        <f>IF('Plano de ação'!S301="","",'Plano de ação'!S301)</f>
        <v/>
      </c>
      <c r="AC301" s="83" t="str">
        <f>IF('Plano de contingência'!J301="","",'Plano de contingência'!J301)</f>
        <v>1.
2.
3.
n.</v>
      </c>
      <c r="AD301" s="83" t="str">
        <f>'Plano de contingência'!M301</f>
        <v>1.
2.
3.
n.</v>
      </c>
      <c r="AE301" s="505"/>
    </row>
    <row r="302" spans="2:31" s="78" customFormat="1" ht="14.45" customHeight="1" thickTop="1" thickBot="1" x14ac:dyDescent="0.25">
      <c r="B302" s="455"/>
      <c r="C302" s="462"/>
      <c r="D302" s="464" t="str">
        <f>'Subprocessos e FCS'!C42</f>
        <v>FCS.06</v>
      </c>
      <c r="E302" s="471">
        <f>'Subprocessos e FCS'!D42</f>
        <v>0</v>
      </c>
      <c r="F302" s="93"/>
      <c r="G302" s="448" t="s">
        <v>121</v>
      </c>
      <c r="H302" s="94"/>
      <c r="I302" s="435"/>
      <c r="J302" s="507"/>
      <c r="K302" s="410" t="str">
        <f>'Apuração do Risco Inerente'!Y302:Y311</f>
        <v/>
      </c>
      <c r="L302" s="410" t="str">
        <f>'Apuração do Risco Inerente'!Z302:Z311</f>
        <v/>
      </c>
      <c r="M302" s="413" t="str">
        <f>'Apuração do Risco Inerente'!AB302:AB311</f>
        <v/>
      </c>
      <c r="N302" s="404" t="str">
        <f>'Avaliar os Controles Existent.'!H302</f>
        <v>1.
2.
3.
n.</v>
      </c>
      <c r="O302" s="405"/>
      <c r="P302" s="406"/>
      <c r="Q302" s="398" t="str">
        <f>'Avaliar os Controles Existent.'!N302:N311</f>
        <v/>
      </c>
      <c r="R302" s="404" t="str">
        <f>'Avaliar os Controles Existent.'!R302</f>
        <v>1.
2.
3.
n.</v>
      </c>
      <c r="S302" s="405"/>
      <c r="T302" s="406"/>
      <c r="U302" s="398" t="str">
        <f>'Avaliar os Controles Existent.'!X302:X311</f>
        <v/>
      </c>
      <c r="V302" s="380" t="str">
        <f>'Avaliar os Controles Existent.'!AA302:AA311</f>
        <v/>
      </c>
      <c r="W302" s="383" t="str">
        <f>'Avaliar os Controles Existent.'!AB302:AB311</f>
        <v/>
      </c>
      <c r="X302" s="392" t="str">
        <f>'Avaliar os Controles Existent.'!AD302:AD311</f>
        <v/>
      </c>
      <c r="Y302" s="84" t="str">
        <f>IF('Plano de ação'!I302:I311="","",'Plano de ação'!I302:I311)</f>
        <v/>
      </c>
      <c r="Z302" s="83" t="str">
        <f>IF('Plano de ação'!J302="","",'Plano de ação'!J302)</f>
        <v>1.
2.
3.
n.</v>
      </c>
      <c r="AA302" s="85" t="str">
        <f>IF('Plano de ação'!R302="","",'Plano de ação'!R302)</f>
        <v/>
      </c>
      <c r="AB302" s="86" t="str">
        <f>IF('Plano de ação'!S302="","",'Plano de ação'!S302)</f>
        <v/>
      </c>
      <c r="AC302" s="83" t="str">
        <f>IF('Plano de contingência'!J302="","",'Plano de contingência'!J302)</f>
        <v>1.
2.
3.
n.</v>
      </c>
      <c r="AD302" s="83" t="str">
        <f>'Plano de contingência'!M302</f>
        <v>1.
2.
3.
n.</v>
      </c>
      <c r="AE302" s="505" t="str">
        <f>IF(Monitoramento!J302="","",Monitoramento!J302)</f>
        <v/>
      </c>
    </row>
    <row r="303" spans="2:31" s="78" customFormat="1" ht="14.45" customHeight="1" thickTop="1" thickBot="1" x14ac:dyDescent="0.25">
      <c r="B303" s="455"/>
      <c r="C303" s="462"/>
      <c r="D303" s="465"/>
      <c r="E303" s="472"/>
      <c r="F303" s="93"/>
      <c r="G303" s="449"/>
      <c r="H303" s="94"/>
      <c r="I303" s="436"/>
      <c r="J303" s="508"/>
      <c r="K303" s="411"/>
      <c r="L303" s="411"/>
      <c r="M303" s="414"/>
      <c r="N303" s="404" t="str">
        <f>'Avaliar os Controles Existent.'!H303</f>
        <v>1.
2.
3.
n.</v>
      </c>
      <c r="O303" s="405"/>
      <c r="P303" s="406"/>
      <c r="Q303" s="399"/>
      <c r="R303" s="404" t="str">
        <f>'Avaliar os Controles Existent.'!R303</f>
        <v>1.
2.
3.
n.</v>
      </c>
      <c r="S303" s="405"/>
      <c r="T303" s="406"/>
      <c r="U303" s="399"/>
      <c r="V303" s="381"/>
      <c r="W303" s="384"/>
      <c r="X303" s="393"/>
      <c r="Y303" s="84"/>
      <c r="Z303" s="83" t="str">
        <f>IF('Plano de ação'!J303="","",'Plano de ação'!J303)</f>
        <v>1.
2.
3.
n.</v>
      </c>
      <c r="AA303" s="85" t="str">
        <f>IF('Plano de ação'!R303="","",'Plano de ação'!R303)</f>
        <v/>
      </c>
      <c r="AB303" s="86" t="str">
        <f>IF('Plano de ação'!S303="","",'Plano de ação'!S303)</f>
        <v/>
      </c>
      <c r="AC303" s="83" t="str">
        <f>IF('Plano de contingência'!J303="","",'Plano de contingência'!J303)</f>
        <v>1.
2.
3.
n.</v>
      </c>
      <c r="AD303" s="83" t="str">
        <f>'Plano de contingência'!M303</f>
        <v>1.
2.
3.
n.</v>
      </c>
      <c r="AE303" s="505"/>
    </row>
    <row r="304" spans="2:31" s="78" customFormat="1" ht="14.45" customHeight="1" thickTop="1" thickBot="1" x14ac:dyDescent="0.25">
      <c r="B304" s="455"/>
      <c r="C304" s="462"/>
      <c r="D304" s="465"/>
      <c r="E304" s="472"/>
      <c r="F304" s="93"/>
      <c r="G304" s="449"/>
      <c r="H304" s="94"/>
      <c r="I304" s="436"/>
      <c r="J304" s="508"/>
      <c r="K304" s="411"/>
      <c r="L304" s="411"/>
      <c r="M304" s="414"/>
      <c r="N304" s="404" t="str">
        <f>'Avaliar os Controles Existent.'!H304</f>
        <v>1.
2.
3.
n.</v>
      </c>
      <c r="O304" s="405"/>
      <c r="P304" s="406"/>
      <c r="Q304" s="399"/>
      <c r="R304" s="404" t="str">
        <f>'Avaliar os Controles Existent.'!R304</f>
        <v>1.
2.
3.
n.</v>
      </c>
      <c r="S304" s="405"/>
      <c r="T304" s="406"/>
      <c r="U304" s="399"/>
      <c r="V304" s="381"/>
      <c r="W304" s="384"/>
      <c r="X304" s="393"/>
      <c r="Y304" s="84"/>
      <c r="Z304" s="83" t="str">
        <f>IF('Plano de ação'!J304="","",'Plano de ação'!J304)</f>
        <v>1.
2.
3.
n.</v>
      </c>
      <c r="AA304" s="85" t="str">
        <f>IF('Plano de ação'!R304="","",'Plano de ação'!R304)</f>
        <v/>
      </c>
      <c r="AB304" s="86" t="str">
        <f>IF('Plano de ação'!S304="","",'Plano de ação'!S304)</f>
        <v/>
      </c>
      <c r="AC304" s="83" t="str">
        <f>IF('Plano de contingência'!J304="","",'Plano de contingência'!J304)</f>
        <v>1.
2.
3.
n.</v>
      </c>
      <c r="AD304" s="83" t="str">
        <f>'Plano de contingência'!M304</f>
        <v>1.
2.
3.
n.</v>
      </c>
      <c r="AE304" s="505"/>
    </row>
    <row r="305" spans="2:31" s="78" customFormat="1" ht="14.45" customHeight="1" thickTop="1" thickBot="1" x14ac:dyDescent="0.25">
      <c r="B305" s="455"/>
      <c r="C305" s="462"/>
      <c r="D305" s="465"/>
      <c r="E305" s="472"/>
      <c r="F305" s="93"/>
      <c r="G305" s="449"/>
      <c r="H305" s="94"/>
      <c r="I305" s="436"/>
      <c r="J305" s="508"/>
      <c r="K305" s="411"/>
      <c r="L305" s="411"/>
      <c r="M305" s="414"/>
      <c r="N305" s="404" t="str">
        <f>'Avaliar os Controles Existent.'!H305</f>
        <v>1.
2.
3.
n.</v>
      </c>
      <c r="O305" s="405"/>
      <c r="P305" s="406"/>
      <c r="Q305" s="399"/>
      <c r="R305" s="404" t="str">
        <f>'Avaliar os Controles Existent.'!R305</f>
        <v>1.
2.
3.
n.</v>
      </c>
      <c r="S305" s="405"/>
      <c r="T305" s="406"/>
      <c r="U305" s="399"/>
      <c r="V305" s="381"/>
      <c r="W305" s="384"/>
      <c r="X305" s="393"/>
      <c r="Y305" s="84"/>
      <c r="Z305" s="83" t="str">
        <f>IF('Plano de ação'!J305="","",'Plano de ação'!J305)</f>
        <v>1.
2.
3.
n.</v>
      </c>
      <c r="AA305" s="85" t="str">
        <f>IF('Plano de ação'!R305="","",'Plano de ação'!R305)</f>
        <v/>
      </c>
      <c r="AB305" s="86" t="str">
        <f>IF('Plano de ação'!S305="","",'Plano de ação'!S305)</f>
        <v/>
      </c>
      <c r="AC305" s="83" t="str">
        <f>IF('Plano de contingência'!J305="","",'Plano de contingência'!J305)</f>
        <v>1.
2.
3.
n.</v>
      </c>
      <c r="AD305" s="83" t="str">
        <f>'Plano de contingência'!M305</f>
        <v>1.
2.
3.
n.</v>
      </c>
      <c r="AE305" s="505"/>
    </row>
    <row r="306" spans="2:31" s="78" customFormat="1" ht="14.45" customHeight="1" thickTop="1" thickBot="1" x14ac:dyDescent="0.25">
      <c r="B306" s="455"/>
      <c r="C306" s="462"/>
      <c r="D306" s="465"/>
      <c r="E306" s="472"/>
      <c r="F306" s="93"/>
      <c r="G306" s="449"/>
      <c r="H306" s="94"/>
      <c r="I306" s="436"/>
      <c r="J306" s="508"/>
      <c r="K306" s="411"/>
      <c r="L306" s="411"/>
      <c r="M306" s="414"/>
      <c r="N306" s="404" t="str">
        <f>'Avaliar os Controles Existent.'!H306</f>
        <v>1.
2.
3.
n.</v>
      </c>
      <c r="O306" s="405"/>
      <c r="P306" s="406"/>
      <c r="Q306" s="399"/>
      <c r="R306" s="404" t="str">
        <f>'Avaliar os Controles Existent.'!R306</f>
        <v>1.
2.
3.
n.</v>
      </c>
      <c r="S306" s="405"/>
      <c r="T306" s="406"/>
      <c r="U306" s="399"/>
      <c r="V306" s="381"/>
      <c r="W306" s="384"/>
      <c r="X306" s="393"/>
      <c r="Y306" s="84"/>
      <c r="Z306" s="83" t="str">
        <f>IF('Plano de ação'!J306="","",'Plano de ação'!J306)</f>
        <v>1.
2.
3.
n.</v>
      </c>
      <c r="AA306" s="85" t="str">
        <f>IF('Plano de ação'!R306="","",'Plano de ação'!R306)</f>
        <v/>
      </c>
      <c r="AB306" s="86" t="str">
        <f>IF('Plano de ação'!S306="","",'Plano de ação'!S306)</f>
        <v/>
      </c>
      <c r="AC306" s="83" t="str">
        <f>IF('Plano de contingência'!J306="","",'Plano de contingência'!J306)</f>
        <v>1.
2.
3.
n.</v>
      </c>
      <c r="AD306" s="83" t="str">
        <f>'Plano de contingência'!M306</f>
        <v>1.
2.
3.
n.</v>
      </c>
      <c r="AE306" s="505"/>
    </row>
    <row r="307" spans="2:31" s="78" customFormat="1" ht="14.45" customHeight="1" thickTop="1" thickBot="1" x14ac:dyDescent="0.25">
      <c r="B307" s="455"/>
      <c r="C307" s="462"/>
      <c r="D307" s="465"/>
      <c r="E307" s="472"/>
      <c r="F307" s="93"/>
      <c r="G307" s="449"/>
      <c r="H307" s="94"/>
      <c r="I307" s="436"/>
      <c r="J307" s="508"/>
      <c r="K307" s="411"/>
      <c r="L307" s="411"/>
      <c r="M307" s="414"/>
      <c r="N307" s="404" t="str">
        <f>'Avaliar os Controles Existent.'!H307</f>
        <v>1.
2.
3.
n.</v>
      </c>
      <c r="O307" s="405"/>
      <c r="P307" s="406"/>
      <c r="Q307" s="399"/>
      <c r="R307" s="404" t="str">
        <f>'Avaliar os Controles Existent.'!R307</f>
        <v>1.
2.
3.
n.</v>
      </c>
      <c r="S307" s="405"/>
      <c r="T307" s="406"/>
      <c r="U307" s="399"/>
      <c r="V307" s="381"/>
      <c r="W307" s="384"/>
      <c r="X307" s="393"/>
      <c r="Y307" s="84"/>
      <c r="Z307" s="83" t="str">
        <f>IF('Plano de ação'!J307="","",'Plano de ação'!J307)</f>
        <v>1.
2.
3.
n.</v>
      </c>
      <c r="AA307" s="85" t="str">
        <f>IF('Plano de ação'!R307="","",'Plano de ação'!R307)</f>
        <v/>
      </c>
      <c r="AB307" s="86" t="str">
        <f>IF('Plano de ação'!S307="","",'Plano de ação'!S307)</f>
        <v/>
      </c>
      <c r="AC307" s="83" t="str">
        <f>IF('Plano de contingência'!J307="","",'Plano de contingência'!J307)</f>
        <v>1.
2.
3.
n.</v>
      </c>
      <c r="AD307" s="83" t="str">
        <f>'Plano de contingência'!M307</f>
        <v>1.
2.
3.
n.</v>
      </c>
      <c r="AE307" s="505"/>
    </row>
    <row r="308" spans="2:31" s="78" customFormat="1" ht="14.45" customHeight="1" thickTop="1" thickBot="1" x14ac:dyDescent="0.25">
      <c r="B308" s="455"/>
      <c r="C308" s="462"/>
      <c r="D308" s="465"/>
      <c r="E308" s="472"/>
      <c r="F308" s="93"/>
      <c r="G308" s="449"/>
      <c r="H308" s="94"/>
      <c r="I308" s="436"/>
      <c r="J308" s="508"/>
      <c r="K308" s="411"/>
      <c r="L308" s="411"/>
      <c r="M308" s="414"/>
      <c r="N308" s="404" t="str">
        <f>'Avaliar os Controles Existent.'!H308</f>
        <v>1.
2.
3.
n.</v>
      </c>
      <c r="O308" s="405"/>
      <c r="P308" s="406"/>
      <c r="Q308" s="399"/>
      <c r="R308" s="404" t="str">
        <f>'Avaliar os Controles Existent.'!R308</f>
        <v>1.
2.
3.
n.</v>
      </c>
      <c r="S308" s="405"/>
      <c r="T308" s="406"/>
      <c r="U308" s="399"/>
      <c r="V308" s="381"/>
      <c r="W308" s="384"/>
      <c r="X308" s="393"/>
      <c r="Y308" s="84"/>
      <c r="Z308" s="83" t="str">
        <f>IF('Plano de ação'!J308="","",'Plano de ação'!J308)</f>
        <v>1.
2.
3.
n.</v>
      </c>
      <c r="AA308" s="85" t="str">
        <f>IF('Plano de ação'!R308="","",'Plano de ação'!R308)</f>
        <v/>
      </c>
      <c r="AB308" s="86" t="str">
        <f>IF('Plano de ação'!S308="","",'Plano de ação'!S308)</f>
        <v/>
      </c>
      <c r="AC308" s="83" t="str">
        <f>IF('Plano de contingência'!J308="","",'Plano de contingência'!J308)</f>
        <v>1.
2.
3.
n.</v>
      </c>
      <c r="AD308" s="83" t="str">
        <f>'Plano de contingência'!M308</f>
        <v>1.
2.
3.
n.</v>
      </c>
      <c r="AE308" s="505"/>
    </row>
    <row r="309" spans="2:31" s="78" customFormat="1" ht="14.45" customHeight="1" thickTop="1" thickBot="1" x14ac:dyDescent="0.25">
      <c r="B309" s="455"/>
      <c r="C309" s="462"/>
      <c r="D309" s="465"/>
      <c r="E309" s="472"/>
      <c r="F309" s="93"/>
      <c r="G309" s="449"/>
      <c r="H309" s="94"/>
      <c r="I309" s="436"/>
      <c r="J309" s="508"/>
      <c r="K309" s="411"/>
      <c r="L309" s="411"/>
      <c r="M309" s="414"/>
      <c r="N309" s="404" t="str">
        <f>'Avaliar os Controles Existent.'!H309</f>
        <v>1.
2.
3.
n.</v>
      </c>
      <c r="O309" s="405"/>
      <c r="P309" s="406"/>
      <c r="Q309" s="399"/>
      <c r="R309" s="404" t="str">
        <f>'Avaliar os Controles Existent.'!R309</f>
        <v>1.
2.
3.
n.</v>
      </c>
      <c r="S309" s="405"/>
      <c r="T309" s="406"/>
      <c r="U309" s="399"/>
      <c r="V309" s="381"/>
      <c r="W309" s="384"/>
      <c r="X309" s="393"/>
      <c r="Y309" s="84"/>
      <c r="Z309" s="83" t="str">
        <f>IF('Plano de ação'!J309="","",'Plano de ação'!J309)</f>
        <v>1.
2.
3.
n.</v>
      </c>
      <c r="AA309" s="85" t="str">
        <f>IF('Plano de ação'!R309="","",'Plano de ação'!R309)</f>
        <v/>
      </c>
      <c r="AB309" s="86" t="str">
        <f>IF('Plano de ação'!S309="","",'Plano de ação'!S309)</f>
        <v/>
      </c>
      <c r="AC309" s="83" t="str">
        <f>IF('Plano de contingência'!J309="","",'Plano de contingência'!J309)</f>
        <v>1.
2.
3.
n.</v>
      </c>
      <c r="AD309" s="83" t="str">
        <f>'Plano de contingência'!M309</f>
        <v>1.
2.
3.
n.</v>
      </c>
      <c r="AE309" s="505"/>
    </row>
    <row r="310" spans="2:31" s="78" customFormat="1" ht="14.45" customHeight="1" thickTop="1" thickBot="1" x14ac:dyDescent="0.25">
      <c r="B310" s="455"/>
      <c r="C310" s="462"/>
      <c r="D310" s="465"/>
      <c r="E310" s="472"/>
      <c r="F310" s="93"/>
      <c r="G310" s="449"/>
      <c r="H310" s="94"/>
      <c r="I310" s="436"/>
      <c r="J310" s="508"/>
      <c r="K310" s="411"/>
      <c r="L310" s="411"/>
      <c r="M310" s="414"/>
      <c r="N310" s="404" t="str">
        <f>'Avaliar os Controles Existent.'!H310</f>
        <v>1.
2.
3.
n.</v>
      </c>
      <c r="O310" s="405"/>
      <c r="P310" s="406"/>
      <c r="Q310" s="399"/>
      <c r="R310" s="404" t="str">
        <f>'Avaliar os Controles Existent.'!R310</f>
        <v>1.
2.
3.
n.</v>
      </c>
      <c r="S310" s="405"/>
      <c r="T310" s="406"/>
      <c r="U310" s="399"/>
      <c r="V310" s="381"/>
      <c r="W310" s="384"/>
      <c r="X310" s="393"/>
      <c r="Y310" s="84"/>
      <c r="Z310" s="83" t="str">
        <f>IF('Plano de ação'!J310="","",'Plano de ação'!J310)</f>
        <v>1.
2.
3.
n.</v>
      </c>
      <c r="AA310" s="85" t="str">
        <f>IF('Plano de ação'!R310="","",'Plano de ação'!R310)</f>
        <v/>
      </c>
      <c r="AB310" s="86" t="str">
        <f>IF('Plano de ação'!S310="","",'Plano de ação'!S310)</f>
        <v/>
      </c>
      <c r="AC310" s="83" t="str">
        <f>IF('Plano de contingência'!J310="","",'Plano de contingência'!J310)</f>
        <v>1.
2.
3.
n.</v>
      </c>
      <c r="AD310" s="83" t="str">
        <f>'Plano de contingência'!M310</f>
        <v>1.
2.
3.
n.</v>
      </c>
      <c r="AE310" s="505"/>
    </row>
    <row r="311" spans="2:31" s="78" customFormat="1" ht="14.45" customHeight="1" thickTop="1" thickBot="1" x14ac:dyDescent="0.25">
      <c r="B311" s="455"/>
      <c r="C311" s="462"/>
      <c r="D311" s="466"/>
      <c r="E311" s="473"/>
      <c r="F311" s="93"/>
      <c r="G311" s="450"/>
      <c r="H311" s="94"/>
      <c r="I311" s="437"/>
      <c r="J311" s="509"/>
      <c r="K311" s="412"/>
      <c r="L311" s="412"/>
      <c r="M311" s="415"/>
      <c r="N311" s="404" t="str">
        <f>'Avaliar os Controles Existent.'!H311</f>
        <v>1.
2.
3.
n.</v>
      </c>
      <c r="O311" s="405"/>
      <c r="P311" s="406"/>
      <c r="Q311" s="400"/>
      <c r="R311" s="404" t="str">
        <f>'Avaliar os Controles Existent.'!R311</f>
        <v>1.
2.
3.
n.</v>
      </c>
      <c r="S311" s="405"/>
      <c r="T311" s="406"/>
      <c r="U311" s="400"/>
      <c r="V311" s="382"/>
      <c r="W311" s="385"/>
      <c r="X311" s="394"/>
      <c r="Y311" s="84"/>
      <c r="Z311" s="83" t="str">
        <f>IF('Plano de ação'!J311="","",'Plano de ação'!J311)</f>
        <v>1.
2.
3.
n.</v>
      </c>
      <c r="AA311" s="85" t="str">
        <f>IF('Plano de ação'!R311="","",'Plano de ação'!R311)</f>
        <v/>
      </c>
      <c r="AB311" s="86" t="str">
        <f>IF('Plano de ação'!S311="","",'Plano de ação'!S311)</f>
        <v/>
      </c>
      <c r="AC311" s="83" t="str">
        <f>IF('Plano de contingência'!J311="","",'Plano de contingência'!J311)</f>
        <v>1.
2.
3.
n.</v>
      </c>
      <c r="AD311" s="83" t="str">
        <f>'Plano de contingência'!M311</f>
        <v>1.
2.
3.
n.</v>
      </c>
      <c r="AE311" s="505"/>
    </row>
    <row r="312" spans="2:31" s="78" customFormat="1" ht="14.45" customHeight="1" thickTop="1" thickBot="1" x14ac:dyDescent="0.25">
      <c r="B312" s="455"/>
      <c r="C312" s="462"/>
      <c r="D312" s="464" t="str">
        <f>'Subprocessos e FCS'!C43</f>
        <v>FCS.07</v>
      </c>
      <c r="E312" s="471">
        <f>'Subprocessos e FCS'!D43</f>
        <v>0</v>
      </c>
      <c r="F312" s="93"/>
      <c r="G312" s="448" t="s">
        <v>122</v>
      </c>
      <c r="H312" s="94"/>
      <c r="I312" s="435"/>
      <c r="J312" s="507"/>
      <c r="K312" s="410" t="str">
        <f>'Apuração do Risco Inerente'!Y312:Y321</f>
        <v/>
      </c>
      <c r="L312" s="410" t="str">
        <f>'Apuração do Risco Inerente'!Z312:Z321</f>
        <v/>
      </c>
      <c r="M312" s="413" t="str">
        <f>'Apuração do Risco Inerente'!AB312:AB321</f>
        <v/>
      </c>
      <c r="N312" s="404" t="str">
        <f>'Avaliar os Controles Existent.'!H312</f>
        <v>1.
2.
3.
n.</v>
      </c>
      <c r="O312" s="405"/>
      <c r="P312" s="406"/>
      <c r="Q312" s="398" t="str">
        <f>'Avaliar os Controles Existent.'!N312:N321</f>
        <v/>
      </c>
      <c r="R312" s="404" t="str">
        <f>'Avaliar os Controles Existent.'!R312</f>
        <v>1.
2.
3.
n.</v>
      </c>
      <c r="S312" s="405"/>
      <c r="T312" s="406"/>
      <c r="U312" s="398" t="str">
        <f>'Avaliar os Controles Existent.'!X312:X321</f>
        <v/>
      </c>
      <c r="V312" s="380" t="str">
        <f>'Avaliar os Controles Existent.'!AA312:AA321</f>
        <v/>
      </c>
      <c r="W312" s="383" t="str">
        <f>'Avaliar os Controles Existent.'!AB312:AB321</f>
        <v/>
      </c>
      <c r="X312" s="392" t="str">
        <f>'Avaliar os Controles Existent.'!AD312:AD321</f>
        <v/>
      </c>
      <c r="Y312" s="84" t="str">
        <f>IF('Plano de ação'!I312:I321="","",'Plano de ação'!I312:I321)</f>
        <v/>
      </c>
      <c r="Z312" s="83" t="str">
        <f>IF('Plano de ação'!J312="","",'Plano de ação'!J312)</f>
        <v>1.
2.
3.
n.</v>
      </c>
      <c r="AA312" s="85" t="str">
        <f>IF('Plano de ação'!R312="","",'Plano de ação'!R312)</f>
        <v/>
      </c>
      <c r="AB312" s="86" t="str">
        <f>IF('Plano de ação'!S312="","",'Plano de ação'!S312)</f>
        <v/>
      </c>
      <c r="AC312" s="83" t="str">
        <f>IF('Plano de contingência'!J312="","",'Plano de contingência'!J312)</f>
        <v>1.
2.
3.
n.</v>
      </c>
      <c r="AD312" s="83" t="str">
        <f>'Plano de contingência'!M312</f>
        <v>1.
2.
3.
n.</v>
      </c>
      <c r="AE312" s="505" t="str">
        <f>IF(Monitoramento!J312="","",Monitoramento!J312)</f>
        <v/>
      </c>
    </row>
    <row r="313" spans="2:31" s="78" customFormat="1" ht="14.45" customHeight="1" thickTop="1" thickBot="1" x14ac:dyDescent="0.25">
      <c r="B313" s="455"/>
      <c r="C313" s="462"/>
      <c r="D313" s="465"/>
      <c r="E313" s="472"/>
      <c r="F313" s="93"/>
      <c r="G313" s="449"/>
      <c r="H313" s="94"/>
      <c r="I313" s="436"/>
      <c r="J313" s="508"/>
      <c r="K313" s="411"/>
      <c r="L313" s="411"/>
      <c r="M313" s="414"/>
      <c r="N313" s="404" t="str">
        <f>'Avaliar os Controles Existent.'!H313</f>
        <v>1.
2.
3.
n.</v>
      </c>
      <c r="O313" s="405"/>
      <c r="P313" s="406"/>
      <c r="Q313" s="399"/>
      <c r="R313" s="404" t="str">
        <f>'Avaliar os Controles Existent.'!R313</f>
        <v>1.
2.
3.
n.</v>
      </c>
      <c r="S313" s="405"/>
      <c r="T313" s="406"/>
      <c r="U313" s="399"/>
      <c r="V313" s="381"/>
      <c r="W313" s="384"/>
      <c r="X313" s="393"/>
      <c r="Y313" s="84"/>
      <c r="Z313" s="83" t="str">
        <f>IF('Plano de ação'!J313="","",'Plano de ação'!J313)</f>
        <v>1.
2.
3.
n.</v>
      </c>
      <c r="AA313" s="85" t="str">
        <f>IF('Plano de ação'!R313="","",'Plano de ação'!R313)</f>
        <v/>
      </c>
      <c r="AB313" s="86" t="str">
        <f>IF('Plano de ação'!S313="","",'Plano de ação'!S313)</f>
        <v/>
      </c>
      <c r="AC313" s="83" t="str">
        <f>IF('Plano de contingência'!J313="","",'Plano de contingência'!J313)</f>
        <v>1.
2.
3.
n.</v>
      </c>
      <c r="AD313" s="83" t="str">
        <f>'Plano de contingência'!M313</f>
        <v>1.
2.
3.
n.</v>
      </c>
      <c r="AE313" s="505"/>
    </row>
    <row r="314" spans="2:31" s="78" customFormat="1" ht="14.45" customHeight="1" thickTop="1" thickBot="1" x14ac:dyDescent="0.25">
      <c r="B314" s="455"/>
      <c r="C314" s="462"/>
      <c r="D314" s="465"/>
      <c r="E314" s="472"/>
      <c r="F314" s="93"/>
      <c r="G314" s="449"/>
      <c r="H314" s="94"/>
      <c r="I314" s="436"/>
      <c r="J314" s="508"/>
      <c r="K314" s="411"/>
      <c r="L314" s="411"/>
      <c r="M314" s="414"/>
      <c r="N314" s="404" t="str">
        <f>'Avaliar os Controles Existent.'!H314</f>
        <v>1.
2.
3.
n.</v>
      </c>
      <c r="O314" s="405"/>
      <c r="P314" s="406"/>
      <c r="Q314" s="399"/>
      <c r="R314" s="404" t="str">
        <f>'Avaliar os Controles Existent.'!R314</f>
        <v>1.
2.
3.
n.</v>
      </c>
      <c r="S314" s="405"/>
      <c r="T314" s="406"/>
      <c r="U314" s="399"/>
      <c r="V314" s="381"/>
      <c r="W314" s="384"/>
      <c r="X314" s="393"/>
      <c r="Y314" s="84"/>
      <c r="Z314" s="83" t="str">
        <f>IF('Plano de ação'!J314="","",'Plano de ação'!J314)</f>
        <v>1.
2.
3.
n.</v>
      </c>
      <c r="AA314" s="85" t="str">
        <f>IF('Plano de ação'!R314="","",'Plano de ação'!R314)</f>
        <v/>
      </c>
      <c r="AB314" s="86" t="str">
        <f>IF('Plano de ação'!S314="","",'Plano de ação'!S314)</f>
        <v/>
      </c>
      <c r="AC314" s="83" t="str">
        <f>IF('Plano de contingência'!J314="","",'Plano de contingência'!J314)</f>
        <v>1.
2.
3.
n.</v>
      </c>
      <c r="AD314" s="83" t="str">
        <f>'Plano de contingência'!M314</f>
        <v>1.
2.
3.
n.</v>
      </c>
      <c r="AE314" s="505"/>
    </row>
    <row r="315" spans="2:31" s="78" customFormat="1" ht="14.45" customHeight="1" thickTop="1" thickBot="1" x14ac:dyDescent="0.25">
      <c r="B315" s="455"/>
      <c r="C315" s="462"/>
      <c r="D315" s="465"/>
      <c r="E315" s="472"/>
      <c r="F315" s="93"/>
      <c r="G315" s="449"/>
      <c r="H315" s="94"/>
      <c r="I315" s="436"/>
      <c r="J315" s="508"/>
      <c r="K315" s="411"/>
      <c r="L315" s="411"/>
      <c r="M315" s="414"/>
      <c r="N315" s="404" t="str">
        <f>'Avaliar os Controles Existent.'!H315</f>
        <v>1.
2.
3.
n.</v>
      </c>
      <c r="O315" s="405"/>
      <c r="P315" s="406"/>
      <c r="Q315" s="399"/>
      <c r="R315" s="404" t="str">
        <f>'Avaliar os Controles Existent.'!R315</f>
        <v>1.
2.
3.
n.</v>
      </c>
      <c r="S315" s="405"/>
      <c r="T315" s="406"/>
      <c r="U315" s="399"/>
      <c r="V315" s="381"/>
      <c r="W315" s="384"/>
      <c r="X315" s="393"/>
      <c r="Y315" s="84"/>
      <c r="Z315" s="83" t="str">
        <f>IF('Plano de ação'!J315="","",'Plano de ação'!J315)</f>
        <v>1.
2.
3.
n.</v>
      </c>
      <c r="AA315" s="85" t="str">
        <f>IF('Plano de ação'!R315="","",'Plano de ação'!R315)</f>
        <v/>
      </c>
      <c r="AB315" s="86" t="str">
        <f>IF('Plano de ação'!S315="","",'Plano de ação'!S315)</f>
        <v/>
      </c>
      <c r="AC315" s="83" t="str">
        <f>IF('Plano de contingência'!J315="","",'Plano de contingência'!J315)</f>
        <v>1.
2.
3.
n.</v>
      </c>
      <c r="AD315" s="83" t="str">
        <f>'Plano de contingência'!M315</f>
        <v>1.
2.
3.
n.</v>
      </c>
      <c r="AE315" s="505"/>
    </row>
    <row r="316" spans="2:31" s="78" customFormat="1" ht="14.45" customHeight="1" thickTop="1" thickBot="1" x14ac:dyDescent="0.25">
      <c r="B316" s="455"/>
      <c r="C316" s="462"/>
      <c r="D316" s="465"/>
      <c r="E316" s="472"/>
      <c r="F316" s="93"/>
      <c r="G316" s="449"/>
      <c r="H316" s="94"/>
      <c r="I316" s="436"/>
      <c r="J316" s="508"/>
      <c r="K316" s="411"/>
      <c r="L316" s="411"/>
      <c r="M316" s="414"/>
      <c r="N316" s="404" t="str">
        <f>'Avaliar os Controles Existent.'!H316</f>
        <v>1.
2.
3.
n.</v>
      </c>
      <c r="O316" s="405"/>
      <c r="P316" s="406"/>
      <c r="Q316" s="399"/>
      <c r="R316" s="404" t="str">
        <f>'Avaliar os Controles Existent.'!R316</f>
        <v>1.
2.
3.
n.</v>
      </c>
      <c r="S316" s="405"/>
      <c r="T316" s="406"/>
      <c r="U316" s="399"/>
      <c r="V316" s="381"/>
      <c r="W316" s="384"/>
      <c r="X316" s="393"/>
      <c r="Y316" s="84"/>
      <c r="Z316" s="83" t="str">
        <f>IF('Plano de ação'!J316="","",'Plano de ação'!J316)</f>
        <v>1.
2.
3.
n.</v>
      </c>
      <c r="AA316" s="85" t="str">
        <f>IF('Plano de ação'!R316="","",'Plano de ação'!R316)</f>
        <v/>
      </c>
      <c r="AB316" s="86" t="str">
        <f>IF('Plano de ação'!S316="","",'Plano de ação'!S316)</f>
        <v/>
      </c>
      <c r="AC316" s="83" t="str">
        <f>IF('Plano de contingência'!J316="","",'Plano de contingência'!J316)</f>
        <v>1.
2.
3.
n.</v>
      </c>
      <c r="AD316" s="83" t="str">
        <f>'Plano de contingência'!M316</f>
        <v>1.
2.
3.
n.</v>
      </c>
      <c r="AE316" s="505"/>
    </row>
    <row r="317" spans="2:31" s="78" customFormat="1" ht="14.45" customHeight="1" thickTop="1" thickBot="1" x14ac:dyDescent="0.25">
      <c r="B317" s="455"/>
      <c r="C317" s="462"/>
      <c r="D317" s="465"/>
      <c r="E317" s="472"/>
      <c r="F317" s="93"/>
      <c r="G317" s="449"/>
      <c r="H317" s="94"/>
      <c r="I317" s="436"/>
      <c r="J317" s="508"/>
      <c r="K317" s="411"/>
      <c r="L317" s="411"/>
      <c r="M317" s="414"/>
      <c r="N317" s="404" t="str">
        <f>'Avaliar os Controles Existent.'!H317</f>
        <v>1.
2.
3.
n.</v>
      </c>
      <c r="O317" s="405"/>
      <c r="P317" s="406"/>
      <c r="Q317" s="399"/>
      <c r="R317" s="404" t="str">
        <f>'Avaliar os Controles Existent.'!R317</f>
        <v>1.
2.
3.
n.</v>
      </c>
      <c r="S317" s="405"/>
      <c r="T317" s="406"/>
      <c r="U317" s="399"/>
      <c r="V317" s="381"/>
      <c r="W317" s="384"/>
      <c r="X317" s="393"/>
      <c r="Y317" s="84"/>
      <c r="Z317" s="83" t="str">
        <f>IF('Plano de ação'!J317="","",'Plano de ação'!J317)</f>
        <v>1.
2.
3.
n.</v>
      </c>
      <c r="AA317" s="85" t="str">
        <f>IF('Plano de ação'!R317="","",'Plano de ação'!R317)</f>
        <v/>
      </c>
      <c r="AB317" s="86" t="str">
        <f>IF('Plano de ação'!S317="","",'Plano de ação'!S317)</f>
        <v/>
      </c>
      <c r="AC317" s="83" t="str">
        <f>IF('Plano de contingência'!J317="","",'Plano de contingência'!J317)</f>
        <v>1.
2.
3.
n.</v>
      </c>
      <c r="AD317" s="83" t="str">
        <f>'Plano de contingência'!M317</f>
        <v>1.
2.
3.
n.</v>
      </c>
      <c r="AE317" s="505"/>
    </row>
    <row r="318" spans="2:31" s="78" customFormat="1" ht="14.45" customHeight="1" thickTop="1" thickBot="1" x14ac:dyDescent="0.25">
      <c r="B318" s="455"/>
      <c r="C318" s="462"/>
      <c r="D318" s="465"/>
      <c r="E318" s="472"/>
      <c r="F318" s="93"/>
      <c r="G318" s="449"/>
      <c r="H318" s="94"/>
      <c r="I318" s="436"/>
      <c r="J318" s="508"/>
      <c r="K318" s="411"/>
      <c r="L318" s="411"/>
      <c r="M318" s="414"/>
      <c r="N318" s="404" t="str">
        <f>'Avaliar os Controles Existent.'!H318</f>
        <v>1.
2.
3.
n.</v>
      </c>
      <c r="O318" s="405"/>
      <c r="P318" s="406"/>
      <c r="Q318" s="399"/>
      <c r="R318" s="404" t="str">
        <f>'Avaliar os Controles Existent.'!R318</f>
        <v>1.
2.
3.
n.</v>
      </c>
      <c r="S318" s="405"/>
      <c r="T318" s="406"/>
      <c r="U318" s="399"/>
      <c r="V318" s="381"/>
      <c r="W318" s="384"/>
      <c r="X318" s="393"/>
      <c r="Y318" s="84"/>
      <c r="Z318" s="83" t="str">
        <f>IF('Plano de ação'!J318="","",'Plano de ação'!J318)</f>
        <v>1.
2.
3.
n.</v>
      </c>
      <c r="AA318" s="85" t="str">
        <f>IF('Plano de ação'!R318="","",'Plano de ação'!R318)</f>
        <v/>
      </c>
      <c r="AB318" s="86" t="str">
        <f>IF('Plano de ação'!S318="","",'Plano de ação'!S318)</f>
        <v/>
      </c>
      <c r="AC318" s="83" t="str">
        <f>IF('Plano de contingência'!J318="","",'Plano de contingência'!J318)</f>
        <v>1.
2.
3.
n.</v>
      </c>
      <c r="AD318" s="83" t="str">
        <f>'Plano de contingência'!M318</f>
        <v>1.
2.
3.
n.</v>
      </c>
      <c r="AE318" s="505"/>
    </row>
    <row r="319" spans="2:31" s="78" customFormat="1" ht="14.45" customHeight="1" thickTop="1" thickBot="1" x14ac:dyDescent="0.25">
      <c r="B319" s="455"/>
      <c r="C319" s="462"/>
      <c r="D319" s="465"/>
      <c r="E319" s="472"/>
      <c r="F319" s="93"/>
      <c r="G319" s="449"/>
      <c r="H319" s="94"/>
      <c r="I319" s="436"/>
      <c r="J319" s="508"/>
      <c r="K319" s="411"/>
      <c r="L319" s="411"/>
      <c r="M319" s="414"/>
      <c r="N319" s="404" t="str">
        <f>'Avaliar os Controles Existent.'!H319</f>
        <v>1.
2.
3.
n.</v>
      </c>
      <c r="O319" s="405"/>
      <c r="P319" s="406"/>
      <c r="Q319" s="399"/>
      <c r="R319" s="404" t="str">
        <f>'Avaliar os Controles Existent.'!R319</f>
        <v>1.
2.
3.
n.</v>
      </c>
      <c r="S319" s="405"/>
      <c r="T319" s="406"/>
      <c r="U319" s="399"/>
      <c r="V319" s="381"/>
      <c r="W319" s="384"/>
      <c r="X319" s="393"/>
      <c r="Y319" s="84"/>
      <c r="Z319" s="83" t="str">
        <f>IF('Plano de ação'!J319="","",'Plano de ação'!J319)</f>
        <v>1.
2.
3.
n.</v>
      </c>
      <c r="AA319" s="85" t="str">
        <f>IF('Plano de ação'!R319="","",'Plano de ação'!R319)</f>
        <v/>
      </c>
      <c r="AB319" s="86" t="str">
        <f>IF('Plano de ação'!S319="","",'Plano de ação'!S319)</f>
        <v/>
      </c>
      <c r="AC319" s="83" t="str">
        <f>IF('Plano de contingência'!J319="","",'Plano de contingência'!J319)</f>
        <v>1.
2.
3.
n.</v>
      </c>
      <c r="AD319" s="83" t="str">
        <f>'Plano de contingência'!M319</f>
        <v>1.
2.
3.
n.</v>
      </c>
      <c r="AE319" s="505"/>
    </row>
    <row r="320" spans="2:31" s="78" customFormat="1" ht="14.45" customHeight="1" thickTop="1" thickBot="1" x14ac:dyDescent="0.25">
      <c r="B320" s="455"/>
      <c r="C320" s="462"/>
      <c r="D320" s="465"/>
      <c r="E320" s="472"/>
      <c r="F320" s="93"/>
      <c r="G320" s="449"/>
      <c r="H320" s="94"/>
      <c r="I320" s="436"/>
      <c r="J320" s="508"/>
      <c r="K320" s="411"/>
      <c r="L320" s="411"/>
      <c r="M320" s="414"/>
      <c r="N320" s="404" t="str">
        <f>'Avaliar os Controles Existent.'!H320</f>
        <v>1.
2.
3.
n.</v>
      </c>
      <c r="O320" s="405"/>
      <c r="P320" s="406"/>
      <c r="Q320" s="399"/>
      <c r="R320" s="404" t="str">
        <f>'Avaliar os Controles Existent.'!R320</f>
        <v>1.
2.
3.
n.</v>
      </c>
      <c r="S320" s="405"/>
      <c r="T320" s="406"/>
      <c r="U320" s="399"/>
      <c r="V320" s="381"/>
      <c r="W320" s="384"/>
      <c r="X320" s="393"/>
      <c r="Y320" s="84"/>
      <c r="Z320" s="83" t="str">
        <f>IF('Plano de ação'!J320="","",'Plano de ação'!J320)</f>
        <v>1.
2.
3.
n.</v>
      </c>
      <c r="AA320" s="85" t="str">
        <f>IF('Plano de ação'!R320="","",'Plano de ação'!R320)</f>
        <v/>
      </c>
      <c r="AB320" s="86" t="str">
        <f>IF('Plano de ação'!S320="","",'Plano de ação'!S320)</f>
        <v/>
      </c>
      <c r="AC320" s="83" t="str">
        <f>IF('Plano de contingência'!J320="","",'Plano de contingência'!J320)</f>
        <v>1.
2.
3.
n.</v>
      </c>
      <c r="AD320" s="83" t="str">
        <f>'Plano de contingência'!M320</f>
        <v>1.
2.
3.
n.</v>
      </c>
      <c r="AE320" s="505"/>
    </row>
    <row r="321" spans="2:31" s="78" customFormat="1" ht="14.45" customHeight="1" thickTop="1" thickBot="1" x14ac:dyDescent="0.25">
      <c r="B321" s="455"/>
      <c r="C321" s="462"/>
      <c r="D321" s="466"/>
      <c r="E321" s="473"/>
      <c r="F321" s="93"/>
      <c r="G321" s="450"/>
      <c r="H321" s="94"/>
      <c r="I321" s="437"/>
      <c r="J321" s="509"/>
      <c r="K321" s="412"/>
      <c r="L321" s="412"/>
      <c r="M321" s="415"/>
      <c r="N321" s="404" t="str">
        <f>'Avaliar os Controles Existent.'!H321</f>
        <v>1.
2.
3.
n.</v>
      </c>
      <c r="O321" s="405"/>
      <c r="P321" s="406"/>
      <c r="Q321" s="400"/>
      <c r="R321" s="404" t="str">
        <f>'Avaliar os Controles Existent.'!R321</f>
        <v>1.
2.
3.
n.</v>
      </c>
      <c r="S321" s="405"/>
      <c r="T321" s="406"/>
      <c r="U321" s="400"/>
      <c r="V321" s="382"/>
      <c r="W321" s="385"/>
      <c r="X321" s="394"/>
      <c r="Y321" s="84"/>
      <c r="Z321" s="83" t="str">
        <f>IF('Plano de ação'!J321="","",'Plano de ação'!J321)</f>
        <v>1.
2.
3.
n.</v>
      </c>
      <c r="AA321" s="85" t="str">
        <f>IF('Plano de ação'!R321="","",'Plano de ação'!R321)</f>
        <v/>
      </c>
      <c r="AB321" s="86" t="str">
        <f>IF('Plano de ação'!S321="","",'Plano de ação'!S321)</f>
        <v/>
      </c>
      <c r="AC321" s="83" t="str">
        <f>IF('Plano de contingência'!J321="","",'Plano de contingência'!J321)</f>
        <v>1.
2.
3.
n.</v>
      </c>
      <c r="AD321" s="83" t="str">
        <f>'Plano de contingência'!M321</f>
        <v>1.
2.
3.
n.</v>
      </c>
      <c r="AE321" s="505"/>
    </row>
    <row r="322" spans="2:31" s="78" customFormat="1" ht="14.45" customHeight="1" thickTop="1" thickBot="1" x14ac:dyDescent="0.25">
      <c r="B322" s="455"/>
      <c r="C322" s="462"/>
      <c r="D322" s="464" t="str">
        <f>'Subprocessos e FCS'!C44</f>
        <v>FCS.08</v>
      </c>
      <c r="E322" s="471">
        <f>'Subprocessos e FCS'!D44</f>
        <v>0</v>
      </c>
      <c r="F322" s="93"/>
      <c r="G322" s="448" t="s">
        <v>123</v>
      </c>
      <c r="H322" s="94"/>
      <c r="I322" s="435"/>
      <c r="J322" s="507"/>
      <c r="K322" s="410" t="str">
        <f>'Apuração do Risco Inerente'!Y322:Y331</f>
        <v/>
      </c>
      <c r="L322" s="410" t="str">
        <f>'Apuração do Risco Inerente'!Z322:Z331</f>
        <v/>
      </c>
      <c r="M322" s="413" t="str">
        <f>'Apuração do Risco Inerente'!AB322:AB331</f>
        <v/>
      </c>
      <c r="N322" s="404" t="str">
        <f>'Avaliar os Controles Existent.'!H322</f>
        <v>1.
2.
3.
n.</v>
      </c>
      <c r="O322" s="405"/>
      <c r="P322" s="406"/>
      <c r="Q322" s="398" t="str">
        <f>'Avaliar os Controles Existent.'!N322:N331</f>
        <v/>
      </c>
      <c r="R322" s="404" t="str">
        <f>'Avaliar os Controles Existent.'!R322</f>
        <v>1.
2.
3.
n.</v>
      </c>
      <c r="S322" s="405"/>
      <c r="T322" s="406"/>
      <c r="U322" s="398" t="str">
        <f>'Avaliar os Controles Existent.'!X322:X331</f>
        <v/>
      </c>
      <c r="V322" s="380" t="str">
        <f>'Avaliar os Controles Existent.'!AA322:AA331</f>
        <v/>
      </c>
      <c r="W322" s="383" t="str">
        <f>'Avaliar os Controles Existent.'!AB322:AB331</f>
        <v/>
      </c>
      <c r="X322" s="392" t="str">
        <f>'Avaliar os Controles Existent.'!AD322:AD331</f>
        <v/>
      </c>
      <c r="Y322" s="84" t="str">
        <f>IF('Plano de ação'!I322:I331="","",'Plano de ação'!I322:I331)</f>
        <v/>
      </c>
      <c r="Z322" s="83" t="str">
        <f>IF('Plano de ação'!J322="","",'Plano de ação'!J322)</f>
        <v>1.
2.
3.
n.</v>
      </c>
      <c r="AA322" s="85" t="str">
        <f>IF('Plano de ação'!R322="","",'Plano de ação'!R322)</f>
        <v/>
      </c>
      <c r="AB322" s="86" t="str">
        <f>IF('Plano de ação'!S322="","",'Plano de ação'!S322)</f>
        <v/>
      </c>
      <c r="AC322" s="83" t="str">
        <f>IF('Plano de contingência'!J322="","",'Plano de contingência'!J322)</f>
        <v>1.
2.
3.
n.</v>
      </c>
      <c r="AD322" s="83" t="str">
        <f>'Plano de contingência'!M322</f>
        <v>1.
2.
3.
n.</v>
      </c>
      <c r="AE322" s="505" t="str">
        <f>IF(Monitoramento!J322="","",Monitoramento!J322)</f>
        <v/>
      </c>
    </row>
    <row r="323" spans="2:31" s="78" customFormat="1" ht="14.45" customHeight="1" thickTop="1" thickBot="1" x14ac:dyDescent="0.25">
      <c r="B323" s="455"/>
      <c r="C323" s="462"/>
      <c r="D323" s="465"/>
      <c r="E323" s="472"/>
      <c r="F323" s="93"/>
      <c r="G323" s="449"/>
      <c r="H323" s="94"/>
      <c r="I323" s="436"/>
      <c r="J323" s="508"/>
      <c r="K323" s="411"/>
      <c r="L323" s="411"/>
      <c r="M323" s="414"/>
      <c r="N323" s="404" t="str">
        <f>'Avaliar os Controles Existent.'!H323</f>
        <v>1.
2.
3.
n.</v>
      </c>
      <c r="O323" s="405"/>
      <c r="P323" s="406"/>
      <c r="Q323" s="399"/>
      <c r="R323" s="404" t="str">
        <f>'Avaliar os Controles Existent.'!R323</f>
        <v>1.
2.
3.
n.</v>
      </c>
      <c r="S323" s="405"/>
      <c r="T323" s="406"/>
      <c r="U323" s="399"/>
      <c r="V323" s="381"/>
      <c r="W323" s="384"/>
      <c r="X323" s="393"/>
      <c r="Y323" s="84"/>
      <c r="Z323" s="83" t="str">
        <f>IF('Plano de ação'!J323="","",'Plano de ação'!J323)</f>
        <v>1.
2.
3.
n.</v>
      </c>
      <c r="AA323" s="85" t="str">
        <f>IF('Plano de ação'!R323="","",'Plano de ação'!R323)</f>
        <v/>
      </c>
      <c r="AB323" s="86" t="str">
        <f>IF('Plano de ação'!S323="","",'Plano de ação'!S323)</f>
        <v/>
      </c>
      <c r="AC323" s="83" t="str">
        <f>IF('Plano de contingência'!J323="","",'Plano de contingência'!J323)</f>
        <v>1.
2.
3.
n.</v>
      </c>
      <c r="AD323" s="83" t="str">
        <f>'Plano de contingência'!M323</f>
        <v>1.
2.
3.
n.</v>
      </c>
      <c r="AE323" s="505"/>
    </row>
    <row r="324" spans="2:31" s="78" customFormat="1" ht="14.45" customHeight="1" thickTop="1" thickBot="1" x14ac:dyDescent="0.25">
      <c r="B324" s="455"/>
      <c r="C324" s="462"/>
      <c r="D324" s="465"/>
      <c r="E324" s="472"/>
      <c r="F324" s="93"/>
      <c r="G324" s="449"/>
      <c r="H324" s="94"/>
      <c r="I324" s="436"/>
      <c r="J324" s="508"/>
      <c r="K324" s="411"/>
      <c r="L324" s="411"/>
      <c r="M324" s="414"/>
      <c r="N324" s="404" t="str">
        <f>'Avaliar os Controles Existent.'!H324</f>
        <v>1.
2.
3.
n.</v>
      </c>
      <c r="O324" s="405"/>
      <c r="P324" s="406"/>
      <c r="Q324" s="399"/>
      <c r="R324" s="404" t="str">
        <f>'Avaliar os Controles Existent.'!R324</f>
        <v>1.
2.
3.
n.</v>
      </c>
      <c r="S324" s="405"/>
      <c r="T324" s="406"/>
      <c r="U324" s="399"/>
      <c r="V324" s="381"/>
      <c r="W324" s="384"/>
      <c r="X324" s="393"/>
      <c r="Y324" s="84"/>
      <c r="Z324" s="83" t="str">
        <f>IF('Plano de ação'!J324="","",'Plano de ação'!J324)</f>
        <v>1.
2.
3.
n.</v>
      </c>
      <c r="AA324" s="85" t="str">
        <f>IF('Plano de ação'!R324="","",'Plano de ação'!R324)</f>
        <v/>
      </c>
      <c r="AB324" s="86" t="str">
        <f>IF('Plano de ação'!S324="","",'Plano de ação'!S324)</f>
        <v/>
      </c>
      <c r="AC324" s="83" t="str">
        <f>IF('Plano de contingência'!J324="","",'Plano de contingência'!J324)</f>
        <v>1.
2.
3.
n.</v>
      </c>
      <c r="AD324" s="83" t="str">
        <f>'Plano de contingência'!M324</f>
        <v>1.
2.
3.
n.</v>
      </c>
      <c r="AE324" s="505"/>
    </row>
    <row r="325" spans="2:31" s="78" customFormat="1" ht="14.45" customHeight="1" thickTop="1" thickBot="1" x14ac:dyDescent="0.25">
      <c r="B325" s="455"/>
      <c r="C325" s="462"/>
      <c r="D325" s="465"/>
      <c r="E325" s="472"/>
      <c r="F325" s="93"/>
      <c r="G325" s="449"/>
      <c r="H325" s="94"/>
      <c r="I325" s="436"/>
      <c r="J325" s="508"/>
      <c r="K325" s="411"/>
      <c r="L325" s="411"/>
      <c r="M325" s="414"/>
      <c r="N325" s="404" t="str">
        <f>'Avaliar os Controles Existent.'!H325</f>
        <v>1.
2.
3.
n.</v>
      </c>
      <c r="O325" s="405"/>
      <c r="P325" s="406"/>
      <c r="Q325" s="399"/>
      <c r="R325" s="404" t="str">
        <f>'Avaliar os Controles Existent.'!R325</f>
        <v>1.
2.
3.
n.</v>
      </c>
      <c r="S325" s="405"/>
      <c r="T325" s="406"/>
      <c r="U325" s="399"/>
      <c r="V325" s="381"/>
      <c r="W325" s="384"/>
      <c r="X325" s="393"/>
      <c r="Y325" s="84"/>
      <c r="Z325" s="83" t="str">
        <f>IF('Plano de ação'!J325="","",'Plano de ação'!J325)</f>
        <v>1.
2.
3.
n.</v>
      </c>
      <c r="AA325" s="85" t="str">
        <f>IF('Plano de ação'!R325="","",'Plano de ação'!R325)</f>
        <v/>
      </c>
      <c r="AB325" s="86" t="str">
        <f>IF('Plano de ação'!S325="","",'Plano de ação'!S325)</f>
        <v/>
      </c>
      <c r="AC325" s="83" t="str">
        <f>IF('Plano de contingência'!J325="","",'Plano de contingência'!J325)</f>
        <v>1.
2.
3.
n.</v>
      </c>
      <c r="AD325" s="83" t="str">
        <f>'Plano de contingência'!M325</f>
        <v>1.
2.
3.
n.</v>
      </c>
      <c r="AE325" s="505"/>
    </row>
    <row r="326" spans="2:31" s="78" customFormat="1" ht="14.45" customHeight="1" thickTop="1" thickBot="1" x14ac:dyDescent="0.25">
      <c r="B326" s="455"/>
      <c r="C326" s="462"/>
      <c r="D326" s="465"/>
      <c r="E326" s="472"/>
      <c r="F326" s="93"/>
      <c r="G326" s="449"/>
      <c r="H326" s="94"/>
      <c r="I326" s="436"/>
      <c r="J326" s="508"/>
      <c r="K326" s="411"/>
      <c r="L326" s="411"/>
      <c r="M326" s="414"/>
      <c r="N326" s="404" t="str">
        <f>'Avaliar os Controles Existent.'!H326</f>
        <v>1.
2.
3.
n.</v>
      </c>
      <c r="O326" s="405"/>
      <c r="P326" s="406"/>
      <c r="Q326" s="399"/>
      <c r="R326" s="404" t="str">
        <f>'Avaliar os Controles Existent.'!R326</f>
        <v>1.
2.
3.
n.</v>
      </c>
      <c r="S326" s="405"/>
      <c r="T326" s="406"/>
      <c r="U326" s="399"/>
      <c r="V326" s="381"/>
      <c r="W326" s="384"/>
      <c r="X326" s="393"/>
      <c r="Y326" s="84"/>
      <c r="Z326" s="83" t="str">
        <f>IF('Plano de ação'!J326="","",'Plano de ação'!J326)</f>
        <v>1.
2.
3.
n.</v>
      </c>
      <c r="AA326" s="85" t="str">
        <f>IF('Plano de ação'!R326="","",'Plano de ação'!R326)</f>
        <v/>
      </c>
      <c r="AB326" s="86" t="str">
        <f>IF('Plano de ação'!S326="","",'Plano de ação'!S326)</f>
        <v/>
      </c>
      <c r="AC326" s="83" t="str">
        <f>IF('Plano de contingência'!J326="","",'Plano de contingência'!J326)</f>
        <v>1.
2.
3.
n.</v>
      </c>
      <c r="AD326" s="83" t="str">
        <f>'Plano de contingência'!M326</f>
        <v>1.
2.
3.
n.</v>
      </c>
      <c r="AE326" s="505"/>
    </row>
    <row r="327" spans="2:31" s="78" customFormat="1" ht="14.45" customHeight="1" thickTop="1" thickBot="1" x14ac:dyDescent="0.25">
      <c r="B327" s="455"/>
      <c r="C327" s="462"/>
      <c r="D327" s="465"/>
      <c r="E327" s="472"/>
      <c r="F327" s="93"/>
      <c r="G327" s="449"/>
      <c r="H327" s="94"/>
      <c r="I327" s="436"/>
      <c r="J327" s="508"/>
      <c r="K327" s="411"/>
      <c r="L327" s="411"/>
      <c r="M327" s="414"/>
      <c r="N327" s="404" t="str">
        <f>'Avaliar os Controles Existent.'!H327</f>
        <v>1.
2.
3.
n.</v>
      </c>
      <c r="O327" s="405"/>
      <c r="P327" s="406"/>
      <c r="Q327" s="399"/>
      <c r="R327" s="404" t="str">
        <f>'Avaliar os Controles Existent.'!R327</f>
        <v>1.
2.
3.
n.</v>
      </c>
      <c r="S327" s="405"/>
      <c r="T327" s="406"/>
      <c r="U327" s="399"/>
      <c r="V327" s="381"/>
      <c r="W327" s="384"/>
      <c r="X327" s="393"/>
      <c r="Y327" s="84"/>
      <c r="Z327" s="83" t="str">
        <f>IF('Plano de ação'!J327="","",'Plano de ação'!J327)</f>
        <v>1.
2.
3.
n.</v>
      </c>
      <c r="AA327" s="85" t="str">
        <f>IF('Plano de ação'!R327="","",'Plano de ação'!R327)</f>
        <v/>
      </c>
      <c r="AB327" s="86" t="str">
        <f>IF('Plano de ação'!S327="","",'Plano de ação'!S327)</f>
        <v/>
      </c>
      <c r="AC327" s="83" t="str">
        <f>IF('Plano de contingência'!J327="","",'Plano de contingência'!J327)</f>
        <v>1.
2.
3.
n.</v>
      </c>
      <c r="AD327" s="83" t="str">
        <f>'Plano de contingência'!M327</f>
        <v>1.
2.
3.
n.</v>
      </c>
      <c r="AE327" s="505"/>
    </row>
    <row r="328" spans="2:31" s="78" customFormat="1" ht="14.45" customHeight="1" thickTop="1" thickBot="1" x14ac:dyDescent="0.25">
      <c r="B328" s="455"/>
      <c r="C328" s="462"/>
      <c r="D328" s="465"/>
      <c r="E328" s="472"/>
      <c r="F328" s="93"/>
      <c r="G328" s="449"/>
      <c r="H328" s="94"/>
      <c r="I328" s="436"/>
      <c r="J328" s="508"/>
      <c r="K328" s="411"/>
      <c r="L328" s="411"/>
      <c r="M328" s="414"/>
      <c r="N328" s="404" t="str">
        <f>'Avaliar os Controles Existent.'!H328</f>
        <v>1.
2.
3.
n.</v>
      </c>
      <c r="O328" s="405"/>
      <c r="P328" s="406"/>
      <c r="Q328" s="399"/>
      <c r="R328" s="404" t="str">
        <f>'Avaliar os Controles Existent.'!R328</f>
        <v>1.
2.
3.
n.</v>
      </c>
      <c r="S328" s="405"/>
      <c r="T328" s="406"/>
      <c r="U328" s="399"/>
      <c r="V328" s="381"/>
      <c r="W328" s="384"/>
      <c r="X328" s="393"/>
      <c r="Y328" s="84"/>
      <c r="Z328" s="83" t="str">
        <f>IF('Plano de ação'!J328="","",'Plano de ação'!J328)</f>
        <v>1.
2.
3.
n.</v>
      </c>
      <c r="AA328" s="85" t="str">
        <f>IF('Plano de ação'!R328="","",'Plano de ação'!R328)</f>
        <v/>
      </c>
      <c r="AB328" s="86" t="str">
        <f>IF('Plano de ação'!S328="","",'Plano de ação'!S328)</f>
        <v/>
      </c>
      <c r="AC328" s="83" t="str">
        <f>IF('Plano de contingência'!J328="","",'Plano de contingência'!J328)</f>
        <v>1.
2.
3.
n.</v>
      </c>
      <c r="AD328" s="83" t="str">
        <f>'Plano de contingência'!M328</f>
        <v>1.
2.
3.
n.</v>
      </c>
      <c r="AE328" s="505"/>
    </row>
    <row r="329" spans="2:31" s="78" customFormat="1" ht="14.45" customHeight="1" thickTop="1" thickBot="1" x14ac:dyDescent="0.25">
      <c r="B329" s="455"/>
      <c r="C329" s="462"/>
      <c r="D329" s="465"/>
      <c r="E329" s="472"/>
      <c r="F329" s="93"/>
      <c r="G329" s="449"/>
      <c r="H329" s="94"/>
      <c r="I329" s="436"/>
      <c r="J329" s="508"/>
      <c r="K329" s="411"/>
      <c r="L329" s="411"/>
      <c r="M329" s="414"/>
      <c r="N329" s="404" t="str">
        <f>'Avaliar os Controles Existent.'!H329</f>
        <v>1.
2.
3.
n.</v>
      </c>
      <c r="O329" s="405"/>
      <c r="P329" s="406"/>
      <c r="Q329" s="399"/>
      <c r="R329" s="404" t="str">
        <f>'Avaliar os Controles Existent.'!R329</f>
        <v>1.
2.
3.
n.</v>
      </c>
      <c r="S329" s="405"/>
      <c r="T329" s="406"/>
      <c r="U329" s="399"/>
      <c r="V329" s="381"/>
      <c r="W329" s="384"/>
      <c r="X329" s="393"/>
      <c r="Y329" s="84"/>
      <c r="Z329" s="83" t="str">
        <f>IF('Plano de ação'!J329="","",'Plano de ação'!J329)</f>
        <v>1.
2.
3.
n.</v>
      </c>
      <c r="AA329" s="85" t="str">
        <f>IF('Plano de ação'!R329="","",'Plano de ação'!R329)</f>
        <v/>
      </c>
      <c r="AB329" s="86" t="str">
        <f>IF('Plano de ação'!S329="","",'Plano de ação'!S329)</f>
        <v/>
      </c>
      <c r="AC329" s="83" t="str">
        <f>IF('Plano de contingência'!J329="","",'Plano de contingência'!J329)</f>
        <v>1.
2.
3.
n.</v>
      </c>
      <c r="AD329" s="83" t="str">
        <f>'Plano de contingência'!M329</f>
        <v>1.
2.
3.
n.</v>
      </c>
      <c r="AE329" s="505"/>
    </row>
    <row r="330" spans="2:31" s="78" customFormat="1" ht="14.45" customHeight="1" thickTop="1" thickBot="1" x14ac:dyDescent="0.25">
      <c r="B330" s="455"/>
      <c r="C330" s="462"/>
      <c r="D330" s="465"/>
      <c r="E330" s="472"/>
      <c r="F330" s="93"/>
      <c r="G330" s="449"/>
      <c r="H330" s="94"/>
      <c r="I330" s="436"/>
      <c r="J330" s="508"/>
      <c r="K330" s="411"/>
      <c r="L330" s="411"/>
      <c r="M330" s="414"/>
      <c r="N330" s="404" t="str">
        <f>'Avaliar os Controles Existent.'!H330</f>
        <v>1.
2.
3.
n.</v>
      </c>
      <c r="O330" s="405"/>
      <c r="P330" s="406"/>
      <c r="Q330" s="399"/>
      <c r="R330" s="404" t="str">
        <f>'Avaliar os Controles Existent.'!R330</f>
        <v>1.
2.
3.
n.</v>
      </c>
      <c r="S330" s="405"/>
      <c r="T330" s="406"/>
      <c r="U330" s="399"/>
      <c r="V330" s="381"/>
      <c r="W330" s="384"/>
      <c r="X330" s="393"/>
      <c r="Y330" s="84"/>
      <c r="Z330" s="83" t="str">
        <f>IF('Plano de ação'!J330="","",'Plano de ação'!J330)</f>
        <v>1.
2.
3.
n.</v>
      </c>
      <c r="AA330" s="85" t="str">
        <f>IF('Plano de ação'!R330="","",'Plano de ação'!R330)</f>
        <v/>
      </c>
      <c r="AB330" s="86" t="str">
        <f>IF('Plano de ação'!S330="","",'Plano de ação'!S330)</f>
        <v/>
      </c>
      <c r="AC330" s="83" t="str">
        <f>IF('Plano de contingência'!J330="","",'Plano de contingência'!J330)</f>
        <v>1.
2.
3.
n.</v>
      </c>
      <c r="AD330" s="83" t="str">
        <f>'Plano de contingência'!M330</f>
        <v>1.
2.
3.
n.</v>
      </c>
      <c r="AE330" s="505"/>
    </row>
    <row r="331" spans="2:31" s="78" customFormat="1" ht="14.45" customHeight="1" thickTop="1" thickBot="1" x14ac:dyDescent="0.25">
      <c r="B331" s="456"/>
      <c r="C331" s="463"/>
      <c r="D331" s="466"/>
      <c r="E331" s="473"/>
      <c r="F331" s="93"/>
      <c r="G331" s="450"/>
      <c r="H331" s="94"/>
      <c r="I331" s="437"/>
      <c r="J331" s="509"/>
      <c r="K331" s="412"/>
      <c r="L331" s="412"/>
      <c r="M331" s="415"/>
      <c r="N331" s="404" t="str">
        <f>'Avaliar os Controles Existent.'!H331</f>
        <v>1.
2.
3.
n.</v>
      </c>
      <c r="O331" s="405"/>
      <c r="P331" s="406"/>
      <c r="Q331" s="400"/>
      <c r="R331" s="404" t="str">
        <f>'Avaliar os Controles Existent.'!R331</f>
        <v>1.
2.
3.
n.</v>
      </c>
      <c r="S331" s="405"/>
      <c r="T331" s="406"/>
      <c r="U331" s="400"/>
      <c r="V331" s="382"/>
      <c r="W331" s="385"/>
      <c r="X331" s="394"/>
      <c r="Y331" s="84"/>
      <c r="Z331" s="83" t="str">
        <f>IF('Plano de ação'!J331="","",'Plano de ação'!J331)</f>
        <v>1.
2.
3.
n.</v>
      </c>
      <c r="AA331" s="85" t="str">
        <f>IF('Plano de ação'!R331="","",'Plano de ação'!R331)</f>
        <v/>
      </c>
      <c r="AB331" s="86" t="str">
        <f>IF('Plano de ação'!S331="","",'Plano de ação'!S331)</f>
        <v/>
      </c>
      <c r="AC331" s="83" t="str">
        <f>IF('Plano de contingência'!J331="","",'Plano de contingência'!J331)</f>
        <v>1.
2.
3.
n.</v>
      </c>
      <c r="AD331" s="83" t="str">
        <f>'Plano de contingência'!M331</f>
        <v>1.
2.
3.
n.</v>
      </c>
      <c r="AE331" s="505"/>
    </row>
    <row r="332" spans="2:31" s="78" customFormat="1" ht="14.45" customHeight="1" thickTop="1" thickBot="1" x14ac:dyDescent="0.25">
      <c r="B332" s="457" t="str">
        <f>'Subprocessos e FCS'!A45</f>
        <v>Subp.05</v>
      </c>
      <c r="C332" s="458">
        <f>'Subprocessos e FCS'!B45</f>
        <v>0</v>
      </c>
      <c r="D332" s="445" t="str">
        <f>'Subprocessos e FCS'!C45</f>
        <v>FCS.01</v>
      </c>
      <c r="E332" s="470">
        <f>'Subprocessos e FCS'!D45</f>
        <v>0</v>
      </c>
      <c r="F332" s="91"/>
      <c r="G332" s="451" t="s">
        <v>124</v>
      </c>
      <c r="H332" s="92"/>
      <c r="I332" s="442"/>
      <c r="J332" s="481"/>
      <c r="K332" s="416" t="str">
        <f>'Apuração do Risco Inerente'!Y332:Y341</f>
        <v/>
      </c>
      <c r="L332" s="416" t="str">
        <f>'Apuração do Risco Inerente'!Z332:Z341</f>
        <v/>
      </c>
      <c r="M332" s="419" t="str">
        <f>'Apuração do Risco Inerente'!AB332:AB341</f>
        <v/>
      </c>
      <c r="N332" s="407" t="str">
        <f>'Avaliar os Controles Existent.'!H332</f>
        <v>1.
2.
3.
n.</v>
      </c>
      <c r="O332" s="408"/>
      <c r="P332" s="409"/>
      <c r="Q332" s="401" t="str">
        <f>'Avaliar os Controles Existent.'!N332:N341</f>
        <v/>
      </c>
      <c r="R332" s="407" t="str">
        <f>'Avaliar os Controles Existent.'!R332</f>
        <v>1.
2.
3.
n.</v>
      </c>
      <c r="S332" s="408"/>
      <c r="T332" s="409"/>
      <c r="U332" s="401" t="str">
        <f>'Avaliar os Controles Existent.'!X332:X341</f>
        <v/>
      </c>
      <c r="V332" s="386" t="str">
        <f>'Avaliar os Controles Existent.'!AA332:AA341</f>
        <v/>
      </c>
      <c r="W332" s="389" t="str">
        <f>'Avaliar os Controles Existent.'!AB332:AB341</f>
        <v/>
      </c>
      <c r="X332" s="395" t="str">
        <f>'Avaliar os Controles Existent.'!AD332:AD341</f>
        <v/>
      </c>
      <c r="Y332" s="79" t="str">
        <f>IF('Plano de ação'!I332:I341="","",'Plano de ação'!I332:I341)</f>
        <v/>
      </c>
      <c r="Z332" s="80" t="str">
        <f>IF('Plano de ação'!J332="","",'Plano de ação'!J332)</f>
        <v>1.
2.
3.
n.</v>
      </c>
      <c r="AA332" s="81" t="str">
        <f>IF('Plano de ação'!R332="","",'Plano de ação'!R332)</f>
        <v/>
      </c>
      <c r="AB332" s="82" t="str">
        <f>IF('Plano de ação'!S332="","",'Plano de ação'!S332)</f>
        <v/>
      </c>
      <c r="AC332" s="80" t="str">
        <f>IF('Plano de contingência'!J332="","",'Plano de contingência'!J332)</f>
        <v>1.
2.
3.
n.</v>
      </c>
      <c r="AD332" s="80" t="str">
        <f>'Plano de contingência'!M332</f>
        <v>1.
2.
3.
n.</v>
      </c>
      <c r="AE332" s="506" t="str">
        <f>IF(Monitoramento!J332="","",Monitoramento!J332)</f>
        <v/>
      </c>
    </row>
    <row r="333" spans="2:31" s="78" customFormat="1" ht="14.45" customHeight="1" thickTop="1" thickBot="1" x14ac:dyDescent="0.25">
      <c r="B333" s="446"/>
      <c r="C333" s="459"/>
      <c r="D333" s="446"/>
      <c r="E333" s="459"/>
      <c r="F333" s="91"/>
      <c r="G333" s="452"/>
      <c r="H333" s="92"/>
      <c r="I333" s="443"/>
      <c r="J333" s="482"/>
      <c r="K333" s="417"/>
      <c r="L333" s="417"/>
      <c r="M333" s="420"/>
      <c r="N333" s="407" t="str">
        <f>'Avaliar os Controles Existent.'!H333</f>
        <v>1.
2.
3.
n.</v>
      </c>
      <c r="O333" s="408"/>
      <c r="P333" s="409"/>
      <c r="Q333" s="402"/>
      <c r="R333" s="407" t="str">
        <f>'Avaliar os Controles Existent.'!R333</f>
        <v>1.
2.
3.
n.</v>
      </c>
      <c r="S333" s="408"/>
      <c r="T333" s="409"/>
      <c r="U333" s="402"/>
      <c r="V333" s="387"/>
      <c r="W333" s="390"/>
      <c r="X333" s="396"/>
      <c r="Y333" s="79"/>
      <c r="Z333" s="80" t="str">
        <f>IF('Plano de ação'!J333="","",'Plano de ação'!J333)</f>
        <v>1.
2.
3.
n.</v>
      </c>
      <c r="AA333" s="81" t="str">
        <f>IF('Plano de ação'!R333="","",'Plano de ação'!R333)</f>
        <v/>
      </c>
      <c r="AB333" s="82" t="str">
        <f>IF('Plano de ação'!S333="","",'Plano de ação'!S333)</f>
        <v/>
      </c>
      <c r="AC333" s="80" t="str">
        <f>IF('Plano de contingência'!J333="","",'Plano de contingência'!J333)</f>
        <v>1.
2.
3.
n.</v>
      </c>
      <c r="AD333" s="80" t="str">
        <f>'Plano de contingência'!M333</f>
        <v>1.
2.
3.
n.</v>
      </c>
      <c r="AE333" s="506"/>
    </row>
    <row r="334" spans="2:31" s="78" customFormat="1" ht="14.45" customHeight="1" thickTop="1" thickBot="1" x14ac:dyDescent="0.25">
      <c r="B334" s="446"/>
      <c r="C334" s="459"/>
      <c r="D334" s="446"/>
      <c r="E334" s="459"/>
      <c r="F334" s="91"/>
      <c r="G334" s="452"/>
      <c r="H334" s="92"/>
      <c r="I334" s="443"/>
      <c r="J334" s="482"/>
      <c r="K334" s="417"/>
      <c r="L334" s="417"/>
      <c r="M334" s="420"/>
      <c r="N334" s="407" t="str">
        <f>'Avaliar os Controles Existent.'!H334</f>
        <v>1.
2.
3.
n.</v>
      </c>
      <c r="O334" s="408"/>
      <c r="P334" s="409"/>
      <c r="Q334" s="402"/>
      <c r="R334" s="407" t="str">
        <f>'Avaliar os Controles Existent.'!R334</f>
        <v>1.
2.
3.
n.</v>
      </c>
      <c r="S334" s="408"/>
      <c r="T334" s="409"/>
      <c r="U334" s="402"/>
      <c r="V334" s="387"/>
      <c r="W334" s="390"/>
      <c r="X334" s="396"/>
      <c r="Y334" s="79"/>
      <c r="Z334" s="80" t="str">
        <f>IF('Plano de ação'!J334="","",'Plano de ação'!J334)</f>
        <v>1.
2.
3.
n.</v>
      </c>
      <c r="AA334" s="81" t="str">
        <f>IF('Plano de ação'!R334="","",'Plano de ação'!R334)</f>
        <v/>
      </c>
      <c r="AB334" s="82" t="str">
        <f>IF('Plano de ação'!S334="","",'Plano de ação'!S334)</f>
        <v/>
      </c>
      <c r="AC334" s="80" t="str">
        <f>IF('Plano de contingência'!J334="","",'Plano de contingência'!J334)</f>
        <v>1.
2.
3.
n.</v>
      </c>
      <c r="AD334" s="80" t="str">
        <f>'Plano de contingência'!M334</f>
        <v>1.
2.
3.
n.</v>
      </c>
      <c r="AE334" s="506"/>
    </row>
    <row r="335" spans="2:31" s="78" customFormat="1" ht="14.45" customHeight="1" thickTop="1" thickBot="1" x14ac:dyDescent="0.25">
      <c r="B335" s="446"/>
      <c r="C335" s="459"/>
      <c r="D335" s="446"/>
      <c r="E335" s="459"/>
      <c r="F335" s="91"/>
      <c r="G335" s="452"/>
      <c r="H335" s="92"/>
      <c r="I335" s="443"/>
      <c r="J335" s="482"/>
      <c r="K335" s="417"/>
      <c r="L335" s="417"/>
      <c r="M335" s="420"/>
      <c r="N335" s="407" t="str">
        <f>'Avaliar os Controles Existent.'!H335</f>
        <v>1.
2.
3.
n.</v>
      </c>
      <c r="O335" s="408"/>
      <c r="P335" s="409"/>
      <c r="Q335" s="402"/>
      <c r="R335" s="407" t="str">
        <f>'Avaliar os Controles Existent.'!R335</f>
        <v>1.
2.
3.
n.</v>
      </c>
      <c r="S335" s="408"/>
      <c r="T335" s="409"/>
      <c r="U335" s="402"/>
      <c r="V335" s="387"/>
      <c r="W335" s="390"/>
      <c r="X335" s="396"/>
      <c r="Y335" s="79"/>
      <c r="Z335" s="80" t="str">
        <f>IF('Plano de ação'!J335="","",'Plano de ação'!J335)</f>
        <v>1.
2.
3.
n.</v>
      </c>
      <c r="AA335" s="81" t="str">
        <f>IF('Plano de ação'!R335="","",'Plano de ação'!R335)</f>
        <v/>
      </c>
      <c r="AB335" s="82" t="str">
        <f>IF('Plano de ação'!S335="","",'Plano de ação'!S335)</f>
        <v/>
      </c>
      <c r="AC335" s="80" t="str">
        <f>IF('Plano de contingência'!J335="","",'Plano de contingência'!J335)</f>
        <v>1.
2.
3.
n.</v>
      </c>
      <c r="AD335" s="80" t="str">
        <f>'Plano de contingência'!M335</f>
        <v>1.
2.
3.
n.</v>
      </c>
      <c r="AE335" s="506"/>
    </row>
    <row r="336" spans="2:31" s="78" customFormat="1" ht="14.45" customHeight="1" thickTop="1" thickBot="1" x14ac:dyDescent="0.25">
      <c r="B336" s="446"/>
      <c r="C336" s="459"/>
      <c r="D336" s="446"/>
      <c r="E336" s="459"/>
      <c r="F336" s="91"/>
      <c r="G336" s="452"/>
      <c r="H336" s="92"/>
      <c r="I336" s="443"/>
      <c r="J336" s="482"/>
      <c r="K336" s="417"/>
      <c r="L336" s="417"/>
      <c r="M336" s="420"/>
      <c r="N336" s="407" t="str">
        <f>'Avaliar os Controles Existent.'!H336</f>
        <v>1.
2.
3.
n.</v>
      </c>
      <c r="O336" s="408"/>
      <c r="P336" s="409"/>
      <c r="Q336" s="402"/>
      <c r="R336" s="407" t="str">
        <f>'Avaliar os Controles Existent.'!R336</f>
        <v>1.
2.
3.
n.</v>
      </c>
      <c r="S336" s="408"/>
      <c r="T336" s="409"/>
      <c r="U336" s="402"/>
      <c r="V336" s="387"/>
      <c r="W336" s="390"/>
      <c r="X336" s="396"/>
      <c r="Y336" s="79"/>
      <c r="Z336" s="80" t="str">
        <f>IF('Plano de ação'!J336="","",'Plano de ação'!J336)</f>
        <v>1.
2.
3.
n.</v>
      </c>
      <c r="AA336" s="81" t="str">
        <f>IF('Plano de ação'!R336="","",'Plano de ação'!R336)</f>
        <v/>
      </c>
      <c r="AB336" s="82" t="str">
        <f>IF('Plano de ação'!S336="","",'Plano de ação'!S336)</f>
        <v/>
      </c>
      <c r="AC336" s="80" t="str">
        <f>IF('Plano de contingência'!J336="","",'Plano de contingência'!J336)</f>
        <v>1.
2.
3.
n.</v>
      </c>
      <c r="AD336" s="80" t="str">
        <f>'Plano de contingência'!M336</f>
        <v>1.
2.
3.
n.</v>
      </c>
      <c r="AE336" s="506"/>
    </row>
    <row r="337" spans="2:31" s="78" customFormat="1" ht="14.45" customHeight="1" thickTop="1" thickBot="1" x14ac:dyDescent="0.25">
      <c r="B337" s="446"/>
      <c r="C337" s="459"/>
      <c r="D337" s="446"/>
      <c r="E337" s="459"/>
      <c r="F337" s="91"/>
      <c r="G337" s="452"/>
      <c r="H337" s="92"/>
      <c r="I337" s="443"/>
      <c r="J337" s="482"/>
      <c r="K337" s="417"/>
      <c r="L337" s="417"/>
      <c r="M337" s="420"/>
      <c r="N337" s="407" t="str">
        <f>'Avaliar os Controles Existent.'!H337</f>
        <v>1.
2.
3.
n.</v>
      </c>
      <c r="O337" s="408"/>
      <c r="P337" s="409"/>
      <c r="Q337" s="402"/>
      <c r="R337" s="407" t="str">
        <f>'Avaliar os Controles Existent.'!R337</f>
        <v>1.
2.
3.
n.</v>
      </c>
      <c r="S337" s="408"/>
      <c r="T337" s="409"/>
      <c r="U337" s="402"/>
      <c r="V337" s="387"/>
      <c r="W337" s="390"/>
      <c r="X337" s="396"/>
      <c r="Y337" s="79"/>
      <c r="Z337" s="80" t="str">
        <f>IF('Plano de ação'!J337="","",'Plano de ação'!J337)</f>
        <v>1.
2.
3.
n.</v>
      </c>
      <c r="AA337" s="81" t="str">
        <f>IF('Plano de ação'!R337="","",'Plano de ação'!R337)</f>
        <v/>
      </c>
      <c r="AB337" s="82" t="str">
        <f>IF('Plano de ação'!S337="","",'Plano de ação'!S337)</f>
        <v/>
      </c>
      <c r="AC337" s="80" t="str">
        <f>IF('Plano de contingência'!J337="","",'Plano de contingência'!J337)</f>
        <v>1.
2.
3.
n.</v>
      </c>
      <c r="AD337" s="80" t="str">
        <f>'Plano de contingência'!M337</f>
        <v>1.
2.
3.
n.</v>
      </c>
      <c r="AE337" s="506"/>
    </row>
    <row r="338" spans="2:31" s="78" customFormat="1" ht="14.45" customHeight="1" thickTop="1" thickBot="1" x14ac:dyDescent="0.25">
      <c r="B338" s="446"/>
      <c r="C338" s="459"/>
      <c r="D338" s="446"/>
      <c r="E338" s="459"/>
      <c r="F338" s="91"/>
      <c r="G338" s="452"/>
      <c r="H338" s="92"/>
      <c r="I338" s="443"/>
      <c r="J338" s="482"/>
      <c r="K338" s="417"/>
      <c r="L338" s="417"/>
      <c r="M338" s="420"/>
      <c r="N338" s="407" t="str">
        <f>'Avaliar os Controles Existent.'!H338</f>
        <v>1.
2.
3.
n.</v>
      </c>
      <c r="O338" s="408"/>
      <c r="P338" s="409"/>
      <c r="Q338" s="402"/>
      <c r="R338" s="407" t="str">
        <f>'Avaliar os Controles Existent.'!R338</f>
        <v>1.
2.
3.
n.</v>
      </c>
      <c r="S338" s="408"/>
      <c r="T338" s="409"/>
      <c r="U338" s="402"/>
      <c r="V338" s="387"/>
      <c r="W338" s="390"/>
      <c r="X338" s="396"/>
      <c r="Y338" s="79"/>
      <c r="Z338" s="80" t="str">
        <f>IF('Plano de ação'!J338="","",'Plano de ação'!J338)</f>
        <v>1.
2.
3.
n.</v>
      </c>
      <c r="AA338" s="81" t="str">
        <f>IF('Plano de ação'!R338="","",'Plano de ação'!R338)</f>
        <v/>
      </c>
      <c r="AB338" s="82" t="str">
        <f>IF('Plano de ação'!S338="","",'Plano de ação'!S338)</f>
        <v/>
      </c>
      <c r="AC338" s="80" t="str">
        <f>IF('Plano de contingência'!J338="","",'Plano de contingência'!J338)</f>
        <v>1.
2.
3.
n.</v>
      </c>
      <c r="AD338" s="80" t="str">
        <f>'Plano de contingência'!M338</f>
        <v>1.
2.
3.
n.</v>
      </c>
      <c r="AE338" s="506"/>
    </row>
    <row r="339" spans="2:31" s="78" customFormat="1" ht="14.45" customHeight="1" thickTop="1" thickBot="1" x14ac:dyDescent="0.25">
      <c r="B339" s="446"/>
      <c r="C339" s="459"/>
      <c r="D339" s="446"/>
      <c r="E339" s="459"/>
      <c r="F339" s="91"/>
      <c r="G339" s="452"/>
      <c r="H339" s="92"/>
      <c r="I339" s="443"/>
      <c r="J339" s="482"/>
      <c r="K339" s="417"/>
      <c r="L339" s="417"/>
      <c r="M339" s="420"/>
      <c r="N339" s="407" t="str">
        <f>'Avaliar os Controles Existent.'!H339</f>
        <v>1.
2.
3.
n.</v>
      </c>
      <c r="O339" s="408"/>
      <c r="P339" s="409"/>
      <c r="Q339" s="402"/>
      <c r="R339" s="407" t="str">
        <f>'Avaliar os Controles Existent.'!R339</f>
        <v>1.
2.
3.
n.</v>
      </c>
      <c r="S339" s="408"/>
      <c r="T339" s="409"/>
      <c r="U339" s="402"/>
      <c r="V339" s="387"/>
      <c r="W339" s="390"/>
      <c r="X339" s="396"/>
      <c r="Y339" s="79"/>
      <c r="Z339" s="80" t="str">
        <f>IF('Plano de ação'!J339="","",'Plano de ação'!J339)</f>
        <v>1.
2.
3.
n.</v>
      </c>
      <c r="AA339" s="81" t="str">
        <f>IF('Plano de ação'!R339="","",'Plano de ação'!R339)</f>
        <v/>
      </c>
      <c r="AB339" s="82" t="str">
        <f>IF('Plano de ação'!S339="","",'Plano de ação'!S339)</f>
        <v/>
      </c>
      <c r="AC339" s="80" t="str">
        <f>IF('Plano de contingência'!J339="","",'Plano de contingência'!J339)</f>
        <v>1.
2.
3.
n.</v>
      </c>
      <c r="AD339" s="80" t="str">
        <f>'Plano de contingência'!M339</f>
        <v>1.
2.
3.
n.</v>
      </c>
      <c r="AE339" s="506"/>
    </row>
    <row r="340" spans="2:31" s="78" customFormat="1" ht="14.45" customHeight="1" thickTop="1" thickBot="1" x14ac:dyDescent="0.25">
      <c r="B340" s="446"/>
      <c r="C340" s="459"/>
      <c r="D340" s="446"/>
      <c r="E340" s="459"/>
      <c r="F340" s="91"/>
      <c r="G340" s="452"/>
      <c r="H340" s="92"/>
      <c r="I340" s="443"/>
      <c r="J340" s="482"/>
      <c r="K340" s="417"/>
      <c r="L340" s="417"/>
      <c r="M340" s="420"/>
      <c r="N340" s="407" t="str">
        <f>'Avaliar os Controles Existent.'!H340</f>
        <v>1.
2.
3.
n.</v>
      </c>
      <c r="O340" s="408"/>
      <c r="P340" s="409"/>
      <c r="Q340" s="402"/>
      <c r="R340" s="407" t="str">
        <f>'Avaliar os Controles Existent.'!R340</f>
        <v>1.
2.
3.
n.</v>
      </c>
      <c r="S340" s="408"/>
      <c r="T340" s="409"/>
      <c r="U340" s="402"/>
      <c r="V340" s="387"/>
      <c r="W340" s="390"/>
      <c r="X340" s="396"/>
      <c r="Y340" s="79"/>
      <c r="Z340" s="80" t="str">
        <f>IF('Plano de ação'!J340="","",'Plano de ação'!J340)</f>
        <v>1.
2.
3.
n.</v>
      </c>
      <c r="AA340" s="81" t="str">
        <f>IF('Plano de ação'!R340="","",'Plano de ação'!R340)</f>
        <v/>
      </c>
      <c r="AB340" s="82" t="str">
        <f>IF('Plano de ação'!S340="","",'Plano de ação'!S340)</f>
        <v/>
      </c>
      <c r="AC340" s="80" t="str">
        <f>IF('Plano de contingência'!J340="","",'Plano de contingência'!J340)</f>
        <v>1.
2.
3.
n.</v>
      </c>
      <c r="AD340" s="80" t="str">
        <f>'Plano de contingência'!M340</f>
        <v>1.
2.
3.
n.</v>
      </c>
      <c r="AE340" s="506"/>
    </row>
    <row r="341" spans="2:31" s="78" customFormat="1" ht="14.45" customHeight="1" thickTop="1" thickBot="1" x14ac:dyDescent="0.25">
      <c r="B341" s="446"/>
      <c r="C341" s="459"/>
      <c r="D341" s="447"/>
      <c r="E341" s="460"/>
      <c r="F341" s="91"/>
      <c r="G341" s="453"/>
      <c r="H341" s="92"/>
      <c r="I341" s="444"/>
      <c r="J341" s="483"/>
      <c r="K341" s="418"/>
      <c r="L341" s="418"/>
      <c r="M341" s="421"/>
      <c r="N341" s="407" t="str">
        <f>'Avaliar os Controles Existent.'!H341</f>
        <v>1.
2.
3.
n.</v>
      </c>
      <c r="O341" s="408"/>
      <c r="P341" s="409"/>
      <c r="Q341" s="403"/>
      <c r="R341" s="407" t="str">
        <f>'Avaliar os Controles Existent.'!R341</f>
        <v>1.
2.
3.
n.</v>
      </c>
      <c r="S341" s="408"/>
      <c r="T341" s="409"/>
      <c r="U341" s="403"/>
      <c r="V341" s="388"/>
      <c r="W341" s="391"/>
      <c r="X341" s="397"/>
      <c r="Y341" s="79"/>
      <c r="Z341" s="80" t="str">
        <f>IF('Plano de ação'!J341="","",'Plano de ação'!J341)</f>
        <v>1.
2.
3.
n.</v>
      </c>
      <c r="AA341" s="81" t="str">
        <f>IF('Plano de ação'!R341="","",'Plano de ação'!R341)</f>
        <v/>
      </c>
      <c r="AB341" s="82" t="str">
        <f>IF('Plano de ação'!S341="","",'Plano de ação'!S341)</f>
        <v/>
      </c>
      <c r="AC341" s="80" t="str">
        <f>IF('Plano de contingência'!J341="","",'Plano de contingência'!J341)</f>
        <v>1.
2.
3.
n.</v>
      </c>
      <c r="AD341" s="80" t="str">
        <f>'Plano de contingência'!M341</f>
        <v>1.
2.
3.
n.</v>
      </c>
      <c r="AE341" s="506"/>
    </row>
    <row r="342" spans="2:31" s="78" customFormat="1" ht="14.45" customHeight="1" thickTop="1" thickBot="1" x14ac:dyDescent="0.25">
      <c r="B342" s="446"/>
      <c r="C342" s="459"/>
      <c r="D342" s="445" t="str">
        <f>'Subprocessos e FCS'!C46</f>
        <v>FCS.02</v>
      </c>
      <c r="E342" s="470">
        <f>'Subprocessos e FCS'!D46</f>
        <v>0</v>
      </c>
      <c r="F342" s="91"/>
      <c r="G342" s="451" t="s">
        <v>125</v>
      </c>
      <c r="H342" s="92"/>
      <c r="I342" s="442"/>
      <c r="J342" s="481"/>
      <c r="K342" s="416" t="str">
        <f>'Apuração do Risco Inerente'!Y342:Y351</f>
        <v/>
      </c>
      <c r="L342" s="416" t="str">
        <f>'Apuração do Risco Inerente'!Z342:Z351</f>
        <v/>
      </c>
      <c r="M342" s="419" t="str">
        <f>'Apuração do Risco Inerente'!AB342:AB351</f>
        <v/>
      </c>
      <c r="N342" s="407" t="str">
        <f>'Avaliar os Controles Existent.'!H342</f>
        <v>1.
2.
3.
n.</v>
      </c>
      <c r="O342" s="408"/>
      <c r="P342" s="409"/>
      <c r="Q342" s="401" t="str">
        <f>'Avaliar os Controles Existent.'!N342:N351</f>
        <v/>
      </c>
      <c r="R342" s="407" t="str">
        <f>'Avaliar os Controles Existent.'!R342</f>
        <v>1.
2.
3.
n.</v>
      </c>
      <c r="S342" s="408"/>
      <c r="T342" s="409"/>
      <c r="U342" s="401" t="str">
        <f>'Avaliar os Controles Existent.'!X342:X351</f>
        <v/>
      </c>
      <c r="V342" s="386" t="str">
        <f>'Avaliar os Controles Existent.'!AA342:AA351</f>
        <v/>
      </c>
      <c r="W342" s="389" t="str">
        <f>'Avaliar os Controles Existent.'!AB342:AB351</f>
        <v/>
      </c>
      <c r="X342" s="395" t="str">
        <f>'Avaliar os Controles Existent.'!AD342:AD351</f>
        <v/>
      </c>
      <c r="Y342" s="79" t="str">
        <f>IF('Plano de ação'!I342:I351="","",'Plano de ação'!I342:I351)</f>
        <v/>
      </c>
      <c r="Z342" s="80" t="str">
        <f>IF('Plano de ação'!J342="","",'Plano de ação'!J342)</f>
        <v>1.
2.
3.
n.</v>
      </c>
      <c r="AA342" s="81" t="str">
        <f>IF('Plano de ação'!R342="","",'Plano de ação'!R342)</f>
        <v/>
      </c>
      <c r="AB342" s="82" t="str">
        <f>IF('Plano de ação'!S342="","",'Plano de ação'!S342)</f>
        <v/>
      </c>
      <c r="AC342" s="80" t="str">
        <f>IF('Plano de contingência'!J342="","",'Plano de contingência'!J342)</f>
        <v>1.
2.
3.
n.</v>
      </c>
      <c r="AD342" s="80" t="str">
        <f>'Plano de contingência'!M342</f>
        <v>1.
2.
3.
n.</v>
      </c>
      <c r="AE342" s="506" t="str">
        <f>IF(Monitoramento!J342="","",Monitoramento!J342)</f>
        <v/>
      </c>
    </row>
    <row r="343" spans="2:31" s="78" customFormat="1" ht="14.45" customHeight="1" thickTop="1" thickBot="1" x14ac:dyDescent="0.25">
      <c r="B343" s="446"/>
      <c r="C343" s="459"/>
      <c r="D343" s="446"/>
      <c r="E343" s="459"/>
      <c r="F343" s="91"/>
      <c r="G343" s="452"/>
      <c r="H343" s="92"/>
      <c r="I343" s="443"/>
      <c r="J343" s="482"/>
      <c r="K343" s="417"/>
      <c r="L343" s="417"/>
      <c r="M343" s="420"/>
      <c r="N343" s="407" t="str">
        <f>'Avaliar os Controles Existent.'!H343</f>
        <v>1.
2.
3.
n.</v>
      </c>
      <c r="O343" s="408"/>
      <c r="P343" s="409"/>
      <c r="Q343" s="402"/>
      <c r="R343" s="407" t="str">
        <f>'Avaliar os Controles Existent.'!R343</f>
        <v>1.
2.
3.
n.</v>
      </c>
      <c r="S343" s="408"/>
      <c r="T343" s="409"/>
      <c r="U343" s="402"/>
      <c r="V343" s="387"/>
      <c r="W343" s="390"/>
      <c r="X343" s="396"/>
      <c r="Y343" s="79"/>
      <c r="Z343" s="80" t="str">
        <f>IF('Plano de ação'!J343="","",'Plano de ação'!J343)</f>
        <v>1.
2.
3.
n.</v>
      </c>
      <c r="AA343" s="81" t="str">
        <f>IF('Plano de ação'!R343="","",'Plano de ação'!R343)</f>
        <v/>
      </c>
      <c r="AB343" s="82" t="str">
        <f>IF('Plano de ação'!S343="","",'Plano de ação'!S343)</f>
        <v/>
      </c>
      <c r="AC343" s="80" t="str">
        <f>IF('Plano de contingência'!J343="","",'Plano de contingência'!J343)</f>
        <v>1.
2.
3.
n.</v>
      </c>
      <c r="AD343" s="80" t="str">
        <f>'Plano de contingência'!M343</f>
        <v>1.
2.
3.
n.</v>
      </c>
      <c r="AE343" s="506"/>
    </row>
    <row r="344" spans="2:31" s="78" customFormat="1" ht="14.45" customHeight="1" thickTop="1" thickBot="1" x14ac:dyDescent="0.25">
      <c r="B344" s="446"/>
      <c r="C344" s="459"/>
      <c r="D344" s="446"/>
      <c r="E344" s="459"/>
      <c r="F344" s="91"/>
      <c r="G344" s="452"/>
      <c r="H344" s="92"/>
      <c r="I344" s="443"/>
      <c r="J344" s="482"/>
      <c r="K344" s="417"/>
      <c r="L344" s="417"/>
      <c r="M344" s="420"/>
      <c r="N344" s="407" t="str">
        <f>'Avaliar os Controles Existent.'!H344</f>
        <v>1.
2.
3.
n.</v>
      </c>
      <c r="O344" s="408"/>
      <c r="P344" s="409"/>
      <c r="Q344" s="402"/>
      <c r="R344" s="407" t="str">
        <f>'Avaliar os Controles Existent.'!R344</f>
        <v>1.
2.
3.
n.</v>
      </c>
      <c r="S344" s="408"/>
      <c r="T344" s="409"/>
      <c r="U344" s="402"/>
      <c r="V344" s="387"/>
      <c r="W344" s="390"/>
      <c r="X344" s="396"/>
      <c r="Y344" s="79"/>
      <c r="Z344" s="80" t="str">
        <f>IF('Plano de ação'!J344="","",'Plano de ação'!J344)</f>
        <v>1.
2.
3.
n.</v>
      </c>
      <c r="AA344" s="81" t="str">
        <f>IF('Plano de ação'!R344="","",'Plano de ação'!R344)</f>
        <v/>
      </c>
      <c r="AB344" s="82" t="str">
        <f>IF('Plano de ação'!S344="","",'Plano de ação'!S344)</f>
        <v/>
      </c>
      <c r="AC344" s="80" t="str">
        <f>IF('Plano de contingência'!J344="","",'Plano de contingência'!J344)</f>
        <v>1.
2.
3.
n.</v>
      </c>
      <c r="AD344" s="80" t="str">
        <f>'Plano de contingência'!M344</f>
        <v>1.
2.
3.
n.</v>
      </c>
      <c r="AE344" s="506"/>
    </row>
    <row r="345" spans="2:31" s="78" customFormat="1" ht="14.45" customHeight="1" thickTop="1" thickBot="1" x14ac:dyDescent="0.25">
      <c r="B345" s="446"/>
      <c r="C345" s="459"/>
      <c r="D345" s="446"/>
      <c r="E345" s="459"/>
      <c r="F345" s="91"/>
      <c r="G345" s="452"/>
      <c r="H345" s="92"/>
      <c r="I345" s="443"/>
      <c r="J345" s="482"/>
      <c r="K345" s="417"/>
      <c r="L345" s="417"/>
      <c r="M345" s="420"/>
      <c r="N345" s="407" t="str">
        <f>'Avaliar os Controles Existent.'!H345</f>
        <v>1.
2.
3.
n.</v>
      </c>
      <c r="O345" s="408"/>
      <c r="P345" s="409"/>
      <c r="Q345" s="402"/>
      <c r="R345" s="407" t="str">
        <f>'Avaliar os Controles Existent.'!R345</f>
        <v>1.
2.
3.
n.</v>
      </c>
      <c r="S345" s="408"/>
      <c r="T345" s="409"/>
      <c r="U345" s="402"/>
      <c r="V345" s="387"/>
      <c r="W345" s="390"/>
      <c r="X345" s="396"/>
      <c r="Y345" s="79"/>
      <c r="Z345" s="80" t="str">
        <f>IF('Plano de ação'!J345="","",'Plano de ação'!J345)</f>
        <v>1.
2.
3.
n.</v>
      </c>
      <c r="AA345" s="81" t="str">
        <f>IF('Plano de ação'!R345="","",'Plano de ação'!R345)</f>
        <v/>
      </c>
      <c r="AB345" s="82" t="str">
        <f>IF('Plano de ação'!S345="","",'Plano de ação'!S345)</f>
        <v/>
      </c>
      <c r="AC345" s="80" t="str">
        <f>IF('Plano de contingência'!J345="","",'Plano de contingência'!J345)</f>
        <v>1.
2.
3.
n.</v>
      </c>
      <c r="AD345" s="80" t="str">
        <f>'Plano de contingência'!M345</f>
        <v>1.
2.
3.
n.</v>
      </c>
      <c r="AE345" s="506"/>
    </row>
    <row r="346" spans="2:31" s="78" customFormat="1" ht="14.45" customHeight="1" thickTop="1" thickBot="1" x14ac:dyDescent="0.25">
      <c r="B346" s="446"/>
      <c r="C346" s="459"/>
      <c r="D346" s="446"/>
      <c r="E346" s="459"/>
      <c r="F346" s="91"/>
      <c r="G346" s="452"/>
      <c r="H346" s="92"/>
      <c r="I346" s="443"/>
      <c r="J346" s="482"/>
      <c r="K346" s="417"/>
      <c r="L346" s="417"/>
      <c r="M346" s="420"/>
      <c r="N346" s="407" t="str">
        <f>'Avaliar os Controles Existent.'!H346</f>
        <v>1.
2.
3.
n.</v>
      </c>
      <c r="O346" s="408"/>
      <c r="P346" s="409"/>
      <c r="Q346" s="402"/>
      <c r="R346" s="407" t="str">
        <f>'Avaliar os Controles Existent.'!R346</f>
        <v>1.
2.
3.
n.</v>
      </c>
      <c r="S346" s="408"/>
      <c r="T346" s="409"/>
      <c r="U346" s="402"/>
      <c r="V346" s="387"/>
      <c r="W346" s="390"/>
      <c r="X346" s="396"/>
      <c r="Y346" s="79"/>
      <c r="Z346" s="80" t="str">
        <f>IF('Plano de ação'!J346="","",'Plano de ação'!J346)</f>
        <v>1.
2.
3.
n.</v>
      </c>
      <c r="AA346" s="81" t="str">
        <f>IF('Plano de ação'!R346="","",'Plano de ação'!R346)</f>
        <v/>
      </c>
      <c r="AB346" s="82" t="str">
        <f>IF('Plano de ação'!S346="","",'Plano de ação'!S346)</f>
        <v/>
      </c>
      <c r="AC346" s="80" t="str">
        <f>IF('Plano de contingência'!J346="","",'Plano de contingência'!J346)</f>
        <v>1.
2.
3.
n.</v>
      </c>
      <c r="AD346" s="80" t="str">
        <f>'Plano de contingência'!M346</f>
        <v>1.
2.
3.
n.</v>
      </c>
      <c r="AE346" s="506"/>
    </row>
    <row r="347" spans="2:31" s="78" customFormat="1" ht="14.45" customHeight="1" thickTop="1" thickBot="1" x14ac:dyDescent="0.25">
      <c r="B347" s="446"/>
      <c r="C347" s="459"/>
      <c r="D347" s="446"/>
      <c r="E347" s="459"/>
      <c r="F347" s="91"/>
      <c r="G347" s="452"/>
      <c r="H347" s="92"/>
      <c r="I347" s="443"/>
      <c r="J347" s="482"/>
      <c r="K347" s="417"/>
      <c r="L347" s="417"/>
      <c r="M347" s="420"/>
      <c r="N347" s="407" t="str">
        <f>'Avaliar os Controles Existent.'!H347</f>
        <v>1.
2.
3.
n.</v>
      </c>
      <c r="O347" s="408"/>
      <c r="P347" s="409"/>
      <c r="Q347" s="402"/>
      <c r="R347" s="407" t="str">
        <f>'Avaliar os Controles Existent.'!R347</f>
        <v>1.
2.
3.
n.</v>
      </c>
      <c r="S347" s="408"/>
      <c r="T347" s="409"/>
      <c r="U347" s="402"/>
      <c r="V347" s="387"/>
      <c r="W347" s="390"/>
      <c r="X347" s="396"/>
      <c r="Y347" s="79"/>
      <c r="Z347" s="80" t="str">
        <f>IF('Plano de ação'!J347="","",'Plano de ação'!J347)</f>
        <v>1.
2.
3.
n.</v>
      </c>
      <c r="AA347" s="81" t="str">
        <f>IF('Plano de ação'!R347="","",'Plano de ação'!R347)</f>
        <v/>
      </c>
      <c r="AB347" s="82" t="str">
        <f>IF('Plano de ação'!S347="","",'Plano de ação'!S347)</f>
        <v/>
      </c>
      <c r="AC347" s="80" t="str">
        <f>IF('Plano de contingência'!J347="","",'Plano de contingência'!J347)</f>
        <v>1.
2.
3.
n.</v>
      </c>
      <c r="AD347" s="80" t="str">
        <f>'Plano de contingência'!M347</f>
        <v>1.
2.
3.
n.</v>
      </c>
      <c r="AE347" s="506"/>
    </row>
    <row r="348" spans="2:31" s="78" customFormat="1" ht="14.45" customHeight="1" thickTop="1" thickBot="1" x14ac:dyDescent="0.25">
      <c r="B348" s="446"/>
      <c r="C348" s="459"/>
      <c r="D348" s="446"/>
      <c r="E348" s="459"/>
      <c r="F348" s="91"/>
      <c r="G348" s="452"/>
      <c r="H348" s="92"/>
      <c r="I348" s="443"/>
      <c r="J348" s="482"/>
      <c r="K348" s="417"/>
      <c r="L348" s="417"/>
      <c r="M348" s="420"/>
      <c r="N348" s="407" t="str">
        <f>'Avaliar os Controles Existent.'!H348</f>
        <v>1.
2.
3.
n.</v>
      </c>
      <c r="O348" s="408"/>
      <c r="P348" s="409"/>
      <c r="Q348" s="402"/>
      <c r="R348" s="407" t="str">
        <f>'Avaliar os Controles Existent.'!R348</f>
        <v>1.
2.
3.
n.</v>
      </c>
      <c r="S348" s="408"/>
      <c r="T348" s="409"/>
      <c r="U348" s="402"/>
      <c r="V348" s="387"/>
      <c r="W348" s="390"/>
      <c r="X348" s="396"/>
      <c r="Y348" s="79"/>
      <c r="Z348" s="80" t="str">
        <f>IF('Plano de ação'!J348="","",'Plano de ação'!J348)</f>
        <v>1.
2.
3.
n.</v>
      </c>
      <c r="AA348" s="81" t="str">
        <f>IF('Plano de ação'!R348="","",'Plano de ação'!R348)</f>
        <v/>
      </c>
      <c r="AB348" s="82" t="str">
        <f>IF('Plano de ação'!S348="","",'Plano de ação'!S348)</f>
        <v/>
      </c>
      <c r="AC348" s="80" t="str">
        <f>IF('Plano de contingência'!J348="","",'Plano de contingência'!J348)</f>
        <v>1.
2.
3.
n.</v>
      </c>
      <c r="AD348" s="80" t="str">
        <f>'Plano de contingência'!M348</f>
        <v>1.
2.
3.
n.</v>
      </c>
      <c r="AE348" s="506"/>
    </row>
    <row r="349" spans="2:31" s="78" customFormat="1" ht="14.45" customHeight="1" thickTop="1" thickBot="1" x14ac:dyDescent="0.25">
      <c r="B349" s="446"/>
      <c r="C349" s="459"/>
      <c r="D349" s="446"/>
      <c r="E349" s="459"/>
      <c r="F349" s="91"/>
      <c r="G349" s="452"/>
      <c r="H349" s="92"/>
      <c r="I349" s="443"/>
      <c r="J349" s="482"/>
      <c r="K349" s="417"/>
      <c r="L349" s="417"/>
      <c r="M349" s="420"/>
      <c r="N349" s="407" t="str">
        <f>'Avaliar os Controles Existent.'!H349</f>
        <v>1.
2.
3.
n.</v>
      </c>
      <c r="O349" s="408"/>
      <c r="P349" s="409"/>
      <c r="Q349" s="402"/>
      <c r="R349" s="407" t="str">
        <f>'Avaliar os Controles Existent.'!R349</f>
        <v>1.
2.
3.
n.</v>
      </c>
      <c r="S349" s="408"/>
      <c r="T349" s="409"/>
      <c r="U349" s="402"/>
      <c r="V349" s="387"/>
      <c r="W349" s="390"/>
      <c r="X349" s="396"/>
      <c r="Y349" s="79"/>
      <c r="Z349" s="80" t="str">
        <f>IF('Plano de ação'!J349="","",'Plano de ação'!J349)</f>
        <v>1.
2.
3.
n.</v>
      </c>
      <c r="AA349" s="81" t="str">
        <f>IF('Plano de ação'!R349="","",'Plano de ação'!R349)</f>
        <v/>
      </c>
      <c r="AB349" s="82" t="str">
        <f>IF('Plano de ação'!S349="","",'Plano de ação'!S349)</f>
        <v/>
      </c>
      <c r="AC349" s="80" t="str">
        <f>IF('Plano de contingência'!J349="","",'Plano de contingência'!J349)</f>
        <v>1.
2.
3.
n.</v>
      </c>
      <c r="AD349" s="80" t="str">
        <f>'Plano de contingência'!M349</f>
        <v>1.
2.
3.
n.</v>
      </c>
      <c r="AE349" s="506"/>
    </row>
    <row r="350" spans="2:31" s="78" customFormat="1" ht="14.45" customHeight="1" thickTop="1" thickBot="1" x14ac:dyDescent="0.25">
      <c r="B350" s="446"/>
      <c r="C350" s="459"/>
      <c r="D350" s="446"/>
      <c r="E350" s="459"/>
      <c r="F350" s="91"/>
      <c r="G350" s="452"/>
      <c r="H350" s="92"/>
      <c r="I350" s="443"/>
      <c r="J350" s="482"/>
      <c r="K350" s="417"/>
      <c r="L350" s="417"/>
      <c r="M350" s="420"/>
      <c r="N350" s="407" t="str">
        <f>'Avaliar os Controles Existent.'!H350</f>
        <v>1.
2.
3.
n.</v>
      </c>
      <c r="O350" s="408"/>
      <c r="P350" s="409"/>
      <c r="Q350" s="402"/>
      <c r="R350" s="407" t="str">
        <f>'Avaliar os Controles Existent.'!R350</f>
        <v>1.
2.
3.
n.</v>
      </c>
      <c r="S350" s="408"/>
      <c r="T350" s="409"/>
      <c r="U350" s="402"/>
      <c r="V350" s="387"/>
      <c r="W350" s="390"/>
      <c r="X350" s="396"/>
      <c r="Y350" s="79"/>
      <c r="Z350" s="80" t="str">
        <f>IF('Plano de ação'!J350="","",'Plano de ação'!J350)</f>
        <v>1.
2.
3.
n.</v>
      </c>
      <c r="AA350" s="81" t="str">
        <f>IF('Plano de ação'!R350="","",'Plano de ação'!R350)</f>
        <v/>
      </c>
      <c r="AB350" s="82" t="str">
        <f>IF('Plano de ação'!S350="","",'Plano de ação'!S350)</f>
        <v/>
      </c>
      <c r="AC350" s="80" t="str">
        <f>IF('Plano de contingência'!J350="","",'Plano de contingência'!J350)</f>
        <v>1.
2.
3.
n.</v>
      </c>
      <c r="AD350" s="80" t="str">
        <f>'Plano de contingência'!M350</f>
        <v>1.
2.
3.
n.</v>
      </c>
      <c r="AE350" s="506"/>
    </row>
    <row r="351" spans="2:31" s="78" customFormat="1" ht="14.45" customHeight="1" thickTop="1" thickBot="1" x14ac:dyDescent="0.25">
      <c r="B351" s="446"/>
      <c r="C351" s="459"/>
      <c r="D351" s="447"/>
      <c r="E351" s="460"/>
      <c r="F351" s="91"/>
      <c r="G351" s="453"/>
      <c r="H351" s="92"/>
      <c r="I351" s="444"/>
      <c r="J351" s="483"/>
      <c r="K351" s="418"/>
      <c r="L351" s="418"/>
      <c r="M351" s="421"/>
      <c r="N351" s="407" t="str">
        <f>'Avaliar os Controles Existent.'!H351</f>
        <v>1.
2.
3.
n.</v>
      </c>
      <c r="O351" s="408"/>
      <c r="P351" s="409"/>
      <c r="Q351" s="403"/>
      <c r="R351" s="407" t="str">
        <f>'Avaliar os Controles Existent.'!R351</f>
        <v>1.
2.
3.
n.</v>
      </c>
      <c r="S351" s="408"/>
      <c r="T351" s="409"/>
      <c r="U351" s="403"/>
      <c r="V351" s="388"/>
      <c r="W351" s="391"/>
      <c r="X351" s="397"/>
      <c r="Y351" s="79"/>
      <c r="Z351" s="80" t="str">
        <f>IF('Plano de ação'!J351="","",'Plano de ação'!J351)</f>
        <v>1.
2.
3.
n.</v>
      </c>
      <c r="AA351" s="81" t="str">
        <f>IF('Plano de ação'!R351="","",'Plano de ação'!R351)</f>
        <v/>
      </c>
      <c r="AB351" s="82" t="str">
        <f>IF('Plano de ação'!S351="","",'Plano de ação'!S351)</f>
        <v/>
      </c>
      <c r="AC351" s="80" t="str">
        <f>IF('Plano de contingência'!J351="","",'Plano de contingência'!J351)</f>
        <v>1.
2.
3.
n.</v>
      </c>
      <c r="AD351" s="80" t="str">
        <f>'Plano de contingência'!M351</f>
        <v>1.
2.
3.
n.</v>
      </c>
      <c r="AE351" s="506"/>
    </row>
    <row r="352" spans="2:31" s="78" customFormat="1" ht="14.45" customHeight="1" thickTop="1" thickBot="1" x14ac:dyDescent="0.25">
      <c r="B352" s="446"/>
      <c r="C352" s="459"/>
      <c r="D352" s="445" t="str">
        <f>'Subprocessos e FCS'!C47</f>
        <v>FCS.03</v>
      </c>
      <c r="E352" s="470">
        <f>'Subprocessos e FCS'!D47</f>
        <v>0</v>
      </c>
      <c r="F352" s="91"/>
      <c r="G352" s="451" t="s">
        <v>126</v>
      </c>
      <c r="H352" s="92"/>
      <c r="I352" s="442"/>
      <c r="J352" s="481"/>
      <c r="K352" s="416" t="str">
        <f>'Apuração do Risco Inerente'!Y352:Y361</f>
        <v/>
      </c>
      <c r="L352" s="416" t="str">
        <f>'Apuração do Risco Inerente'!Z352:Z361</f>
        <v/>
      </c>
      <c r="M352" s="419" t="str">
        <f>'Apuração do Risco Inerente'!AB352:AB361</f>
        <v/>
      </c>
      <c r="N352" s="407" t="str">
        <f>'Avaliar os Controles Existent.'!H352</f>
        <v>1.
2.
3.
n.</v>
      </c>
      <c r="O352" s="408"/>
      <c r="P352" s="409"/>
      <c r="Q352" s="401" t="str">
        <f>'Avaliar os Controles Existent.'!N352:N361</f>
        <v/>
      </c>
      <c r="R352" s="407" t="str">
        <f>'Avaliar os Controles Existent.'!R352</f>
        <v>1.
2.
3.
n.</v>
      </c>
      <c r="S352" s="408"/>
      <c r="T352" s="409"/>
      <c r="U352" s="401" t="str">
        <f>'Avaliar os Controles Existent.'!X352:X361</f>
        <v/>
      </c>
      <c r="V352" s="386" t="str">
        <f>'Avaliar os Controles Existent.'!AA352:AA361</f>
        <v/>
      </c>
      <c r="W352" s="389" t="str">
        <f>'Avaliar os Controles Existent.'!AB352:AB361</f>
        <v/>
      </c>
      <c r="X352" s="395" t="str">
        <f>'Avaliar os Controles Existent.'!AD352:AD361</f>
        <v/>
      </c>
      <c r="Y352" s="79" t="str">
        <f>IF('Plano de ação'!I352:I361="","",'Plano de ação'!I352:I361)</f>
        <v/>
      </c>
      <c r="Z352" s="80" t="str">
        <f>IF('Plano de ação'!J352="","",'Plano de ação'!J352)</f>
        <v>1.
2.
3.
n.</v>
      </c>
      <c r="AA352" s="81" t="str">
        <f>IF('Plano de ação'!R352="","",'Plano de ação'!R352)</f>
        <v/>
      </c>
      <c r="AB352" s="82" t="str">
        <f>IF('Plano de ação'!S352="","",'Plano de ação'!S352)</f>
        <v/>
      </c>
      <c r="AC352" s="80" t="str">
        <f>IF('Plano de contingência'!J352="","",'Plano de contingência'!J352)</f>
        <v>1.
2.
3.
n.</v>
      </c>
      <c r="AD352" s="80" t="str">
        <f>'Plano de contingência'!M352</f>
        <v>1.
2.
3.
n.</v>
      </c>
      <c r="AE352" s="506" t="str">
        <f>IF(Monitoramento!J352="","",Monitoramento!J352)</f>
        <v/>
      </c>
    </row>
    <row r="353" spans="2:31" s="78" customFormat="1" ht="14.45" customHeight="1" thickTop="1" thickBot="1" x14ac:dyDescent="0.25">
      <c r="B353" s="446"/>
      <c r="C353" s="459"/>
      <c r="D353" s="446"/>
      <c r="E353" s="459"/>
      <c r="F353" s="91"/>
      <c r="G353" s="452"/>
      <c r="H353" s="92"/>
      <c r="I353" s="443"/>
      <c r="J353" s="482"/>
      <c r="K353" s="417"/>
      <c r="L353" s="417"/>
      <c r="M353" s="420"/>
      <c r="N353" s="407" t="str">
        <f>'Avaliar os Controles Existent.'!H353</f>
        <v>1.
2.
3.
n.</v>
      </c>
      <c r="O353" s="408"/>
      <c r="P353" s="409"/>
      <c r="Q353" s="402"/>
      <c r="R353" s="407" t="str">
        <f>'Avaliar os Controles Existent.'!R353</f>
        <v>1.
2.
3.
n.</v>
      </c>
      <c r="S353" s="408"/>
      <c r="T353" s="409"/>
      <c r="U353" s="402"/>
      <c r="V353" s="387"/>
      <c r="W353" s="390"/>
      <c r="X353" s="396"/>
      <c r="Y353" s="79"/>
      <c r="Z353" s="80" t="str">
        <f>IF('Plano de ação'!J353="","",'Plano de ação'!J353)</f>
        <v>1.
2.
3.
n.</v>
      </c>
      <c r="AA353" s="81" t="str">
        <f>IF('Plano de ação'!R353="","",'Plano de ação'!R353)</f>
        <v/>
      </c>
      <c r="AB353" s="82" t="str">
        <f>IF('Plano de ação'!S353="","",'Plano de ação'!S353)</f>
        <v/>
      </c>
      <c r="AC353" s="80" t="str">
        <f>IF('Plano de contingência'!J353="","",'Plano de contingência'!J353)</f>
        <v>1.
2.
3.
n.</v>
      </c>
      <c r="AD353" s="80" t="str">
        <f>'Plano de contingência'!M353</f>
        <v>1.
2.
3.
n.</v>
      </c>
      <c r="AE353" s="506"/>
    </row>
    <row r="354" spans="2:31" s="78" customFormat="1" ht="14.45" customHeight="1" thickTop="1" thickBot="1" x14ac:dyDescent="0.25">
      <c r="B354" s="446"/>
      <c r="C354" s="459"/>
      <c r="D354" s="446"/>
      <c r="E354" s="459"/>
      <c r="F354" s="91"/>
      <c r="G354" s="452"/>
      <c r="H354" s="92"/>
      <c r="I354" s="443"/>
      <c r="J354" s="482"/>
      <c r="K354" s="417"/>
      <c r="L354" s="417"/>
      <c r="M354" s="420"/>
      <c r="N354" s="407" t="str">
        <f>'Avaliar os Controles Existent.'!H354</f>
        <v>1.
2.
3.
n.</v>
      </c>
      <c r="O354" s="408"/>
      <c r="P354" s="409"/>
      <c r="Q354" s="402"/>
      <c r="R354" s="407" t="str">
        <f>'Avaliar os Controles Existent.'!R354</f>
        <v>1.
2.
3.
n.</v>
      </c>
      <c r="S354" s="408"/>
      <c r="T354" s="409"/>
      <c r="U354" s="402"/>
      <c r="V354" s="387"/>
      <c r="W354" s="390"/>
      <c r="X354" s="396"/>
      <c r="Y354" s="79"/>
      <c r="Z354" s="80" t="str">
        <f>IF('Plano de ação'!J354="","",'Plano de ação'!J354)</f>
        <v>1.
2.
3.
n.</v>
      </c>
      <c r="AA354" s="81" t="str">
        <f>IF('Plano de ação'!R354="","",'Plano de ação'!R354)</f>
        <v/>
      </c>
      <c r="AB354" s="82" t="str">
        <f>IF('Plano de ação'!S354="","",'Plano de ação'!S354)</f>
        <v/>
      </c>
      <c r="AC354" s="80" t="str">
        <f>IF('Plano de contingência'!J354="","",'Plano de contingência'!J354)</f>
        <v>1.
2.
3.
n.</v>
      </c>
      <c r="AD354" s="80" t="str">
        <f>'Plano de contingência'!M354</f>
        <v>1.
2.
3.
n.</v>
      </c>
      <c r="AE354" s="506"/>
    </row>
    <row r="355" spans="2:31" s="78" customFormat="1" ht="14.45" customHeight="1" thickTop="1" thickBot="1" x14ac:dyDescent="0.25">
      <c r="B355" s="446"/>
      <c r="C355" s="459"/>
      <c r="D355" s="446"/>
      <c r="E355" s="459"/>
      <c r="F355" s="91"/>
      <c r="G355" s="452"/>
      <c r="H355" s="92"/>
      <c r="I355" s="443"/>
      <c r="J355" s="482"/>
      <c r="K355" s="417"/>
      <c r="L355" s="417"/>
      <c r="M355" s="420"/>
      <c r="N355" s="407" t="str">
        <f>'Avaliar os Controles Existent.'!H355</f>
        <v>1.
2.
3.
n.</v>
      </c>
      <c r="O355" s="408"/>
      <c r="P355" s="409"/>
      <c r="Q355" s="402"/>
      <c r="R355" s="407" t="str">
        <f>'Avaliar os Controles Existent.'!R355</f>
        <v>1.
2.
3.
n.</v>
      </c>
      <c r="S355" s="408"/>
      <c r="T355" s="409"/>
      <c r="U355" s="402"/>
      <c r="V355" s="387"/>
      <c r="W355" s="390"/>
      <c r="X355" s="396"/>
      <c r="Y355" s="79"/>
      <c r="Z355" s="80" t="str">
        <f>IF('Plano de ação'!J355="","",'Plano de ação'!J355)</f>
        <v>1.
2.
3.
n.</v>
      </c>
      <c r="AA355" s="81" t="str">
        <f>IF('Plano de ação'!R355="","",'Plano de ação'!R355)</f>
        <v/>
      </c>
      <c r="AB355" s="82" t="str">
        <f>IF('Plano de ação'!S355="","",'Plano de ação'!S355)</f>
        <v/>
      </c>
      <c r="AC355" s="80" t="str">
        <f>IF('Plano de contingência'!J355="","",'Plano de contingência'!J355)</f>
        <v>1.
2.
3.
n.</v>
      </c>
      <c r="AD355" s="80" t="str">
        <f>'Plano de contingência'!M355</f>
        <v>1.
2.
3.
n.</v>
      </c>
      <c r="AE355" s="506"/>
    </row>
    <row r="356" spans="2:31" s="78" customFormat="1" ht="14.45" customHeight="1" thickTop="1" thickBot="1" x14ac:dyDescent="0.25">
      <c r="B356" s="446"/>
      <c r="C356" s="459"/>
      <c r="D356" s="446"/>
      <c r="E356" s="459"/>
      <c r="F356" s="91"/>
      <c r="G356" s="452"/>
      <c r="H356" s="92"/>
      <c r="I356" s="443"/>
      <c r="J356" s="482"/>
      <c r="K356" s="417"/>
      <c r="L356" s="417"/>
      <c r="M356" s="420"/>
      <c r="N356" s="407" t="str">
        <f>'Avaliar os Controles Existent.'!H356</f>
        <v>1.
2.
3.
n.</v>
      </c>
      <c r="O356" s="408"/>
      <c r="P356" s="409"/>
      <c r="Q356" s="402"/>
      <c r="R356" s="407" t="str">
        <f>'Avaliar os Controles Existent.'!R356</f>
        <v>1.
2.
3.
n.</v>
      </c>
      <c r="S356" s="408"/>
      <c r="T356" s="409"/>
      <c r="U356" s="402"/>
      <c r="V356" s="387"/>
      <c r="W356" s="390"/>
      <c r="X356" s="396"/>
      <c r="Y356" s="79"/>
      <c r="Z356" s="80" t="str">
        <f>IF('Plano de ação'!J356="","",'Plano de ação'!J356)</f>
        <v>1.
2.
3.
n.</v>
      </c>
      <c r="AA356" s="81" t="str">
        <f>IF('Plano de ação'!R356="","",'Plano de ação'!R356)</f>
        <v/>
      </c>
      <c r="AB356" s="82" t="str">
        <f>IF('Plano de ação'!S356="","",'Plano de ação'!S356)</f>
        <v/>
      </c>
      <c r="AC356" s="80" t="str">
        <f>IF('Plano de contingência'!J356="","",'Plano de contingência'!J356)</f>
        <v>1.
2.
3.
n.</v>
      </c>
      <c r="AD356" s="80" t="str">
        <f>'Plano de contingência'!M356</f>
        <v>1.
2.
3.
n.</v>
      </c>
      <c r="AE356" s="506"/>
    </row>
    <row r="357" spans="2:31" s="78" customFormat="1" ht="14.45" customHeight="1" thickTop="1" thickBot="1" x14ac:dyDescent="0.25">
      <c r="B357" s="446"/>
      <c r="C357" s="459"/>
      <c r="D357" s="446"/>
      <c r="E357" s="459"/>
      <c r="F357" s="91"/>
      <c r="G357" s="452"/>
      <c r="H357" s="92"/>
      <c r="I357" s="443"/>
      <c r="J357" s="482"/>
      <c r="K357" s="417"/>
      <c r="L357" s="417"/>
      <c r="M357" s="420"/>
      <c r="N357" s="407" t="str">
        <f>'Avaliar os Controles Existent.'!H357</f>
        <v>1.
2.
3.
n.</v>
      </c>
      <c r="O357" s="408"/>
      <c r="P357" s="409"/>
      <c r="Q357" s="402"/>
      <c r="R357" s="407" t="str">
        <f>'Avaliar os Controles Existent.'!R357</f>
        <v>1.
2.
3.
n.</v>
      </c>
      <c r="S357" s="408"/>
      <c r="T357" s="409"/>
      <c r="U357" s="402"/>
      <c r="V357" s="387"/>
      <c r="W357" s="390"/>
      <c r="X357" s="396"/>
      <c r="Y357" s="79"/>
      <c r="Z357" s="80" t="str">
        <f>IF('Plano de ação'!J357="","",'Plano de ação'!J357)</f>
        <v>1.
2.
3.
n.</v>
      </c>
      <c r="AA357" s="81" t="str">
        <f>IF('Plano de ação'!R357="","",'Plano de ação'!R357)</f>
        <v/>
      </c>
      <c r="AB357" s="82" t="str">
        <f>IF('Plano de ação'!S357="","",'Plano de ação'!S357)</f>
        <v/>
      </c>
      <c r="AC357" s="80" t="str">
        <f>IF('Plano de contingência'!J357="","",'Plano de contingência'!J357)</f>
        <v>1.
2.
3.
n.</v>
      </c>
      <c r="AD357" s="80" t="str">
        <f>'Plano de contingência'!M357</f>
        <v>1.
2.
3.
n.</v>
      </c>
      <c r="AE357" s="506"/>
    </row>
    <row r="358" spans="2:31" s="78" customFormat="1" ht="14.45" customHeight="1" thickTop="1" thickBot="1" x14ac:dyDescent="0.25">
      <c r="B358" s="446"/>
      <c r="C358" s="459"/>
      <c r="D358" s="446"/>
      <c r="E358" s="459"/>
      <c r="F358" s="91"/>
      <c r="G358" s="452"/>
      <c r="H358" s="92"/>
      <c r="I358" s="443"/>
      <c r="J358" s="482"/>
      <c r="K358" s="417"/>
      <c r="L358" s="417"/>
      <c r="M358" s="420"/>
      <c r="N358" s="407" t="str">
        <f>'Avaliar os Controles Existent.'!H358</f>
        <v>1.
2.
3.
n.</v>
      </c>
      <c r="O358" s="408"/>
      <c r="P358" s="409"/>
      <c r="Q358" s="402"/>
      <c r="R358" s="407" t="str">
        <f>'Avaliar os Controles Existent.'!R358</f>
        <v>1.
2.
3.
n.</v>
      </c>
      <c r="S358" s="408"/>
      <c r="T358" s="409"/>
      <c r="U358" s="402"/>
      <c r="V358" s="387"/>
      <c r="W358" s="390"/>
      <c r="X358" s="396"/>
      <c r="Y358" s="79"/>
      <c r="Z358" s="80" t="str">
        <f>IF('Plano de ação'!J358="","",'Plano de ação'!J358)</f>
        <v>1.
2.
3.
n.</v>
      </c>
      <c r="AA358" s="81" t="str">
        <f>IF('Plano de ação'!R358="","",'Plano de ação'!R358)</f>
        <v/>
      </c>
      <c r="AB358" s="82" t="str">
        <f>IF('Plano de ação'!S358="","",'Plano de ação'!S358)</f>
        <v/>
      </c>
      <c r="AC358" s="80" t="str">
        <f>IF('Plano de contingência'!J358="","",'Plano de contingência'!J358)</f>
        <v>1.
2.
3.
n.</v>
      </c>
      <c r="AD358" s="80" t="str">
        <f>'Plano de contingência'!M358</f>
        <v>1.
2.
3.
n.</v>
      </c>
      <c r="AE358" s="506"/>
    </row>
    <row r="359" spans="2:31" s="78" customFormat="1" ht="14.45" customHeight="1" thickTop="1" thickBot="1" x14ac:dyDescent="0.25">
      <c r="B359" s="446"/>
      <c r="C359" s="459"/>
      <c r="D359" s="446"/>
      <c r="E359" s="459"/>
      <c r="F359" s="91"/>
      <c r="G359" s="452"/>
      <c r="H359" s="92"/>
      <c r="I359" s="443"/>
      <c r="J359" s="482"/>
      <c r="K359" s="417"/>
      <c r="L359" s="417"/>
      <c r="M359" s="420"/>
      <c r="N359" s="407" t="str">
        <f>'Avaliar os Controles Existent.'!H359</f>
        <v>1.
2.
3.
n.</v>
      </c>
      <c r="O359" s="408"/>
      <c r="P359" s="409"/>
      <c r="Q359" s="402"/>
      <c r="R359" s="407" t="str">
        <f>'Avaliar os Controles Existent.'!R359</f>
        <v>1.
2.
3.
n.</v>
      </c>
      <c r="S359" s="408"/>
      <c r="T359" s="409"/>
      <c r="U359" s="402"/>
      <c r="V359" s="387"/>
      <c r="W359" s="390"/>
      <c r="X359" s="396"/>
      <c r="Y359" s="79"/>
      <c r="Z359" s="80" t="str">
        <f>IF('Plano de ação'!J359="","",'Plano de ação'!J359)</f>
        <v>1.
2.
3.
n.</v>
      </c>
      <c r="AA359" s="81" t="str">
        <f>IF('Plano de ação'!R359="","",'Plano de ação'!R359)</f>
        <v/>
      </c>
      <c r="AB359" s="82" t="str">
        <f>IF('Plano de ação'!S359="","",'Plano de ação'!S359)</f>
        <v/>
      </c>
      <c r="AC359" s="80" t="str">
        <f>IF('Plano de contingência'!J359="","",'Plano de contingência'!J359)</f>
        <v>1.
2.
3.
n.</v>
      </c>
      <c r="AD359" s="80" t="str">
        <f>'Plano de contingência'!M359</f>
        <v>1.
2.
3.
n.</v>
      </c>
      <c r="AE359" s="506"/>
    </row>
    <row r="360" spans="2:31" s="78" customFormat="1" ht="14.45" customHeight="1" thickTop="1" thickBot="1" x14ac:dyDescent="0.25">
      <c r="B360" s="446"/>
      <c r="C360" s="459"/>
      <c r="D360" s="446"/>
      <c r="E360" s="459"/>
      <c r="F360" s="91"/>
      <c r="G360" s="452"/>
      <c r="H360" s="92"/>
      <c r="I360" s="443"/>
      <c r="J360" s="482"/>
      <c r="K360" s="417"/>
      <c r="L360" s="417"/>
      <c r="M360" s="420"/>
      <c r="N360" s="407" t="str">
        <f>'Avaliar os Controles Existent.'!H360</f>
        <v>1.
2.
3.
n.</v>
      </c>
      <c r="O360" s="408"/>
      <c r="P360" s="409"/>
      <c r="Q360" s="402"/>
      <c r="R360" s="407" t="str">
        <f>'Avaliar os Controles Existent.'!R360</f>
        <v>1.
2.
3.
n.</v>
      </c>
      <c r="S360" s="408"/>
      <c r="T360" s="409"/>
      <c r="U360" s="402"/>
      <c r="V360" s="387"/>
      <c r="W360" s="390"/>
      <c r="X360" s="396"/>
      <c r="Y360" s="79"/>
      <c r="Z360" s="80" t="str">
        <f>IF('Plano de ação'!J360="","",'Plano de ação'!J360)</f>
        <v>1.
2.
3.
n.</v>
      </c>
      <c r="AA360" s="81" t="str">
        <f>IF('Plano de ação'!R360="","",'Plano de ação'!R360)</f>
        <v/>
      </c>
      <c r="AB360" s="82" t="str">
        <f>IF('Plano de ação'!S360="","",'Plano de ação'!S360)</f>
        <v/>
      </c>
      <c r="AC360" s="80" t="str">
        <f>IF('Plano de contingência'!J360="","",'Plano de contingência'!J360)</f>
        <v>1.
2.
3.
n.</v>
      </c>
      <c r="AD360" s="80" t="str">
        <f>'Plano de contingência'!M360</f>
        <v>1.
2.
3.
n.</v>
      </c>
      <c r="AE360" s="506"/>
    </row>
    <row r="361" spans="2:31" s="78" customFormat="1" ht="14.45" customHeight="1" thickTop="1" thickBot="1" x14ac:dyDescent="0.25">
      <c r="B361" s="446"/>
      <c r="C361" s="459"/>
      <c r="D361" s="447"/>
      <c r="E361" s="460"/>
      <c r="F361" s="91"/>
      <c r="G361" s="453"/>
      <c r="H361" s="92"/>
      <c r="I361" s="444"/>
      <c r="J361" s="483"/>
      <c r="K361" s="418"/>
      <c r="L361" s="418"/>
      <c r="M361" s="421"/>
      <c r="N361" s="407" t="str">
        <f>'Avaliar os Controles Existent.'!H361</f>
        <v>1.
2.
3.
n.</v>
      </c>
      <c r="O361" s="408"/>
      <c r="P361" s="409"/>
      <c r="Q361" s="403"/>
      <c r="R361" s="407" t="str">
        <f>'Avaliar os Controles Existent.'!R361</f>
        <v>1.
2.
3.
n.</v>
      </c>
      <c r="S361" s="408"/>
      <c r="T361" s="409"/>
      <c r="U361" s="403"/>
      <c r="V361" s="388"/>
      <c r="W361" s="391"/>
      <c r="X361" s="397"/>
      <c r="Y361" s="79"/>
      <c r="Z361" s="80" t="str">
        <f>IF('Plano de ação'!J361="","",'Plano de ação'!J361)</f>
        <v>1.
2.
3.
n.</v>
      </c>
      <c r="AA361" s="81" t="str">
        <f>IF('Plano de ação'!R361="","",'Plano de ação'!R361)</f>
        <v/>
      </c>
      <c r="AB361" s="82" t="str">
        <f>IF('Plano de ação'!S361="","",'Plano de ação'!S361)</f>
        <v/>
      </c>
      <c r="AC361" s="80" t="str">
        <f>IF('Plano de contingência'!J361="","",'Plano de contingência'!J361)</f>
        <v>1.
2.
3.
n.</v>
      </c>
      <c r="AD361" s="80" t="str">
        <f>'Plano de contingência'!M361</f>
        <v>1.
2.
3.
n.</v>
      </c>
      <c r="AE361" s="506"/>
    </row>
    <row r="362" spans="2:31" s="78" customFormat="1" ht="14.45" customHeight="1" thickTop="1" thickBot="1" x14ac:dyDescent="0.25">
      <c r="B362" s="446"/>
      <c r="C362" s="459"/>
      <c r="D362" s="445" t="str">
        <f>'Subprocessos e FCS'!C48</f>
        <v>FCS.04</v>
      </c>
      <c r="E362" s="470">
        <f>'Subprocessos e FCS'!D48</f>
        <v>0</v>
      </c>
      <c r="F362" s="91"/>
      <c r="G362" s="451" t="s">
        <v>127</v>
      </c>
      <c r="H362" s="92"/>
      <c r="I362" s="442"/>
      <c r="J362" s="481"/>
      <c r="K362" s="416" t="str">
        <f>'Apuração do Risco Inerente'!Y362:Y371</f>
        <v/>
      </c>
      <c r="L362" s="416" t="str">
        <f>'Apuração do Risco Inerente'!Z362:Z371</f>
        <v/>
      </c>
      <c r="M362" s="419" t="str">
        <f>'Apuração do Risco Inerente'!AB362:AB371</f>
        <v/>
      </c>
      <c r="N362" s="407" t="str">
        <f>'Avaliar os Controles Existent.'!H362</f>
        <v>1.
2.
3.
n.</v>
      </c>
      <c r="O362" s="408"/>
      <c r="P362" s="409"/>
      <c r="Q362" s="401" t="str">
        <f>'Avaliar os Controles Existent.'!N362:N371</f>
        <v/>
      </c>
      <c r="R362" s="407" t="str">
        <f>'Avaliar os Controles Existent.'!R362</f>
        <v>1.
2.
3.
n.</v>
      </c>
      <c r="S362" s="408"/>
      <c r="T362" s="409"/>
      <c r="U362" s="401" t="str">
        <f>'Avaliar os Controles Existent.'!X362:X371</f>
        <v/>
      </c>
      <c r="V362" s="386" t="str">
        <f>'Avaliar os Controles Existent.'!AA362:AA371</f>
        <v/>
      </c>
      <c r="W362" s="389" t="str">
        <f>'Avaliar os Controles Existent.'!AB362:AB371</f>
        <v/>
      </c>
      <c r="X362" s="395" t="str">
        <f>'Avaliar os Controles Existent.'!AD362:AD371</f>
        <v/>
      </c>
      <c r="Y362" s="79" t="str">
        <f>IF('Plano de ação'!I362:I371="","",'Plano de ação'!I362:I371)</f>
        <v/>
      </c>
      <c r="Z362" s="80" t="str">
        <f>IF('Plano de ação'!J362="","",'Plano de ação'!J362)</f>
        <v>1.
2.
3.
n.</v>
      </c>
      <c r="AA362" s="81" t="str">
        <f>IF('Plano de ação'!R362="","",'Plano de ação'!R362)</f>
        <v/>
      </c>
      <c r="AB362" s="82" t="str">
        <f>IF('Plano de ação'!S362="","",'Plano de ação'!S362)</f>
        <v/>
      </c>
      <c r="AC362" s="80" t="str">
        <f>IF('Plano de contingência'!J362="","",'Plano de contingência'!J362)</f>
        <v>1.
2.
3.
n.</v>
      </c>
      <c r="AD362" s="80" t="str">
        <f>'Plano de contingência'!M362</f>
        <v>1.
2.
3.
n.</v>
      </c>
      <c r="AE362" s="506" t="str">
        <f>IF(Monitoramento!J362="","",Monitoramento!J362)</f>
        <v/>
      </c>
    </row>
    <row r="363" spans="2:31" s="78" customFormat="1" ht="14.45" customHeight="1" thickTop="1" thickBot="1" x14ac:dyDescent="0.25">
      <c r="B363" s="446"/>
      <c r="C363" s="459"/>
      <c r="D363" s="446"/>
      <c r="E363" s="459"/>
      <c r="F363" s="91"/>
      <c r="G363" s="452"/>
      <c r="H363" s="92"/>
      <c r="I363" s="443"/>
      <c r="J363" s="482"/>
      <c r="K363" s="417"/>
      <c r="L363" s="417"/>
      <c r="M363" s="420"/>
      <c r="N363" s="407" t="str">
        <f>'Avaliar os Controles Existent.'!H363</f>
        <v>1.
2.
3.
n.</v>
      </c>
      <c r="O363" s="408"/>
      <c r="P363" s="409"/>
      <c r="Q363" s="402"/>
      <c r="R363" s="407" t="str">
        <f>'Avaliar os Controles Existent.'!R363</f>
        <v>1.
2.
3.
n.</v>
      </c>
      <c r="S363" s="408"/>
      <c r="T363" s="409"/>
      <c r="U363" s="402"/>
      <c r="V363" s="387"/>
      <c r="W363" s="390"/>
      <c r="X363" s="396"/>
      <c r="Y363" s="79"/>
      <c r="Z363" s="80" t="str">
        <f>IF('Plano de ação'!J363="","",'Plano de ação'!J363)</f>
        <v>1.
2.
3.
n.</v>
      </c>
      <c r="AA363" s="81" t="str">
        <f>IF('Plano de ação'!R363="","",'Plano de ação'!R363)</f>
        <v/>
      </c>
      <c r="AB363" s="82" t="str">
        <f>IF('Plano de ação'!S363="","",'Plano de ação'!S363)</f>
        <v/>
      </c>
      <c r="AC363" s="80" t="str">
        <f>IF('Plano de contingência'!J363="","",'Plano de contingência'!J363)</f>
        <v>1.
2.
3.
n.</v>
      </c>
      <c r="AD363" s="80" t="str">
        <f>'Plano de contingência'!M363</f>
        <v>1.
2.
3.
n.</v>
      </c>
      <c r="AE363" s="506"/>
    </row>
    <row r="364" spans="2:31" s="78" customFormat="1" ht="14.45" customHeight="1" thickTop="1" thickBot="1" x14ac:dyDescent="0.25">
      <c r="B364" s="446"/>
      <c r="C364" s="459"/>
      <c r="D364" s="446"/>
      <c r="E364" s="459"/>
      <c r="F364" s="91"/>
      <c r="G364" s="452"/>
      <c r="H364" s="92"/>
      <c r="I364" s="443"/>
      <c r="J364" s="482"/>
      <c r="K364" s="417"/>
      <c r="L364" s="417"/>
      <c r="M364" s="420"/>
      <c r="N364" s="407" t="str">
        <f>'Avaliar os Controles Existent.'!H364</f>
        <v>1.
2.
3.
n.</v>
      </c>
      <c r="O364" s="408"/>
      <c r="P364" s="409"/>
      <c r="Q364" s="402"/>
      <c r="R364" s="407" t="str">
        <f>'Avaliar os Controles Existent.'!R364</f>
        <v>1.
2.
3.
n.</v>
      </c>
      <c r="S364" s="408"/>
      <c r="T364" s="409"/>
      <c r="U364" s="402"/>
      <c r="V364" s="387"/>
      <c r="W364" s="390"/>
      <c r="X364" s="396"/>
      <c r="Y364" s="79"/>
      <c r="Z364" s="80" t="str">
        <f>IF('Plano de ação'!J364="","",'Plano de ação'!J364)</f>
        <v>1.
2.
3.
n.</v>
      </c>
      <c r="AA364" s="81" t="str">
        <f>IF('Plano de ação'!R364="","",'Plano de ação'!R364)</f>
        <v/>
      </c>
      <c r="AB364" s="82" t="str">
        <f>IF('Plano de ação'!S364="","",'Plano de ação'!S364)</f>
        <v/>
      </c>
      <c r="AC364" s="80" t="str">
        <f>IF('Plano de contingência'!J364="","",'Plano de contingência'!J364)</f>
        <v>1.
2.
3.
n.</v>
      </c>
      <c r="AD364" s="80" t="str">
        <f>'Plano de contingência'!M364</f>
        <v>1.
2.
3.
n.</v>
      </c>
      <c r="AE364" s="506"/>
    </row>
    <row r="365" spans="2:31" s="78" customFormat="1" ht="14.45" customHeight="1" thickTop="1" thickBot="1" x14ac:dyDescent="0.25">
      <c r="B365" s="446"/>
      <c r="C365" s="459"/>
      <c r="D365" s="446"/>
      <c r="E365" s="459"/>
      <c r="F365" s="91"/>
      <c r="G365" s="452"/>
      <c r="H365" s="92"/>
      <c r="I365" s="443"/>
      <c r="J365" s="482"/>
      <c r="K365" s="417"/>
      <c r="L365" s="417"/>
      <c r="M365" s="420"/>
      <c r="N365" s="407" t="str">
        <f>'Avaliar os Controles Existent.'!H365</f>
        <v>1.
2.
3.
n.</v>
      </c>
      <c r="O365" s="408"/>
      <c r="P365" s="409"/>
      <c r="Q365" s="402"/>
      <c r="R365" s="407" t="str">
        <f>'Avaliar os Controles Existent.'!R365</f>
        <v>1.
2.
3.
n.</v>
      </c>
      <c r="S365" s="408"/>
      <c r="T365" s="409"/>
      <c r="U365" s="402"/>
      <c r="V365" s="387"/>
      <c r="W365" s="390"/>
      <c r="X365" s="396"/>
      <c r="Y365" s="79"/>
      <c r="Z365" s="80" t="str">
        <f>IF('Plano de ação'!J365="","",'Plano de ação'!J365)</f>
        <v>1.
2.
3.
n.</v>
      </c>
      <c r="AA365" s="81" t="str">
        <f>IF('Plano de ação'!R365="","",'Plano de ação'!R365)</f>
        <v/>
      </c>
      <c r="AB365" s="82" t="str">
        <f>IF('Plano de ação'!S365="","",'Plano de ação'!S365)</f>
        <v/>
      </c>
      <c r="AC365" s="80" t="str">
        <f>IF('Plano de contingência'!J365="","",'Plano de contingência'!J365)</f>
        <v>1.
2.
3.
n.</v>
      </c>
      <c r="AD365" s="80" t="str">
        <f>'Plano de contingência'!M365</f>
        <v>1.
2.
3.
n.</v>
      </c>
      <c r="AE365" s="506"/>
    </row>
    <row r="366" spans="2:31" s="78" customFormat="1" ht="14.45" customHeight="1" thickTop="1" thickBot="1" x14ac:dyDescent="0.25">
      <c r="B366" s="446"/>
      <c r="C366" s="459"/>
      <c r="D366" s="446"/>
      <c r="E366" s="459"/>
      <c r="F366" s="91"/>
      <c r="G366" s="452"/>
      <c r="H366" s="92"/>
      <c r="I366" s="443"/>
      <c r="J366" s="482"/>
      <c r="K366" s="417"/>
      <c r="L366" s="417"/>
      <c r="M366" s="420"/>
      <c r="N366" s="407" t="str">
        <f>'Avaliar os Controles Existent.'!H366</f>
        <v>1.
2.
3.
n.</v>
      </c>
      <c r="O366" s="408"/>
      <c r="P366" s="409"/>
      <c r="Q366" s="402"/>
      <c r="R366" s="407" t="str">
        <f>'Avaliar os Controles Existent.'!R366</f>
        <v>1.
2.
3.
n.</v>
      </c>
      <c r="S366" s="408"/>
      <c r="T366" s="409"/>
      <c r="U366" s="402"/>
      <c r="V366" s="387"/>
      <c r="W366" s="390"/>
      <c r="X366" s="396"/>
      <c r="Y366" s="79"/>
      <c r="Z366" s="80" t="str">
        <f>IF('Plano de ação'!J366="","",'Plano de ação'!J366)</f>
        <v>1.
2.
3.
n.</v>
      </c>
      <c r="AA366" s="81" t="str">
        <f>IF('Plano de ação'!R366="","",'Plano de ação'!R366)</f>
        <v/>
      </c>
      <c r="AB366" s="82" t="str">
        <f>IF('Plano de ação'!S366="","",'Plano de ação'!S366)</f>
        <v/>
      </c>
      <c r="AC366" s="80" t="str">
        <f>IF('Plano de contingência'!J366="","",'Plano de contingência'!J366)</f>
        <v>1.
2.
3.
n.</v>
      </c>
      <c r="AD366" s="80" t="str">
        <f>'Plano de contingência'!M366</f>
        <v>1.
2.
3.
n.</v>
      </c>
      <c r="AE366" s="506"/>
    </row>
    <row r="367" spans="2:31" s="78" customFormat="1" ht="14.45" customHeight="1" thickTop="1" thickBot="1" x14ac:dyDescent="0.25">
      <c r="B367" s="446"/>
      <c r="C367" s="459"/>
      <c r="D367" s="446"/>
      <c r="E367" s="459"/>
      <c r="F367" s="91"/>
      <c r="G367" s="452"/>
      <c r="H367" s="92"/>
      <c r="I367" s="443"/>
      <c r="J367" s="482"/>
      <c r="K367" s="417"/>
      <c r="L367" s="417"/>
      <c r="M367" s="420"/>
      <c r="N367" s="407" t="str">
        <f>'Avaliar os Controles Existent.'!H367</f>
        <v>1.
2.
3.
n.</v>
      </c>
      <c r="O367" s="408"/>
      <c r="P367" s="409"/>
      <c r="Q367" s="402"/>
      <c r="R367" s="407" t="str">
        <f>'Avaliar os Controles Existent.'!R367</f>
        <v>1.
2.
3.
n.</v>
      </c>
      <c r="S367" s="408"/>
      <c r="T367" s="409"/>
      <c r="U367" s="402"/>
      <c r="V367" s="387"/>
      <c r="W367" s="390"/>
      <c r="X367" s="396"/>
      <c r="Y367" s="79"/>
      <c r="Z367" s="80" t="str">
        <f>IF('Plano de ação'!J367="","",'Plano de ação'!J367)</f>
        <v>1.
2.
3.
n.</v>
      </c>
      <c r="AA367" s="81" t="str">
        <f>IF('Plano de ação'!R367="","",'Plano de ação'!R367)</f>
        <v/>
      </c>
      <c r="AB367" s="82" t="str">
        <f>IF('Plano de ação'!S367="","",'Plano de ação'!S367)</f>
        <v/>
      </c>
      <c r="AC367" s="80" t="str">
        <f>IF('Plano de contingência'!J367="","",'Plano de contingência'!J367)</f>
        <v>1.
2.
3.
n.</v>
      </c>
      <c r="AD367" s="80" t="str">
        <f>'Plano de contingência'!M367</f>
        <v>1.
2.
3.
n.</v>
      </c>
      <c r="AE367" s="506"/>
    </row>
    <row r="368" spans="2:31" s="78" customFormat="1" ht="14.45" customHeight="1" thickTop="1" thickBot="1" x14ac:dyDescent="0.25">
      <c r="B368" s="446"/>
      <c r="C368" s="459"/>
      <c r="D368" s="446"/>
      <c r="E368" s="459"/>
      <c r="F368" s="91"/>
      <c r="G368" s="452"/>
      <c r="H368" s="92"/>
      <c r="I368" s="443"/>
      <c r="J368" s="482"/>
      <c r="K368" s="417"/>
      <c r="L368" s="417"/>
      <c r="M368" s="420"/>
      <c r="N368" s="407" t="str">
        <f>'Avaliar os Controles Existent.'!H368</f>
        <v>1.
2.
3.
n.</v>
      </c>
      <c r="O368" s="408"/>
      <c r="P368" s="409"/>
      <c r="Q368" s="402"/>
      <c r="R368" s="407" t="str">
        <f>'Avaliar os Controles Existent.'!R368</f>
        <v>1.
2.
3.
n.</v>
      </c>
      <c r="S368" s="408"/>
      <c r="T368" s="409"/>
      <c r="U368" s="402"/>
      <c r="V368" s="387"/>
      <c r="W368" s="390"/>
      <c r="X368" s="396"/>
      <c r="Y368" s="79"/>
      <c r="Z368" s="80" t="str">
        <f>IF('Plano de ação'!J368="","",'Plano de ação'!J368)</f>
        <v>1.
2.
3.
n.</v>
      </c>
      <c r="AA368" s="81" t="str">
        <f>IF('Plano de ação'!R368="","",'Plano de ação'!R368)</f>
        <v/>
      </c>
      <c r="AB368" s="82" t="str">
        <f>IF('Plano de ação'!S368="","",'Plano de ação'!S368)</f>
        <v/>
      </c>
      <c r="AC368" s="80" t="str">
        <f>IF('Plano de contingência'!J368="","",'Plano de contingência'!J368)</f>
        <v>1.
2.
3.
n.</v>
      </c>
      <c r="AD368" s="80" t="str">
        <f>'Plano de contingência'!M368</f>
        <v>1.
2.
3.
n.</v>
      </c>
      <c r="AE368" s="506"/>
    </row>
    <row r="369" spans="2:31" s="78" customFormat="1" ht="14.45" customHeight="1" thickTop="1" thickBot="1" x14ac:dyDescent="0.25">
      <c r="B369" s="446"/>
      <c r="C369" s="459"/>
      <c r="D369" s="446"/>
      <c r="E369" s="459"/>
      <c r="F369" s="91"/>
      <c r="G369" s="452"/>
      <c r="H369" s="92"/>
      <c r="I369" s="443"/>
      <c r="J369" s="482"/>
      <c r="K369" s="417"/>
      <c r="L369" s="417"/>
      <c r="M369" s="420"/>
      <c r="N369" s="407" t="str">
        <f>'Avaliar os Controles Existent.'!H369</f>
        <v>1.
2.
3.
n.</v>
      </c>
      <c r="O369" s="408"/>
      <c r="P369" s="409"/>
      <c r="Q369" s="402"/>
      <c r="R369" s="407" t="str">
        <f>'Avaliar os Controles Existent.'!R369</f>
        <v>1.
2.
3.
n.</v>
      </c>
      <c r="S369" s="408"/>
      <c r="T369" s="409"/>
      <c r="U369" s="402"/>
      <c r="V369" s="387"/>
      <c r="W369" s="390"/>
      <c r="X369" s="396"/>
      <c r="Y369" s="79"/>
      <c r="Z369" s="80" t="str">
        <f>IF('Plano de ação'!J369="","",'Plano de ação'!J369)</f>
        <v>1.
2.
3.
n.</v>
      </c>
      <c r="AA369" s="81" t="str">
        <f>IF('Plano de ação'!R369="","",'Plano de ação'!R369)</f>
        <v/>
      </c>
      <c r="AB369" s="82" t="str">
        <f>IF('Plano de ação'!S369="","",'Plano de ação'!S369)</f>
        <v/>
      </c>
      <c r="AC369" s="80" t="str">
        <f>IF('Plano de contingência'!J369="","",'Plano de contingência'!J369)</f>
        <v>1.
2.
3.
n.</v>
      </c>
      <c r="AD369" s="80" t="str">
        <f>'Plano de contingência'!M369</f>
        <v>1.
2.
3.
n.</v>
      </c>
      <c r="AE369" s="506"/>
    </row>
    <row r="370" spans="2:31" s="78" customFormat="1" ht="14.45" customHeight="1" thickTop="1" thickBot="1" x14ac:dyDescent="0.25">
      <c r="B370" s="446"/>
      <c r="C370" s="459"/>
      <c r="D370" s="446"/>
      <c r="E370" s="459"/>
      <c r="F370" s="91"/>
      <c r="G370" s="452"/>
      <c r="H370" s="92"/>
      <c r="I370" s="443"/>
      <c r="J370" s="482"/>
      <c r="K370" s="417"/>
      <c r="L370" s="417"/>
      <c r="M370" s="420"/>
      <c r="N370" s="407" t="str">
        <f>'Avaliar os Controles Existent.'!H370</f>
        <v>1.
2.
3.
n.</v>
      </c>
      <c r="O370" s="408"/>
      <c r="P370" s="409"/>
      <c r="Q370" s="402"/>
      <c r="R370" s="407" t="str">
        <f>'Avaliar os Controles Existent.'!R370</f>
        <v>1.
2.
3.
n.</v>
      </c>
      <c r="S370" s="408"/>
      <c r="T370" s="409"/>
      <c r="U370" s="402"/>
      <c r="V370" s="387"/>
      <c r="W370" s="390"/>
      <c r="X370" s="396"/>
      <c r="Y370" s="79"/>
      <c r="Z370" s="80" t="str">
        <f>IF('Plano de ação'!J370="","",'Plano de ação'!J370)</f>
        <v>1.
2.
3.
n.</v>
      </c>
      <c r="AA370" s="81" t="str">
        <f>IF('Plano de ação'!R370="","",'Plano de ação'!R370)</f>
        <v/>
      </c>
      <c r="AB370" s="82" t="str">
        <f>IF('Plano de ação'!S370="","",'Plano de ação'!S370)</f>
        <v/>
      </c>
      <c r="AC370" s="80" t="str">
        <f>IF('Plano de contingência'!J370="","",'Plano de contingência'!J370)</f>
        <v>1.
2.
3.
n.</v>
      </c>
      <c r="AD370" s="80" t="str">
        <f>'Plano de contingência'!M370</f>
        <v>1.
2.
3.
n.</v>
      </c>
      <c r="AE370" s="506"/>
    </row>
    <row r="371" spans="2:31" s="78" customFormat="1" ht="14.45" customHeight="1" thickTop="1" thickBot="1" x14ac:dyDescent="0.25">
      <c r="B371" s="446"/>
      <c r="C371" s="459"/>
      <c r="D371" s="447"/>
      <c r="E371" s="460"/>
      <c r="F371" s="91"/>
      <c r="G371" s="453"/>
      <c r="H371" s="92"/>
      <c r="I371" s="444"/>
      <c r="J371" s="483"/>
      <c r="K371" s="418"/>
      <c r="L371" s="418"/>
      <c r="M371" s="421"/>
      <c r="N371" s="407" t="str">
        <f>'Avaliar os Controles Existent.'!H371</f>
        <v>1.
2.
3.
n.</v>
      </c>
      <c r="O371" s="408"/>
      <c r="P371" s="409"/>
      <c r="Q371" s="403"/>
      <c r="R371" s="407" t="str">
        <f>'Avaliar os Controles Existent.'!R371</f>
        <v>1.
2.
3.
n.</v>
      </c>
      <c r="S371" s="408"/>
      <c r="T371" s="409"/>
      <c r="U371" s="403"/>
      <c r="V371" s="388"/>
      <c r="W371" s="391"/>
      <c r="X371" s="397"/>
      <c r="Y371" s="79"/>
      <c r="Z371" s="80" t="str">
        <f>IF('Plano de ação'!J371="","",'Plano de ação'!J371)</f>
        <v>1.
2.
3.
n.</v>
      </c>
      <c r="AA371" s="81" t="str">
        <f>IF('Plano de ação'!R371="","",'Plano de ação'!R371)</f>
        <v/>
      </c>
      <c r="AB371" s="82" t="str">
        <f>IF('Plano de ação'!S371="","",'Plano de ação'!S371)</f>
        <v/>
      </c>
      <c r="AC371" s="80" t="str">
        <f>IF('Plano de contingência'!J371="","",'Plano de contingência'!J371)</f>
        <v>1.
2.
3.
n.</v>
      </c>
      <c r="AD371" s="80" t="str">
        <f>'Plano de contingência'!M371</f>
        <v>1.
2.
3.
n.</v>
      </c>
      <c r="AE371" s="506"/>
    </row>
    <row r="372" spans="2:31" s="78" customFormat="1" ht="14.45" customHeight="1" thickTop="1" thickBot="1" x14ac:dyDescent="0.25">
      <c r="B372" s="446"/>
      <c r="C372" s="459"/>
      <c r="D372" s="445" t="str">
        <f>'Subprocessos e FCS'!C49</f>
        <v>FCS.05</v>
      </c>
      <c r="E372" s="470">
        <f>'Subprocessos e FCS'!D49</f>
        <v>0</v>
      </c>
      <c r="F372" s="91"/>
      <c r="G372" s="451" t="s">
        <v>128</v>
      </c>
      <c r="H372" s="92"/>
      <c r="I372" s="442"/>
      <c r="J372" s="481"/>
      <c r="K372" s="416" t="str">
        <f>'Apuração do Risco Inerente'!Y372:Y381</f>
        <v/>
      </c>
      <c r="L372" s="416" t="str">
        <f>'Apuração do Risco Inerente'!Z372:Z381</f>
        <v/>
      </c>
      <c r="M372" s="419" t="str">
        <f>'Apuração do Risco Inerente'!AB372:AB381</f>
        <v/>
      </c>
      <c r="N372" s="407" t="str">
        <f>'Avaliar os Controles Existent.'!H372</f>
        <v>1.
2.
3.
n.</v>
      </c>
      <c r="O372" s="408"/>
      <c r="P372" s="409"/>
      <c r="Q372" s="401" t="str">
        <f>'Avaliar os Controles Existent.'!N372:N381</f>
        <v/>
      </c>
      <c r="R372" s="407" t="str">
        <f>'Avaliar os Controles Existent.'!R372</f>
        <v>1.
2.
3.
n.</v>
      </c>
      <c r="S372" s="408"/>
      <c r="T372" s="409"/>
      <c r="U372" s="401" t="str">
        <f>'Avaliar os Controles Existent.'!X372:X381</f>
        <v/>
      </c>
      <c r="V372" s="386" t="str">
        <f>'Avaliar os Controles Existent.'!AA372:AA381</f>
        <v/>
      </c>
      <c r="W372" s="389" t="str">
        <f>'Avaliar os Controles Existent.'!AB372:AB381</f>
        <v/>
      </c>
      <c r="X372" s="395" t="str">
        <f>'Avaliar os Controles Existent.'!AD372:AD381</f>
        <v/>
      </c>
      <c r="Y372" s="79" t="str">
        <f>IF('Plano de ação'!I372:I381="","",'Plano de ação'!I372:I381)</f>
        <v/>
      </c>
      <c r="Z372" s="80" t="str">
        <f>IF('Plano de ação'!J372="","",'Plano de ação'!J372)</f>
        <v>1.
2.
3.
n.</v>
      </c>
      <c r="AA372" s="81" t="str">
        <f>IF('Plano de ação'!R372="","",'Plano de ação'!R372)</f>
        <v/>
      </c>
      <c r="AB372" s="82" t="str">
        <f>IF('Plano de ação'!S372="","",'Plano de ação'!S372)</f>
        <v/>
      </c>
      <c r="AC372" s="80" t="str">
        <f>IF('Plano de contingência'!J372="","",'Plano de contingência'!J372)</f>
        <v>1.
2.
3.
n.</v>
      </c>
      <c r="AD372" s="80" t="str">
        <f>'Plano de contingência'!M372</f>
        <v>1.
2.
3.
n.</v>
      </c>
      <c r="AE372" s="506" t="str">
        <f>IF(Monitoramento!J372="","",Monitoramento!J372)</f>
        <v/>
      </c>
    </row>
    <row r="373" spans="2:31" s="78" customFormat="1" ht="14.45" customHeight="1" thickTop="1" thickBot="1" x14ac:dyDescent="0.25">
      <c r="B373" s="446"/>
      <c r="C373" s="459"/>
      <c r="D373" s="446"/>
      <c r="E373" s="459"/>
      <c r="F373" s="91"/>
      <c r="G373" s="452"/>
      <c r="H373" s="92"/>
      <c r="I373" s="443"/>
      <c r="J373" s="482"/>
      <c r="K373" s="417"/>
      <c r="L373" s="417"/>
      <c r="M373" s="420"/>
      <c r="N373" s="407" t="str">
        <f>'Avaliar os Controles Existent.'!H373</f>
        <v>1.
2.
3.
n.</v>
      </c>
      <c r="O373" s="408"/>
      <c r="P373" s="409"/>
      <c r="Q373" s="402"/>
      <c r="R373" s="407" t="str">
        <f>'Avaliar os Controles Existent.'!R373</f>
        <v>1.
2.
3.
n.</v>
      </c>
      <c r="S373" s="408"/>
      <c r="T373" s="409"/>
      <c r="U373" s="402"/>
      <c r="V373" s="387"/>
      <c r="W373" s="390"/>
      <c r="X373" s="396"/>
      <c r="Y373" s="79"/>
      <c r="Z373" s="80" t="str">
        <f>IF('Plano de ação'!J373="","",'Plano de ação'!J373)</f>
        <v>1.
2.
3.
n.</v>
      </c>
      <c r="AA373" s="81" t="str">
        <f>IF('Plano de ação'!R373="","",'Plano de ação'!R373)</f>
        <v/>
      </c>
      <c r="AB373" s="82" t="str">
        <f>IF('Plano de ação'!S373="","",'Plano de ação'!S373)</f>
        <v/>
      </c>
      <c r="AC373" s="80" t="str">
        <f>IF('Plano de contingência'!J373="","",'Plano de contingência'!J373)</f>
        <v>1.
2.
3.
n.</v>
      </c>
      <c r="AD373" s="80" t="str">
        <f>'Plano de contingência'!M373</f>
        <v>1.
2.
3.
n.</v>
      </c>
      <c r="AE373" s="506"/>
    </row>
    <row r="374" spans="2:31" s="78" customFormat="1" ht="14.45" customHeight="1" thickTop="1" thickBot="1" x14ac:dyDescent="0.25">
      <c r="B374" s="446"/>
      <c r="C374" s="459"/>
      <c r="D374" s="446"/>
      <c r="E374" s="459"/>
      <c r="F374" s="91"/>
      <c r="G374" s="452"/>
      <c r="H374" s="92"/>
      <c r="I374" s="443"/>
      <c r="J374" s="482"/>
      <c r="K374" s="417"/>
      <c r="L374" s="417"/>
      <c r="M374" s="420"/>
      <c r="N374" s="407" t="str">
        <f>'Avaliar os Controles Existent.'!H374</f>
        <v>1.
2.
3.
n.</v>
      </c>
      <c r="O374" s="408"/>
      <c r="P374" s="409"/>
      <c r="Q374" s="402"/>
      <c r="R374" s="407" t="str">
        <f>'Avaliar os Controles Existent.'!R374</f>
        <v>1.
2.
3.
n.</v>
      </c>
      <c r="S374" s="408"/>
      <c r="T374" s="409"/>
      <c r="U374" s="402"/>
      <c r="V374" s="387"/>
      <c r="W374" s="390"/>
      <c r="X374" s="396"/>
      <c r="Y374" s="79"/>
      <c r="Z374" s="80" t="str">
        <f>IF('Plano de ação'!J374="","",'Plano de ação'!J374)</f>
        <v>1.
2.
3.
n.</v>
      </c>
      <c r="AA374" s="81" t="str">
        <f>IF('Plano de ação'!R374="","",'Plano de ação'!R374)</f>
        <v/>
      </c>
      <c r="AB374" s="82" t="str">
        <f>IF('Plano de ação'!S374="","",'Plano de ação'!S374)</f>
        <v/>
      </c>
      <c r="AC374" s="80" t="str">
        <f>IF('Plano de contingência'!J374="","",'Plano de contingência'!J374)</f>
        <v>1.
2.
3.
n.</v>
      </c>
      <c r="AD374" s="80" t="str">
        <f>'Plano de contingência'!M374</f>
        <v>1.
2.
3.
n.</v>
      </c>
      <c r="AE374" s="506"/>
    </row>
    <row r="375" spans="2:31" s="78" customFormat="1" ht="14.45" customHeight="1" thickTop="1" thickBot="1" x14ac:dyDescent="0.25">
      <c r="B375" s="446"/>
      <c r="C375" s="459"/>
      <c r="D375" s="446"/>
      <c r="E375" s="459"/>
      <c r="F375" s="91"/>
      <c r="G375" s="452"/>
      <c r="H375" s="92"/>
      <c r="I375" s="443"/>
      <c r="J375" s="482"/>
      <c r="K375" s="417"/>
      <c r="L375" s="417"/>
      <c r="M375" s="420"/>
      <c r="N375" s="407" t="str">
        <f>'Avaliar os Controles Existent.'!H375</f>
        <v>1.
2.
3.
n.</v>
      </c>
      <c r="O375" s="408"/>
      <c r="P375" s="409"/>
      <c r="Q375" s="402"/>
      <c r="R375" s="407" t="str">
        <f>'Avaliar os Controles Existent.'!R375</f>
        <v>1.
2.
3.
n.</v>
      </c>
      <c r="S375" s="408"/>
      <c r="T375" s="409"/>
      <c r="U375" s="402"/>
      <c r="V375" s="387"/>
      <c r="W375" s="390"/>
      <c r="X375" s="396"/>
      <c r="Y375" s="79"/>
      <c r="Z375" s="80" t="str">
        <f>IF('Plano de ação'!J375="","",'Plano de ação'!J375)</f>
        <v>1.
2.
3.
n.</v>
      </c>
      <c r="AA375" s="81" t="str">
        <f>IF('Plano de ação'!R375="","",'Plano de ação'!R375)</f>
        <v/>
      </c>
      <c r="AB375" s="82" t="str">
        <f>IF('Plano de ação'!S375="","",'Plano de ação'!S375)</f>
        <v/>
      </c>
      <c r="AC375" s="80" t="str">
        <f>IF('Plano de contingência'!J375="","",'Plano de contingência'!J375)</f>
        <v>1.
2.
3.
n.</v>
      </c>
      <c r="AD375" s="80" t="str">
        <f>'Plano de contingência'!M375</f>
        <v>1.
2.
3.
n.</v>
      </c>
      <c r="AE375" s="506"/>
    </row>
    <row r="376" spans="2:31" s="78" customFormat="1" ht="14.45" customHeight="1" thickTop="1" thickBot="1" x14ac:dyDescent="0.25">
      <c r="B376" s="446"/>
      <c r="C376" s="459"/>
      <c r="D376" s="446"/>
      <c r="E376" s="459"/>
      <c r="F376" s="91"/>
      <c r="G376" s="452"/>
      <c r="H376" s="92"/>
      <c r="I376" s="443"/>
      <c r="J376" s="482"/>
      <c r="K376" s="417"/>
      <c r="L376" s="417"/>
      <c r="M376" s="420"/>
      <c r="N376" s="407" t="str">
        <f>'Avaliar os Controles Existent.'!H376</f>
        <v>1.
2.
3.
n.</v>
      </c>
      <c r="O376" s="408"/>
      <c r="P376" s="409"/>
      <c r="Q376" s="402"/>
      <c r="R376" s="407" t="str">
        <f>'Avaliar os Controles Existent.'!R376</f>
        <v>1.
2.
3.
n.</v>
      </c>
      <c r="S376" s="408"/>
      <c r="T376" s="409"/>
      <c r="U376" s="402"/>
      <c r="V376" s="387"/>
      <c r="W376" s="390"/>
      <c r="X376" s="396"/>
      <c r="Y376" s="79"/>
      <c r="Z376" s="80" t="str">
        <f>IF('Plano de ação'!J376="","",'Plano de ação'!J376)</f>
        <v>1.
2.
3.
n.</v>
      </c>
      <c r="AA376" s="81" t="str">
        <f>IF('Plano de ação'!R376="","",'Plano de ação'!R376)</f>
        <v/>
      </c>
      <c r="AB376" s="82" t="str">
        <f>IF('Plano de ação'!S376="","",'Plano de ação'!S376)</f>
        <v/>
      </c>
      <c r="AC376" s="80" t="str">
        <f>IF('Plano de contingência'!J376="","",'Plano de contingência'!J376)</f>
        <v>1.
2.
3.
n.</v>
      </c>
      <c r="AD376" s="80" t="str">
        <f>'Plano de contingência'!M376</f>
        <v>1.
2.
3.
n.</v>
      </c>
      <c r="AE376" s="506"/>
    </row>
    <row r="377" spans="2:31" s="78" customFormat="1" ht="14.45" customHeight="1" thickTop="1" thickBot="1" x14ac:dyDescent="0.25">
      <c r="B377" s="446"/>
      <c r="C377" s="459"/>
      <c r="D377" s="446"/>
      <c r="E377" s="459"/>
      <c r="F377" s="91"/>
      <c r="G377" s="452"/>
      <c r="H377" s="92"/>
      <c r="I377" s="443"/>
      <c r="J377" s="482"/>
      <c r="K377" s="417"/>
      <c r="L377" s="417"/>
      <c r="M377" s="420"/>
      <c r="N377" s="407" t="str">
        <f>'Avaliar os Controles Existent.'!H377</f>
        <v>1.
2.
3.
n.</v>
      </c>
      <c r="O377" s="408"/>
      <c r="P377" s="409"/>
      <c r="Q377" s="402"/>
      <c r="R377" s="407" t="str">
        <f>'Avaliar os Controles Existent.'!R377</f>
        <v>1.
2.
3.
n.</v>
      </c>
      <c r="S377" s="408"/>
      <c r="T377" s="409"/>
      <c r="U377" s="402"/>
      <c r="V377" s="387"/>
      <c r="W377" s="390"/>
      <c r="X377" s="396"/>
      <c r="Y377" s="79"/>
      <c r="Z377" s="80" t="str">
        <f>IF('Plano de ação'!J377="","",'Plano de ação'!J377)</f>
        <v>1.
2.
3.
n.</v>
      </c>
      <c r="AA377" s="81" t="str">
        <f>IF('Plano de ação'!R377="","",'Plano de ação'!R377)</f>
        <v/>
      </c>
      <c r="AB377" s="82" t="str">
        <f>IF('Plano de ação'!S377="","",'Plano de ação'!S377)</f>
        <v/>
      </c>
      <c r="AC377" s="80" t="str">
        <f>IF('Plano de contingência'!J377="","",'Plano de contingência'!J377)</f>
        <v>1.
2.
3.
n.</v>
      </c>
      <c r="AD377" s="80" t="str">
        <f>'Plano de contingência'!M377</f>
        <v>1.
2.
3.
n.</v>
      </c>
      <c r="AE377" s="506"/>
    </row>
    <row r="378" spans="2:31" s="78" customFormat="1" ht="14.45" customHeight="1" thickTop="1" thickBot="1" x14ac:dyDescent="0.25">
      <c r="B378" s="446"/>
      <c r="C378" s="459"/>
      <c r="D378" s="446"/>
      <c r="E378" s="459"/>
      <c r="F378" s="91"/>
      <c r="G378" s="452"/>
      <c r="H378" s="92"/>
      <c r="I378" s="443"/>
      <c r="J378" s="482"/>
      <c r="K378" s="417"/>
      <c r="L378" s="417"/>
      <c r="M378" s="420"/>
      <c r="N378" s="407" t="str">
        <f>'Avaliar os Controles Existent.'!H378</f>
        <v>1.
2.
3.
n.</v>
      </c>
      <c r="O378" s="408"/>
      <c r="P378" s="409"/>
      <c r="Q378" s="402"/>
      <c r="R378" s="407" t="str">
        <f>'Avaliar os Controles Existent.'!R378</f>
        <v>1.
2.
3.
n.</v>
      </c>
      <c r="S378" s="408"/>
      <c r="T378" s="409"/>
      <c r="U378" s="402"/>
      <c r="V378" s="387"/>
      <c r="W378" s="390"/>
      <c r="X378" s="396"/>
      <c r="Y378" s="79"/>
      <c r="Z378" s="80" t="str">
        <f>IF('Plano de ação'!J378="","",'Plano de ação'!J378)</f>
        <v>1.
2.
3.
n.</v>
      </c>
      <c r="AA378" s="81" t="str">
        <f>IF('Plano de ação'!R378="","",'Plano de ação'!R378)</f>
        <v/>
      </c>
      <c r="AB378" s="82" t="str">
        <f>IF('Plano de ação'!S378="","",'Plano de ação'!S378)</f>
        <v/>
      </c>
      <c r="AC378" s="80" t="str">
        <f>IF('Plano de contingência'!J378="","",'Plano de contingência'!J378)</f>
        <v>1.
2.
3.
n.</v>
      </c>
      <c r="AD378" s="80" t="str">
        <f>'Plano de contingência'!M378</f>
        <v>1.
2.
3.
n.</v>
      </c>
      <c r="AE378" s="506"/>
    </row>
    <row r="379" spans="2:31" s="78" customFormat="1" ht="14.45" customHeight="1" thickTop="1" thickBot="1" x14ac:dyDescent="0.25">
      <c r="B379" s="446"/>
      <c r="C379" s="459"/>
      <c r="D379" s="446"/>
      <c r="E379" s="459"/>
      <c r="F379" s="91"/>
      <c r="G379" s="452"/>
      <c r="H379" s="92"/>
      <c r="I379" s="443"/>
      <c r="J379" s="482"/>
      <c r="K379" s="417"/>
      <c r="L379" s="417"/>
      <c r="M379" s="420"/>
      <c r="N379" s="407" t="str">
        <f>'Avaliar os Controles Existent.'!H379</f>
        <v>1.
2.
3.
n.</v>
      </c>
      <c r="O379" s="408"/>
      <c r="P379" s="409"/>
      <c r="Q379" s="402"/>
      <c r="R379" s="407" t="str">
        <f>'Avaliar os Controles Existent.'!R379</f>
        <v>1.
2.
3.
n.</v>
      </c>
      <c r="S379" s="408"/>
      <c r="T379" s="409"/>
      <c r="U379" s="402"/>
      <c r="V379" s="387"/>
      <c r="W379" s="390"/>
      <c r="X379" s="396"/>
      <c r="Y379" s="79"/>
      <c r="Z379" s="80" t="str">
        <f>IF('Plano de ação'!J379="","",'Plano de ação'!J379)</f>
        <v>1.
2.
3.
n.</v>
      </c>
      <c r="AA379" s="81" t="str">
        <f>IF('Plano de ação'!R379="","",'Plano de ação'!R379)</f>
        <v/>
      </c>
      <c r="AB379" s="82" t="str">
        <f>IF('Plano de ação'!S379="","",'Plano de ação'!S379)</f>
        <v/>
      </c>
      <c r="AC379" s="80" t="str">
        <f>IF('Plano de contingência'!J379="","",'Plano de contingência'!J379)</f>
        <v>1.
2.
3.
n.</v>
      </c>
      <c r="AD379" s="80" t="str">
        <f>'Plano de contingência'!M379</f>
        <v>1.
2.
3.
n.</v>
      </c>
      <c r="AE379" s="506"/>
    </row>
    <row r="380" spans="2:31" s="78" customFormat="1" ht="14.45" customHeight="1" thickTop="1" thickBot="1" x14ac:dyDescent="0.25">
      <c r="B380" s="446"/>
      <c r="C380" s="459"/>
      <c r="D380" s="446"/>
      <c r="E380" s="459"/>
      <c r="F380" s="91"/>
      <c r="G380" s="452"/>
      <c r="H380" s="92"/>
      <c r="I380" s="443"/>
      <c r="J380" s="482"/>
      <c r="K380" s="417"/>
      <c r="L380" s="417"/>
      <c r="M380" s="420"/>
      <c r="N380" s="407" t="str">
        <f>'Avaliar os Controles Existent.'!H380</f>
        <v>1.
2.
3.
n.</v>
      </c>
      <c r="O380" s="408"/>
      <c r="P380" s="409"/>
      <c r="Q380" s="402"/>
      <c r="R380" s="407" t="str">
        <f>'Avaliar os Controles Existent.'!R380</f>
        <v>1.
2.
3.
n.</v>
      </c>
      <c r="S380" s="408"/>
      <c r="T380" s="409"/>
      <c r="U380" s="402"/>
      <c r="V380" s="387"/>
      <c r="W380" s="390"/>
      <c r="X380" s="396"/>
      <c r="Y380" s="79"/>
      <c r="Z380" s="80" t="str">
        <f>IF('Plano de ação'!J380="","",'Plano de ação'!J380)</f>
        <v>1.
2.
3.
n.</v>
      </c>
      <c r="AA380" s="81" t="str">
        <f>IF('Plano de ação'!R380="","",'Plano de ação'!R380)</f>
        <v/>
      </c>
      <c r="AB380" s="82" t="str">
        <f>IF('Plano de ação'!S380="","",'Plano de ação'!S380)</f>
        <v/>
      </c>
      <c r="AC380" s="80" t="str">
        <f>IF('Plano de contingência'!J380="","",'Plano de contingência'!J380)</f>
        <v>1.
2.
3.
n.</v>
      </c>
      <c r="AD380" s="80" t="str">
        <f>'Plano de contingência'!M380</f>
        <v>1.
2.
3.
n.</v>
      </c>
      <c r="AE380" s="506"/>
    </row>
    <row r="381" spans="2:31" s="78" customFormat="1" ht="14.45" customHeight="1" thickTop="1" thickBot="1" x14ac:dyDescent="0.25">
      <c r="B381" s="446"/>
      <c r="C381" s="459"/>
      <c r="D381" s="447"/>
      <c r="E381" s="460"/>
      <c r="F381" s="91"/>
      <c r="G381" s="453"/>
      <c r="H381" s="92"/>
      <c r="I381" s="444"/>
      <c r="J381" s="483"/>
      <c r="K381" s="418"/>
      <c r="L381" s="418"/>
      <c r="M381" s="421"/>
      <c r="N381" s="407" t="str">
        <f>'Avaliar os Controles Existent.'!H381</f>
        <v>1.
2.
3.
n.</v>
      </c>
      <c r="O381" s="408"/>
      <c r="P381" s="409"/>
      <c r="Q381" s="403"/>
      <c r="R381" s="407" t="str">
        <f>'Avaliar os Controles Existent.'!R381</f>
        <v>1.
2.
3.
n.</v>
      </c>
      <c r="S381" s="408"/>
      <c r="T381" s="409"/>
      <c r="U381" s="403"/>
      <c r="V381" s="388"/>
      <c r="W381" s="391"/>
      <c r="X381" s="397"/>
      <c r="Y381" s="79"/>
      <c r="Z381" s="80" t="str">
        <f>IF('Plano de ação'!J381="","",'Plano de ação'!J381)</f>
        <v>1.
2.
3.
n.</v>
      </c>
      <c r="AA381" s="81" t="str">
        <f>IF('Plano de ação'!R381="","",'Plano de ação'!R381)</f>
        <v/>
      </c>
      <c r="AB381" s="82" t="str">
        <f>IF('Plano de ação'!S381="","",'Plano de ação'!S381)</f>
        <v/>
      </c>
      <c r="AC381" s="80" t="str">
        <f>IF('Plano de contingência'!J381="","",'Plano de contingência'!J381)</f>
        <v>1.
2.
3.
n.</v>
      </c>
      <c r="AD381" s="80" t="str">
        <f>'Plano de contingência'!M381</f>
        <v>1.
2.
3.
n.</v>
      </c>
      <c r="AE381" s="506"/>
    </row>
    <row r="382" spans="2:31" s="78" customFormat="1" ht="14.45" customHeight="1" thickTop="1" thickBot="1" x14ac:dyDescent="0.25">
      <c r="B382" s="446"/>
      <c r="C382" s="459"/>
      <c r="D382" s="445" t="str">
        <f>'Subprocessos e FCS'!C50</f>
        <v>FCS.06</v>
      </c>
      <c r="E382" s="470">
        <f>'Subprocessos e FCS'!D50</f>
        <v>0</v>
      </c>
      <c r="F382" s="91"/>
      <c r="G382" s="451" t="s">
        <v>129</v>
      </c>
      <c r="H382" s="92"/>
      <c r="I382" s="442"/>
      <c r="J382" s="481"/>
      <c r="K382" s="416" t="str">
        <f>'Apuração do Risco Inerente'!Y382:Y391</f>
        <v/>
      </c>
      <c r="L382" s="416" t="str">
        <f>'Apuração do Risco Inerente'!Z382:Z391</f>
        <v/>
      </c>
      <c r="M382" s="419" t="str">
        <f>'Apuração do Risco Inerente'!AB382:AB391</f>
        <v/>
      </c>
      <c r="N382" s="407" t="str">
        <f>'Avaliar os Controles Existent.'!H382</f>
        <v>1.
2.
3.
n.</v>
      </c>
      <c r="O382" s="408"/>
      <c r="P382" s="409"/>
      <c r="Q382" s="401" t="str">
        <f>'Avaliar os Controles Existent.'!N382:N391</f>
        <v/>
      </c>
      <c r="R382" s="407" t="str">
        <f>'Avaliar os Controles Existent.'!R382</f>
        <v>1.
2.
3.
n.</v>
      </c>
      <c r="S382" s="408"/>
      <c r="T382" s="409"/>
      <c r="U382" s="401" t="str">
        <f>'Avaliar os Controles Existent.'!X382:X391</f>
        <v/>
      </c>
      <c r="V382" s="386" t="str">
        <f>'Avaliar os Controles Existent.'!AA382:AA391</f>
        <v/>
      </c>
      <c r="W382" s="389" t="str">
        <f>'Avaliar os Controles Existent.'!AB382:AB391</f>
        <v/>
      </c>
      <c r="X382" s="395" t="str">
        <f>'Avaliar os Controles Existent.'!AD382:AD391</f>
        <v/>
      </c>
      <c r="Y382" s="79" t="str">
        <f>IF('Plano de ação'!I382:I391="","",'Plano de ação'!I382:I391)</f>
        <v/>
      </c>
      <c r="Z382" s="80" t="str">
        <f>IF('Plano de ação'!J382="","",'Plano de ação'!J382)</f>
        <v>1.
2.
3.
n.</v>
      </c>
      <c r="AA382" s="81" t="str">
        <f>IF('Plano de ação'!R382="","",'Plano de ação'!R382)</f>
        <v/>
      </c>
      <c r="AB382" s="82" t="str">
        <f>IF('Plano de ação'!S382="","",'Plano de ação'!S382)</f>
        <v/>
      </c>
      <c r="AC382" s="80" t="str">
        <f>IF('Plano de contingência'!J382="","",'Plano de contingência'!J382)</f>
        <v>1.
2.
3.
n.</v>
      </c>
      <c r="AD382" s="80" t="str">
        <f>'Plano de contingência'!M382</f>
        <v>1.
2.
3.
n.</v>
      </c>
      <c r="AE382" s="506" t="str">
        <f>IF(Monitoramento!J382="","",Monitoramento!J382)</f>
        <v/>
      </c>
    </row>
    <row r="383" spans="2:31" s="78" customFormat="1" ht="14.45" customHeight="1" thickTop="1" thickBot="1" x14ac:dyDescent="0.25">
      <c r="B383" s="446"/>
      <c r="C383" s="459"/>
      <c r="D383" s="446"/>
      <c r="E383" s="459"/>
      <c r="F383" s="91"/>
      <c r="G383" s="452"/>
      <c r="H383" s="92"/>
      <c r="I383" s="443"/>
      <c r="J383" s="482"/>
      <c r="K383" s="417"/>
      <c r="L383" s="417"/>
      <c r="M383" s="420"/>
      <c r="N383" s="407" t="str">
        <f>'Avaliar os Controles Existent.'!H383</f>
        <v>1.
2.
3.
n.</v>
      </c>
      <c r="O383" s="408"/>
      <c r="P383" s="409"/>
      <c r="Q383" s="402"/>
      <c r="R383" s="407" t="str">
        <f>'Avaliar os Controles Existent.'!R383</f>
        <v>1.
2.
3.
n.</v>
      </c>
      <c r="S383" s="408"/>
      <c r="T383" s="409"/>
      <c r="U383" s="402"/>
      <c r="V383" s="387"/>
      <c r="W383" s="390"/>
      <c r="X383" s="396"/>
      <c r="Y383" s="79"/>
      <c r="Z383" s="80" t="str">
        <f>IF('Plano de ação'!J383="","",'Plano de ação'!J383)</f>
        <v>1.
2.
3.
n.</v>
      </c>
      <c r="AA383" s="81" t="str">
        <f>IF('Plano de ação'!R383="","",'Plano de ação'!R383)</f>
        <v/>
      </c>
      <c r="AB383" s="82" t="str">
        <f>IF('Plano de ação'!S383="","",'Plano de ação'!S383)</f>
        <v/>
      </c>
      <c r="AC383" s="80" t="str">
        <f>IF('Plano de contingência'!J383="","",'Plano de contingência'!J383)</f>
        <v>1.
2.
3.
n.</v>
      </c>
      <c r="AD383" s="80" t="str">
        <f>'Plano de contingência'!M383</f>
        <v>1.
2.
3.
n.</v>
      </c>
      <c r="AE383" s="506"/>
    </row>
    <row r="384" spans="2:31" s="78" customFormat="1" ht="14.45" customHeight="1" thickTop="1" thickBot="1" x14ac:dyDescent="0.25">
      <c r="B384" s="446"/>
      <c r="C384" s="459"/>
      <c r="D384" s="446"/>
      <c r="E384" s="459"/>
      <c r="F384" s="91"/>
      <c r="G384" s="452"/>
      <c r="H384" s="92"/>
      <c r="I384" s="443"/>
      <c r="J384" s="482"/>
      <c r="K384" s="417"/>
      <c r="L384" s="417"/>
      <c r="M384" s="420"/>
      <c r="N384" s="407" t="str">
        <f>'Avaliar os Controles Existent.'!H384</f>
        <v>1.
2.
3.
n.</v>
      </c>
      <c r="O384" s="408"/>
      <c r="P384" s="409"/>
      <c r="Q384" s="402"/>
      <c r="R384" s="407" t="str">
        <f>'Avaliar os Controles Existent.'!R384</f>
        <v>1.
2.
3.
n.</v>
      </c>
      <c r="S384" s="408"/>
      <c r="T384" s="409"/>
      <c r="U384" s="402"/>
      <c r="V384" s="387"/>
      <c r="W384" s="390"/>
      <c r="X384" s="396"/>
      <c r="Y384" s="79"/>
      <c r="Z384" s="80" t="str">
        <f>IF('Plano de ação'!J384="","",'Plano de ação'!J384)</f>
        <v>1.
2.
3.
n.</v>
      </c>
      <c r="AA384" s="81" t="str">
        <f>IF('Plano de ação'!R384="","",'Plano de ação'!R384)</f>
        <v/>
      </c>
      <c r="AB384" s="82" t="str">
        <f>IF('Plano de ação'!S384="","",'Plano de ação'!S384)</f>
        <v/>
      </c>
      <c r="AC384" s="80" t="str">
        <f>IF('Plano de contingência'!J384="","",'Plano de contingência'!J384)</f>
        <v>1.
2.
3.
n.</v>
      </c>
      <c r="AD384" s="80" t="str">
        <f>'Plano de contingência'!M384</f>
        <v>1.
2.
3.
n.</v>
      </c>
      <c r="AE384" s="506"/>
    </row>
    <row r="385" spans="2:31" s="78" customFormat="1" ht="14.45" customHeight="1" thickTop="1" thickBot="1" x14ac:dyDescent="0.25">
      <c r="B385" s="446"/>
      <c r="C385" s="459"/>
      <c r="D385" s="446"/>
      <c r="E385" s="459"/>
      <c r="F385" s="91"/>
      <c r="G385" s="452"/>
      <c r="H385" s="92"/>
      <c r="I385" s="443"/>
      <c r="J385" s="482"/>
      <c r="K385" s="417"/>
      <c r="L385" s="417"/>
      <c r="M385" s="420"/>
      <c r="N385" s="407" t="str">
        <f>'Avaliar os Controles Existent.'!H385</f>
        <v>1.
2.
3.
n.</v>
      </c>
      <c r="O385" s="408"/>
      <c r="P385" s="409"/>
      <c r="Q385" s="402"/>
      <c r="R385" s="407" t="str">
        <f>'Avaliar os Controles Existent.'!R385</f>
        <v>1.
2.
3.
n.</v>
      </c>
      <c r="S385" s="408"/>
      <c r="T385" s="409"/>
      <c r="U385" s="402"/>
      <c r="V385" s="387"/>
      <c r="W385" s="390"/>
      <c r="X385" s="396"/>
      <c r="Y385" s="79"/>
      <c r="Z385" s="80" t="str">
        <f>IF('Plano de ação'!J385="","",'Plano de ação'!J385)</f>
        <v>1.
2.
3.
n.</v>
      </c>
      <c r="AA385" s="81" t="str">
        <f>IF('Plano de ação'!R385="","",'Plano de ação'!R385)</f>
        <v/>
      </c>
      <c r="AB385" s="82" t="str">
        <f>IF('Plano de ação'!S385="","",'Plano de ação'!S385)</f>
        <v/>
      </c>
      <c r="AC385" s="80" t="str">
        <f>IF('Plano de contingência'!J385="","",'Plano de contingência'!J385)</f>
        <v>1.
2.
3.
n.</v>
      </c>
      <c r="AD385" s="80" t="str">
        <f>'Plano de contingência'!M385</f>
        <v>1.
2.
3.
n.</v>
      </c>
      <c r="AE385" s="506"/>
    </row>
    <row r="386" spans="2:31" s="78" customFormat="1" ht="14.45" customHeight="1" thickTop="1" thickBot="1" x14ac:dyDescent="0.25">
      <c r="B386" s="446"/>
      <c r="C386" s="459"/>
      <c r="D386" s="446"/>
      <c r="E386" s="459"/>
      <c r="F386" s="91"/>
      <c r="G386" s="452"/>
      <c r="H386" s="92"/>
      <c r="I386" s="443"/>
      <c r="J386" s="482"/>
      <c r="K386" s="417"/>
      <c r="L386" s="417"/>
      <c r="M386" s="420"/>
      <c r="N386" s="407" t="str">
        <f>'Avaliar os Controles Existent.'!H386</f>
        <v>1.
2.
3.
n.</v>
      </c>
      <c r="O386" s="408"/>
      <c r="P386" s="409"/>
      <c r="Q386" s="402"/>
      <c r="R386" s="407" t="str">
        <f>'Avaliar os Controles Existent.'!R386</f>
        <v>1.
2.
3.
n.</v>
      </c>
      <c r="S386" s="408"/>
      <c r="T386" s="409"/>
      <c r="U386" s="402"/>
      <c r="V386" s="387"/>
      <c r="W386" s="390"/>
      <c r="X386" s="396"/>
      <c r="Y386" s="79"/>
      <c r="Z386" s="80" t="str">
        <f>IF('Plano de ação'!J386="","",'Plano de ação'!J386)</f>
        <v>1.
2.
3.
n.</v>
      </c>
      <c r="AA386" s="81" t="str">
        <f>IF('Plano de ação'!R386="","",'Plano de ação'!R386)</f>
        <v/>
      </c>
      <c r="AB386" s="82" t="str">
        <f>IF('Plano de ação'!S386="","",'Plano de ação'!S386)</f>
        <v/>
      </c>
      <c r="AC386" s="80" t="str">
        <f>IF('Plano de contingência'!J386="","",'Plano de contingência'!J386)</f>
        <v>1.
2.
3.
n.</v>
      </c>
      <c r="AD386" s="80" t="str">
        <f>'Plano de contingência'!M386</f>
        <v>1.
2.
3.
n.</v>
      </c>
      <c r="AE386" s="506"/>
    </row>
    <row r="387" spans="2:31" s="78" customFormat="1" ht="14.45" customHeight="1" thickTop="1" thickBot="1" x14ac:dyDescent="0.25">
      <c r="B387" s="446"/>
      <c r="C387" s="459"/>
      <c r="D387" s="446"/>
      <c r="E387" s="459"/>
      <c r="F387" s="91"/>
      <c r="G387" s="452"/>
      <c r="H387" s="92"/>
      <c r="I387" s="443"/>
      <c r="J387" s="482"/>
      <c r="K387" s="417"/>
      <c r="L387" s="417"/>
      <c r="M387" s="420"/>
      <c r="N387" s="407" t="str">
        <f>'Avaliar os Controles Existent.'!H387</f>
        <v>1.
2.
3.
n.</v>
      </c>
      <c r="O387" s="408"/>
      <c r="P387" s="409"/>
      <c r="Q387" s="402"/>
      <c r="R387" s="407" t="str">
        <f>'Avaliar os Controles Existent.'!R387</f>
        <v>1.
2.
3.
n.</v>
      </c>
      <c r="S387" s="408"/>
      <c r="T387" s="409"/>
      <c r="U387" s="402"/>
      <c r="V387" s="387"/>
      <c r="W387" s="390"/>
      <c r="X387" s="396"/>
      <c r="Y387" s="79"/>
      <c r="Z387" s="80" t="str">
        <f>IF('Plano de ação'!J387="","",'Plano de ação'!J387)</f>
        <v>1.
2.
3.
n.</v>
      </c>
      <c r="AA387" s="81" t="str">
        <f>IF('Plano de ação'!R387="","",'Plano de ação'!R387)</f>
        <v/>
      </c>
      <c r="AB387" s="82" t="str">
        <f>IF('Plano de ação'!S387="","",'Plano de ação'!S387)</f>
        <v/>
      </c>
      <c r="AC387" s="80" t="str">
        <f>IF('Plano de contingência'!J387="","",'Plano de contingência'!J387)</f>
        <v>1.
2.
3.
n.</v>
      </c>
      <c r="AD387" s="80" t="str">
        <f>'Plano de contingência'!M387</f>
        <v>1.
2.
3.
n.</v>
      </c>
      <c r="AE387" s="506"/>
    </row>
    <row r="388" spans="2:31" s="78" customFormat="1" ht="14.45" customHeight="1" thickTop="1" thickBot="1" x14ac:dyDescent="0.25">
      <c r="B388" s="446"/>
      <c r="C388" s="459"/>
      <c r="D388" s="446"/>
      <c r="E388" s="459"/>
      <c r="F388" s="91"/>
      <c r="G388" s="452"/>
      <c r="H388" s="92"/>
      <c r="I388" s="443"/>
      <c r="J388" s="482"/>
      <c r="K388" s="417"/>
      <c r="L388" s="417"/>
      <c r="M388" s="420"/>
      <c r="N388" s="407" t="str">
        <f>'Avaliar os Controles Existent.'!H388</f>
        <v>1.
2.
3.
n.</v>
      </c>
      <c r="O388" s="408"/>
      <c r="P388" s="409"/>
      <c r="Q388" s="402"/>
      <c r="R388" s="407" t="str">
        <f>'Avaliar os Controles Existent.'!R388</f>
        <v>1.
2.
3.
n.</v>
      </c>
      <c r="S388" s="408"/>
      <c r="T388" s="409"/>
      <c r="U388" s="402"/>
      <c r="V388" s="387"/>
      <c r="W388" s="390"/>
      <c r="X388" s="396"/>
      <c r="Y388" s="79"/>
      <c r="Z388" s="80" t="str">
        <f>IF('Plano de ação'!J388="","",'Plano de ação'!J388)</f>
        <v>1.
2.
3.
n.</v>
      </c>
      <c r="AA388" s="81" t="str">
        <f>IF('Plano de ação'!R388="","",'Plano de ação'!R388)</f>
        <v/>
      </c>
      <c r="AB388" s="82" t="str">
        <f>IF('Plano de ação'!S388="","",'Plano de ação'!S388)</f>
        <v/>
      </c>
      <c r="AC388" s="80" t="str">
        <f>IF('Plano de contingência'!J388="","",'Plano de contingência'!J388)</f>
        <v>1.
2.
3.
n.</v>
      </c>
      <c r="AD388" s="80" t="str">
        <f>'Plano de contingência'!M388</f>
        <v>1.
2.
3.
n.</v>
      </c>
      <c r="AE388" s="506"/>
    </row>
    <row r="389" spans="2:31" s="78" customFormat="1" ht="14.45" customHeight="1" thickTop="1" thickBot="1" x14ac:dyDescent="0.25">
      <c r="B389" s="446"/>
      <c r="C389" s="459"/>
      <c r="D389" s="446"/>
      <c r="E389" s="459"/>
      <c r="F389" s="91"/>
      <c r="G389" s="452"/>
      <c r="H389" s="92"/>
      <c r="I389" s="443"/>
      <c r="J389" s="482"/>
      <c r="K389" s="417"/>
      <c r="L389" s="417"/>
      <c r="M389" s="420"/>
      <c r="N389" s="407" t="str">
        <f>'Avaliar os Controles Existent.'!H389</f>
        <v>1.
2.
3.
n.</v>
      </c>
      <c r="O389" s="408"/>
      <c r="P389" s="409"/>
      <c r="Q389" s="402"/>
      <c r="R389" s="407" t="str">
        <f>'Avaliar os Controles Existent.'!R389</f>
        <v>1.
2.
3.
n.</v>
      </c>
      <c r="S389" s="408"/>
      <c r="T389" s="409"/>
      <c r="U389" s="402"/>
      <c r="V389" s="387"/>
      <c r="W389" s="390"/>
      <c r="X389" s="396"/>
      <c r="Y389" s="79"/>
      <c r="Z389" s="80" t="str">
        <f>IF('Plano de ação'!J389="","",'Plano de ação'!J389)</f>
        <v>1.
2.
3.
n.</v>
      </c>
      <c r="AA389" s="81" t="str">
        <f>IF('Plano de ação'!R389="","",'Plano de ação'!R389)</f>
        <v/>
      </c>
      <c r="AB389" s="82" t="str">
        <f>IF('Plano de ação'!S389="","",'Plano de ação'!S389)</f>
        <v/>
      </c>
      <c r="AC389" s="80" t="str">
        <f>IF('Plano de contingência'!J389="","",'Plano de contingência'!J389)</f>
        <v>1.
2.
3.
n.</v>
      </c>
      <c r="AD389" s="80" t="str">
        <f>'Plano de contingência'!M389</f>
        <v>1.
2.
3.
n.</v>
      </c>
      <c r="AE389" s="506"/>
    </row>
    <row r="390" spans="2:31" s="78" customFormat="1" ht="14.45" customHeight="1" thickTop="1" thickBot="1" x14ac:dyDescent="0.25">
      <c r="B390" s="446"/>
      <c r="C390" s="459"/>
      <c r="D390" s="446"/>
      <c r="E390" s="459"/>
      <c r="F390" s="91"/>
      <c r="G390" s="452"/>
      <c r="H390" s="92"/>
      <c r="I390" s="443"/>
      <c r="J390" s="482"/>
      <c r="K390" s="417"/>
      <c r="L390" s="417"/>
      <c r="M390" s="420"/>
      <c r="N390" s="407" t="str">
        <f>'Avaliar os Controles Existent.'!H390</f>
        <v>1.
2.
3.
n.</v>
      </c>
      <c r="O390" s="408"/>
      <c r="P390" s="409"/>
      <c r="Q390" s="402"/>
      <c r="R390" s="407" t="str">
        <f>'Avaliar os Controles Existent.'!R390</f>
        <v>1.
2.
3.
n.</v>
      </c>
      <c r="S390" s="408"/>
      <c r="T390" s="409"/>
      <c r="U390" s="402"/>
      <c r="V390" s="387"/>
      <c r="W390" s="390"/>
      <c r="X390" s="396"/>
      <c r="Y390" s="79"/>
      <c r="Z390" s="80" t="str">
        <f>IF('Plano de ação'!J390="","",'Plano de ação'!J390)</f>
        <v>1.
2.
3.
n.</v>
      </c>
      <c r="AA390" s="81" t="str">
        <f>IF('Plano de ação'!R390="","",'Plano de ação'!R390)</f>
        <v/>
      </c>
      <c r="AB390" s="82" t="str">
        <f>IF('Plano de ação'!S390="","",'Plano de ação'!S390)</f>
        <v/>
      </c>
      <c r="AC390" s="80" t="str">
        <f>IF('Plano de contingência'!J390="","",'Plano de contingência'!J390)</f>
        <v>1.
2.
3.
n.</v>
      </c>
      <c r="AD390" s="80" t="str">
        <f>'Plano de contingência'!M390</f>
        <v>1.
2.
3.
n.</v>
      </c>
      <c r="AE390" s="506"/>
    </row>
    <row r="391" spans="2:31" s="78" customFormat="1" ht="14.45" customHeight="1" thickTop="1" thickBot="1" x14ac:dyDescent="0.25">
      <c r="B391" s="446"/>
      <c r="C391" s="459"/>
      <c r="D391" s="447"/>
      <c r="E391" s="460"/>
      <c r="F391" s="91"/>
      <c r="G391" s="453"/>
      <c r="H391" s="92"/>
      <c r="I391" s="444"/>
      <c r="J391" s="483"/>
      <c r="K391" s="418"/>
      <c r="L391" s="418"/>
      <c r="M391" s="421"/>
      <c r="N391" s="407" t="str">
        <f>'Avaliar os Controles Existent.'!H391</f>
        <v>1.
2.
3.
n.</v>
      </c>
      <c r="O391" s="408"/>
      <c r="P391" s="409"/>
      <c r="Q391" s="403"/>
      <c r="R391" s="407" t="str">
        <f>'Avaliar os Controles Existent.'!R391</f>
        <v>1.
2.
3.
n.</v>
      </c>
      <c r="S391" s="408"/>
      <c r="T391" s="409"/>
      <c r="U391" s="403"/>
      <c r="V391" s="388"/>
      <c r="W391" s="391"/>
      <c r="X391" s="397"/>
      <c r="Y391" s="79"/>
      <c r="Z391" s="80" t="str">
        <f>IF('Plano de ação'!J391="","",'Plano de ação'!J391)</f>
        <v>1.
2.
3.
n.</v>
      </c>
      <c r="AA391" s="81" t="str">
        <f>IF('Plano de ação'!R391="","",'Plano de ação'!R391)</f>
        <v/>
      </c>
      <c r="AB391" s="82" t="str">
        <f>IF('Plano de ação'!S391="","",'Plano de ação'!S391)</f>
        <v/>
      </c>
      <c r="AC391" s="80" t="str">
        <f>IF('Plano de contingência'!J391="","",'Plano de contingência'!J391)</f>
        <v>1.
2.
3.
n.</v>
      </c>
      <c r="AD391" s="80" t="str">
        <f>'Plano de contingência'!M391</f>
        <v>1.
2.
3.
n.</v>
      </c>
      <c r="AE391" s="506"/>
    </row>
    <row r="392" spans="2:31" s="78" customFormat="1" ht="14.45" customHeight="1" thickTop="1" thickBot="1" x14ac:dyDescent="0.25">
      <c r="B392" s="446"/>
      <c r="C392" s="459"/>
      <c r="D392" s="445" t="str">
        <f>'Subprocessos e FCS'!C51</f>
        <v>FCS.07</v>
      </c>
      <c r="E392" s="470">
        <f>'Subprocessos e FCS'!D51</f>
        <v>0</v>
      </c>
      <c r="F392" s="91"/>
      <c r="G392" s="451" t="s">
        <v>130</v>
      </c>
      <c r="H392" s="92"/>
      <c r="I392" s="442"/>
      <c r="J392" s="481"/>
      <c r="K392" s="416" t="str">
        <f>'Apuração do Risco Inerente'!Y392:Y401</f>
        <v/>
      </c>
      <c r="L392" s="416" t="str">
        <f>'Apuração do Risco Inerente'!Z392:Z401</f>
        <v/>
      </c>
      <c r="M392" s="419" t="str">
        <f>'Apuração do Risco Inerente'!AB392:AB401</f>
        <v/>
      </c>
      <c r="N392" s="407" t="str">
        <f>'Avaliar os Controles Existent.'!H392</f>
        <v>1.
2.
3.
n.</v>
      </c>
      <c r="O392" s="408"/>
      <c r="P392" s="409"/>
      <c r="Q392" s="401" t="str">
        <f>'Avaliar os Controles Existent.'!N392:N401</f>
        <v/>
      </c>
      <c r="R392" s="407" t="str">
        <f>'Avaliar os Controles Existent.'!R392</f>
        <v>1.
2.
3.
n.</v>
      </c>
      <c r="S392" s="408"/>
      <c r="T392" s="409"/>
      <c r="U392" s="401" t="str">
        <f>'Avaliar os Controles Existent.'!X392:X401</f>
        <v/>
      </c>
      <c r="V392" s="386" t="str">
        <f>'Avaliar os Controles Existent.'!AA392:AA401</f>
        <v/>
      </c>
      <c r="W392" s="389" t="str">
        <f>'Avaliar os Controles Existent.'!AB392:AB401</f>
        <v/>
      </c>
      <c r="X392" s="395" t="str">
        <f>'Avaliar os Controles Existent.'!AD392:AD401</f>
        <v/>
      </c>
      <c r="Y392" s="79" t="str">
        <f>IF('Plano de ação'!I392:I401="","",'Plano de ação'!I392:I401)</f>
        <v/>
      </c>
      <c r="Z392" s="80" t="str">
        <f>IF('Plano de ação'!J392="","",'Plano de ação'!J392)</f>
        <v>1.
2.
3.
n.</v>
      </c>
      <c r="AA392" s="81" t="str">
        <f>IF('Plano de ação'!R392="","",'Plano de ação'!R392)</f>
        <v/>
      </c>
      <c r="AB392" s="82" t="str">
        <f>IF('Plano de ação'!S392="","",'Plano de ação'!S392)</f>
        <v/>
      </c>
      <c r="AC392" s="80" t="str">
        <f>IF('Plano de contingência'!J392="","",'Plano de contingência'!J392)</f>
        <v>1.
2.
3.
n.</v>
      </c>
      <c r="AD392" s="80" t="str">
        <f>'Plano de contingência'!M392</f>
        <v>1.
2.
3.
n.</v>
      </c>
      <c r="AE392" s="506" t="str">
        <f>IF(Monitoramento!J392="","",Monitoramento!J392)</f>
        <v/>
      </c>
    </row>
    <row r="393" spans="2:31" s="78" customFormat="1" ht="14.45" customHeight="1" thickTop="1" thickBot="1" x14ac:dyDescent="0.25">
      <c r="B393" s="446"/>
      <c r="C393" s="459"/>
      <c r="D393" s="446"/>
      <c r="E393" s="459"/>
      <c r="F393" s="91"/>
      <c r="G393" s="452"/>
      <c r="H393" s="92"/>
      <c r="I393" s="443"/>
      <c r="J393" s="482"/>
      <c r="K393" s="417"/>
      <c r="L393" s="417"/>
      <c r="M393" s="420"/>
      <c r="N393" s="407" t="str">
        <f>'Avaliar os Controles Existent.'!H393</f>
        <v>1.
2.
3.
n.</v>
      </c>
      <c r="O393" s="408"/>
      <c r="P393" s="409"/>
      <c r="Q393" s="402"/>
      <c r="R393" s="407" t="str">
        <f>'Avaliar os Controles Existent.'!R393</f>
        <v>1.
2.
3.
n.</v>
      </c>
      <c r="S393" s="408"/>
      <c r="T393" s="409"/>
      <c r="U393" s="402"/>
      <c r="V393" s="387"/>
      <c r="W393" s="390"/>
      <c r="X393" s="396"/>
      <c r="Y393" s="79"/>
      <c r="Z393" s="80" t="str">
        <f>IF('Plano de ação'!J393="","",'Plano de ação'!J393)</f>
        <v>1.
2.
3.
n.</v>
      </c>
      <c r="AA393" s="81" t="str">
        <f>IF('Plano de ação'!R393="","",'Plano de ação'!R393)</f>
        <v/>
      </c>
      <c r="AB393" s="82" t="str">
        <f>IF('Plano de ação'!S393="","",'Plano de ação'!S393)</f>
        <v/>
      </c>
      <c r="AC393" s="80" t="str">
        <f>IF('Plano de contingência'!J393="","",'Plano de contingência'!J393)</f>
        <v>1.
2.
3.
n.</v>
      </c>
      <c r="AD393" s="80" t="str">
        <f>'Plano de contingência'!M393</f>
        <v>1.
2.
3.
n.</v>
      </c>
      <c r="AE393" s="506"/>
    </row>
    <row r="394" spans="2:31" s="78" customFormat="1" ht="14.45" customHeight="1" thickTop="1" thickBot="1" x14ac:dyDescent="0.25">
      <c r="B394" s="446"/>
      <c r="C394" s="459"/>
      <c r="D394" s="446"/>
      <c r="E394" s="459"/>
      <c r="F394" s="91"/>
      <c r="G394" s="452"/>
      <c r="H394" s="92"/>
      <c r="I394" s="443"/>
      <c r="J394" s="482"/>
      <c r="K394" s="417"/>
      <c r="L394" s="417"/>
      <c r="M394" s="420"/>
      <c r="N394" s="407" t="str">
        <f>'Avaliar os Controles Existent.'!H394</f>
        <v>1.
2.
3.
n.</v>
      </c>
      <c r="O394" s="408"/>
      <c r="P394" s="409"/>
      <c r="Q394" s="402"/>
      <c r="R394" s="407" t="str">
        <f>'Avaliar os Controles Existent.'!R394</f>
        <v>1.
2.
3.
n.</v>
      </c>
      <c r="S394" s="408"/>
      <c r="T394" s="409"/>
      <c r="U394" s="402"/>
      <c r="V394" s="387"/>
      <c r="W394" s="390"/>
      <c r="X394" s="396"/>
      <c r="Y394" s="79"/>
      <c r="Z394" s="80" t="str">
        <f>IF('Plano de ação'!J394="","",'Plano de ação'!J394)</f>
        <v>1.
2.
3.
n.</v>
      </c>
      <c r="AA394" s="81" t="str">
        <f>IF('Plano de ação'!R394="","",'Plano de ação'!R394)</f>
        <v/>
      </c>
      <c r="AB394" s="82" t="str">
        <f>IF('Plano de ação'!S394="","",'Plano de ação'!S394)</f>
        <v/>
      </c>
      <c r="AC394" s="80" t="str">
        <f>IF('Plano de contingência'!J394="","",'Plano de contingência'!J394)</f>
        <v>1.
2.
3.
n.</v>
      </c>
      <c r="AD394" s="80" t="str">
        <f>'Plano de contingência'!M394</f>
        <v>1.
2.
3.
n.</v>
      </c>
      <c r="AE394" s="506"/>
    </row>
    <row r="395" spans="2:31" s="78" customFormat="1" ht="14.45" customHeight="1" thickTop="1" thickBot="1" x14ac:dyDescent="0.25">
      <c r="B395" s="446"/>
      <c r="C395" s="459"/>
      <c r="D395" s="446"/>
      <c r="E395" s="459"/>
      <c r="F395" s="91"/>
      <c r="G395" s="452"/>
      <c r="H395" s="92"/>
      <c r="I395" s="443"/>
      <c r="J395" s="482"/>
      <c r="K395" s="417"/>
      <c r="L395" s="417"/>
      <c r="M395" s="420"/>
      <c r="N395" s="407" t="str">
        <f>'Avaliar os Controles Existent.'!H395</f>
        <v>1.
2.
3.
n.</v>
      </c>
      <c r="O395" s="408"/>
      <c r="P395" s="409"/>
      <c r="Q395" s="402"/>
      <c r="R395" s="407" t="str">
        <f>'Avaliar os Controles Existent.'!R395</f>
        <v>1.
2.
3.
n.</v>
      </c>
      <c r="S395" s="408"/>
      <c r="T395" s="409"/>
      <c r="U395" s="402"/>
      <c r="V395" s="387"/>
      <c r="W395" s="390"/>
      <c r="X395" s="396"/>
      <c r="Y395" s="79"/>
      <c r="Z395" s="80" t="str">
        <f>IF('Plano de ação'!J395="","",'Plano de ação'!J395)</f>
        <v>1.
2.
3.
n.</v>
      </c>
      <c r="AA395" s="81" t="str">
        <f>IF('Plano de ação'!R395="","",'Plano de ação'!R395)</f>
        <v/>
      </c>
      <c r="AB395" s="82" t="str">
        <f>IF('Plano de ação'!S395="","",'Plano de ação'!S395)</f>
        <v/>
      </c>
      <c r="AC395" s="80" t="str">
        <f>IF('Plano de contingência'!J395="","",'Plano de contingência'!J395)</f>
        <v>1.
2.
3.
n.</v>
      </c>
      <c r="AD395" s="80" t="str">
        <f>'Plano de contingência'!M395</f>
        <v>1.
2.
3.
n.</v>
      </c>
      <c r="AE395" s="506"/>
    </row>
    <row r="396" spans="2:31" s="78" customFormat="1" ht="14.45" customHeight="1" thickTop="1" thickBot="1" x14ac:dyDescent="0.25">
      <c r="B396" s="446"/>
      <c r="C396" s="459"/>
      <c r="D396" s="446"/>
      <c r="E396" s="459"/>
      <c r="F396" s="91"/>
      <c r="G396" s="452"/>
      <c r="H396" s="92"/>
      <c r="I396" s="443"/>
      <c r="J396" s="482"/>
      <c r="K396" s="417"/>
      <c r="L396" s="417"/>
      <c r="M396" s="420"/>
      <c r="N396" s="407" t="str">
        <f>'Avaliar os Controles Existent.'!H396</f>
        <v>1.
2.
3.
n.</v>
      </c>
      <c r="O396" s="408"/>
      <c r="P396" s="409"/>
      <c r="Q396" s="402"/>
      <c r="R396" s="407" t="str">
        <f>'Avaliar os Controles Existent.'!R396</f>
        <v>1.
2.
3.
n.</v>
      </c>
      <c r="S396" s="408"/>
      <c r="T396" s="409"/>
      <c r="U396" s="402"/>
      <c r="V396" s="387"/>
      <c r="W396" s="390"/>
      <c r="X396" s="396"/>
      <c r="Y396" s="79"/>
      <c r="Z396" s="80" t="str">
        <f>IF('Plano de ação'!J396="","",'Plano de ação'!J396)</f>
        <v>1.
2.
3.
n.</v>
      </c>
      <c r="AA396" s="81" t="str">
        <f>IF('Plano de ação'!R396="","",'Plano de ação'!R396)</f>
        <v/>
      </c>
      <c r="AB396" s="82" t="str">
        <f>IF('Plano de ação'!S396="","",'Plano de ação'!S396)</f>
        <v/>
      </c>
      <c r="AC396" s="80" t="str">
        <f>IF('Plano de contingência'!J396="","",'Plano de contingência'!J396)</f>
        <v>1.
2.
3.
n.</v>
      </c>
      <c r="AD396" s="80" t="str">
        <f>'Plano de contingência'!M396</f>
        <v>1.
2.
3.
n.</v>
      </c>
      <c r="AE396" s="506"/>
    </row>
    <row r="397" spans="2:31" s="78" customFormat="1" ht="14.45" customHeight="1" thickTop="1" thickBot="1" x14ac:dyDescent="0.25">
      <c r="B397" s="446"/>
      <c r="C397" s="459"/>
      <c r="D397" s="446"/>
      <c r="E397" s="459"/>
      <c r="F397" s="91"/>
      <c r="G397" s="452"/>
      <c r="H397" s="92"/>
      <c r="I397" s="443"/>
      <c r="J397" s="482"/>
      <c r="K397" s="417"/>
      <c r="L397" s="417"/>
      <c r="M397" s="420"/>
      <c r="N397" s="407" t="str">
        <f>'Avaliar os Controles Existent.'!H397</f>
        <v>1.
2.
3.
n.</v>
      </c>
      <c r="O397" s="408"/>
      <c r="P397" s="409"/>
      <c r="Q397" s="402"/>
      <c r="R397" s="407" t="str">
        <f>'Avaliar os Controles Existent.'!R397</f>
        <v>1.
2.
3.
n.</v>
      </c>
      <c r="S397" s="408"/>
      <c r="T397" s="409"/>
      <c r="U397" s="402"/>
      <c r="V397" s="387"/>
      <c r="W397" s="390"/>
      <c r="X397" s="396"/>
      <c r="Y397" s="79"/>
      <c r="Z397" s="80" t="str">
        <f>IF('Plano de ação'!J397="","",'Plano de ação'!J397)</f>
        <v>1.
2.
3.
n.</v>
      </c>
      <c r="AA397" s="81" t="str">
        <f>IF('Plano de ação'!R397="","",'Plano de ação'!R397)</f>
        <v/>
      </c>
      <c r="AB397" s="82" t="str">
        <f>IF('Plano de ação'!S397="","",'Plano de ação'!S397)</f>
        <v/>
      </c>
      <c r="AC397" s="80" t="str">
        <f>IF('Plano de contingência'!J397="","",'Plano de contingência'!J397)</f>
        <v>1.
2.
3.
n.</v>
      </c>
      <c r="AD397" s="80" t="str">
        <f>'Plano de contingência'!M397</f>
        <v>1.
2.
3.
n.</v>
      </c>
      <c r="AE397" s="506"/>
    </row>
    <row r="398" spans="2:31" s="78" customFormat="1" ht="14.45" customHeight="1" thickTop="1" thickBot="1" x14ac:dyDescent="0.25">
      <c r="B398" s="446"/>
      <c r="C398" s="459"/>
      <c r="D398" s="446"/>
      <c r="E398" s="459"/>
      <c r="F398" s="91"/>
      <c r="G398" s="452"/>
      <c r="H398" s="92"/>
      <c r="I398" s="443"/>
      <c r="J398" s="482"/>
      <c r="K398" s="417"/>
      <c r="L398" s="417"/>
      <c r="M398" s="420"/>
      <c r="N398" s="407" t="str">
        <f>'Avaliar os Controles Existent.'!H398</f>
        <v>1.
2.
3.
n.</v>
      </c>
      <c r="O398" s="408"/>
      <c r="P398" s="409"/>
      <c r="Q398" s="402"/>
      <c r="R398" s="407" t="str">
        <f>'Avaliar os Controles Existent.'!R398</f>
        <v>1.
2.
3.
n.</v>
      </c>
      <c r="S398" s="408"/>
      <c r="T398" s="409"/>
      <c r="U398" s="402"/>
      <c r="V398" s="387"/>
      <c r="W398" s="390"/>
      <c r="X398" s="396"/>
      <c r="Y398" s="79"/>
      <c r="Z398" s="80" t="str">
        <f>IF('Plano de ação'!J398="","",'Plano de ação'!J398)</f>
        <v>1.
2.
3.
n.</v>
      </c>
      <c r="AA398" s="81" t="str">
        <f>IF('Plano de ação'!R398="","",'Plano de ação'!R398)</f>
        <v/>
      </c>
      <c r="AB398" s="82" t="str">
        <f>IF('Plano de ação'!S398="","",'Plano de ação'!S398)</f>
        <v/>
      </c>
      <c r="AC398" s="80" t="str">
        <f>IF('Plano de contingência'!J398="","",'Plano de contingência'!J398)</f>
        <v>1.
2.
3.
n.</v>
      </c>
      <c r="AD398" s="80" t="str">
        <f>'Plano de contingência'!M398</f>
        <v>1.
2.
3.
n.</v>
      </c>
      <c r="AE398" s="506"/>
    </row>
    <row r="399" spans="2:31" s="78" customFormat="1" ht="14.45" customHeight="1" thickTop="1" thickBot="1" x14ac:dyDescent="0.25">
      <c r="B399" s="446"/>
      <c r="C399" s="459"/>
      <c r="D399" s="446"/>
      <c r="E399" s="459"/>
      <c r="F399" s="91"/>
      <c r="G399" s="452"/>
      <c r="H399" s="92"/>
      <c r="I399" s="443"/>
      <c r="J399" s="482"/>
      <c r="K399" s="417"/>
      <c r="L399" s="417"/>
      <c r="M399" s="420"/>
      <c r="N399" s="407" t="str">
        <f>'Avaliar os Controles Existent.'!H399</f>
        <v>1.
2.
3.
n.</v>
      </c>
      <c r="O399" s="408"/>
      <c r="P399" s="409"/>
      <c r="Q399" s="402"/>
      <c r="R399" s="407" t="str">
        <f>'Avaliar os Controles Existent.'!R399</f>
        <v>1.
2.
3.
n.</v>
      </c>
      <c r="S399" s="408"/>
      <c r="T399" s="409"/>
      <c r="U399" s="402"/>
      <c r="V399" s="387"/>
      <c r="W399" s="390"/>
      <c r="X399" s="396"/>
      <c r="Y399" s="79"/>
      <c r="Z399" s="80" t="str">
        <f>IF('Plano de ação'!J399="","",'Plano de ação'!J399)</f>
        <v>1.
2.
3.
n.</v>
      </c>
      <c r="AA399" s="81" t="str">
        <f>IF('Plano de ação'!R399="","",'Plano de ação'!R399)</f>
        <v/>
      </c>
      <c r="AB399" s="82" t="str">
        <f>IF('Plano de ação'!S399="","",'Plano de ação'!S399)</f>
        <v/>
      </c>
      <c r="AC399" s="80" t="str">
        <f>IF('Plano de contingência'!J399="","",'Plano de contingência'!J399)</f>
        <v>1.
2.
3.
n.</v>
      </c>
      <c r="AD399" s="80" t="str">
        <f>'Plano de contingência'!M399</f>
        <v>1.
2.
3.
n.</v>
      </c>
      <c r="AE399" s="506"/>
    </row>
    <row r="400" spans="2:31" s="78" customFormat="1" ht="14.45" customHeight="1" thickTop="1" thickBot="1" x14ac:dyDescent="0.25">
      <c r="B400" s="446"/>
      <c r="C400" s="459"/>
      <c r="D400" s="446"/>
      <c r="E400" s="459"/>
      <c r="F400" s="91"/>
      <c r="G400" s="452"/>
      <c r="H400" s="92"/>
      <c r="I400" s="443"/>
      <c r="J400" s="482"/>
      <c r="K400" s="417"/>
      <c r="L400" s="417"/>
      <c r="M400" s="420"/>
      <c r="N400" s="407" t="str">
        <f>'Avaliar os Controles Existent.'!H400</f>
        <v>1.
2.
3.
n.</v>
      </c>
      <c r="O400" s="408"/>
      <c r="P400" s="409"/>
      <c r="Q400" s="402"/>
      <c r="R400" s="407" t="str">
        <f>'Avaliar os Controles Existent.'!R400</f>
        <v>1.
2.
3.
n.</v>
      </c>
      <c r="S400" s="408"/>
      <c r="T400" s="409"/>
      <c r="U400" s="402"/>
      <c r="V400" s="387"/>
      <c r="W400" s="390"/>
      <c r="X400" s="396"/>
      <c r="Y400" s="79"/>
      <c r="Z400" s="80" t="str">
        <f>IF('Plano de ação'!J400="","",'Plano de ação'!J400)</f>
        <v>1.
2.
3.
n.</v>
      </c>
      <c r="AA400" s="81" t="str">
        <f>IF('Plano de ação'!R400="","",'Plano de ação'!R400)</f>
        <v/>
      </c>
      <c r="AB400" s="82" t="str">
        <f>IF('Plano de ação'!S400="","",'Plano de ação'!S400)</f>
        <v/>
      </c>
      <c r="AC400" s="80" t="str">
        <f>IF('Plano de contingência'!J400="","",'Plano de contingência'!J400)</f>
        <v>1.
2.
3.
n.</v>
      </c>
      <c r="AD400" s="80" t="str">
        <f>'Plano de contingência'!M400</f>
        <v>1.
2.
3.
n.</v>
      </c>
      <c r="AE400" s="506"/>
    </row>
    <row r="401" spans="2:31" s="78" customFormat="1" ht="14.45" customHeight="1" thickTop="1" thickBot="1" x14ac:dyDescent="0.25">
      <c r="B401" s="446"/>
      <c r="C401" s="459"/>
      <c r="D401" s="447"/>
      <c r="E401" s="460"/>
      <c r="F401" s="91"/>
      <c r="G401" s="453"/>
      <c r="H401" s="92"/>
      <c r="I401" s="444"/>
      <c r="J401" s="483"/>
      <c r="K401" s="418"/>
      <c r="L401" s="418"/>
      <c r="M401" s="421"/>
      <c r="N401" s="407" t="str">
        <f>'Avaliar os Controles Existent.'!H401</f>
        <v>1.
2.
3.
n.</v>
      </c>
      <c r="O401" s="408"/>
      <c r="P401" s="409"/>
      <c r="Q401" s="403"/>
      <c r="R401" s="407" t="str">
        <f>'Avaliar os Controles Existent.'!R401</f>
        <v>1.
2.
3.
n.</v>
      </c>
      <c r="S401" s="408"/>
      <c r="T401" s="409"/>
      <c r="U401" s="403"/>
      <c r="V401" s="388"/>
      <c r="W401" s="391"/>
      <c r="X401" s="397"/>
      <c r="Y401" s="79"/>
      <c r="Z401" s="80" t="str">
        <f>IF('Plano de ação'!J401="","",'Plano de ação'!J401)</f>
        <v>1.
2.
3.
n.</v>
      </c>
      <c r="AA401" s="81" t="str">
        <f>IF('Plano de ação'!R401="","",'Plano de ação'!R401)</f>
        <v/>
      </c>
      <c r="AB401" s="82" t="str">
        <f>IF('Plano de ação'!S401="","",'Plano de ação'!S401)</f>
        <v/>
      </c>
      <c r="AC401" s="80" t="str">
        <f>IF('Plano de contingência'!J401="","",'Plano de contingência'!J401)</f>
        <v>1.
2.
3.
n.</v>
      </c>
      <c r="AD401" s="80" t="str">
        <f>'Plano de contingência'!M401</f>
        <v>1.
2.
3.
n.</v>
      </c>
      <c r="AE401" s="506"/>
    </row>
    <row r="402" spans="2:31" s="78" customFormat="1" ht="14.45" customHeight="1" thickTop="1" thickBot="1" x14ac:dyDescent="0.25">
      <c r="B402" s="446"/>
      <c r="C402" s="459"/>
      <c r="D402" s="445" t="str">
        <f>'Subprocessos e FCS'!C52</f>
        <v>FCS.08</v>
      </c>
      <c r="E402" s="470">
        <f>'Subprocessos e FCS'!D52</f>
        <v>0</v>
      </c>
      <c r="F402" s="91"/>
      <c r="G402" s="451" t="s">
        <v>131</v>
      </c>
      <c r="H402" s="92"/>
      <c r="I402" s="442"/>
      <c r="J402" s="481"/>
      <c r="K402" s="416" t="str">
        <f>'Apuração do Risco Inerente'!Y402:Y411</f>
        <v/>
      </c>
      <c r="L402" s="416" t="str">
        <f>'Apuração do Risco Inerente'!Z402:Z411</f>
        <v/>
      </c>
      <c r="M402" s="419" t="str">
        <f>'Apuração do Risco Inerente'!AB402:AB411</f>
        <v/>
      </c>
      <c r="N402" s="407" t="str">
        <f>'Avaliar os Controles Existent.'!H402</f>
        <v>1.
2.
3.
n.</v>
      </c>
      <c r="O402" s="408"/>
      <c r="P402" s="409"/>
      <c r="Q402" s="401" t="str">
        <f>'Avaliar os Controles Existent.'!N402:N411</f>
        <v/>
      </c>
      <c r="R402" s="407" t="str">
        <f>'Avaliar os Controles Existent.'!R402</f>
        <v>1.
2.
3.
n.</v>
      </c>
      <c r="S402" s="408"/>
      <c r="T402" s="409"/>
      <c r="U402" s="401" t="str">
        <f>'Avaliar os Controles Existent.'!X402:X411</f>
        <v/>
      </c>
      <c r="V402" s="386" t="str">
        <f>'Avaliar os Controles Existent.'!AA402:AA411</f>
        <v/>
      </c>
      <c r="W402" s="389" t="str">
        <f>'Avaliar os Controles Existent.'!AB402:AB411</f>
        <v/>
      </c>
      <c r="X402" s="395" t="str">
        <f>'Avaliar os Controles Existent.'!AD402:AD411</f>
        <v/>
      </c>
      <c r="Y402" s="79" t="str">
        <f>IF('Plano de ação'!I402:I411="","",'Plano de ação'!I402:I411)</f>
        <v/>
      </c>
      <c r="Z402" s="80" t="str">
        <f>IF('Plano de ação'!J402="","",'Plano de ação'!J402)</f>
        <v>1.
2.
3.
n.</v>
      </c>
      <c r="AA402" s="81" t="str">
        <f>IF('Plano de ação'!R402="","",'Plano de ação'!R402)</f>
        <v/>
      </c>
      <c r="AB402" s="82" t="str">
        <f>IF('Plano de ação'!S402="","",'Plano de ação'!S402)</f>
        <v/>
      </c>
      <c r="AC402" s="80" t="str">
        <f>IF('Plano de contingência'!J402="","",'Plano de contingência'!J402)</f>
        <v>1.
2.
3.
n.</v>
      </c>
      <c r="AD402" s="80" t="str">
        <f>'Plano de contingência'!M402</f>
        <v>1.
2.
3.
n.</v>
      </c>
      <c r="AE402" s="506" t="str">
        <f>IF(Monitoramento!J402="","",Monitoramento!J402)</f>
        <v/>
      </c>
    </row>
    <row r="403" spans="2:31" s="78" customFormat="1" ht="14.45" customHeight="1" thickTop="1" thickBot="1" x14ac:dyDescent="0.25">
      <c r="B403" s="446"/>
      <c r="C403" s="459"/>
      <c r="D403" s="446"/>
      <c r="E403" s="459"/>
      <c r="F403" s="91"/>
      <c r="G403" s="452"/>
      <c r="H403" s="92"/>
      <c r="I403" s="443"/>
      <c r="J403" s="482"/>
      <c r="K403" s="417"/>
      <c r="L403" s="417"/>
      <c r="M403" s="420"/>
      <c r="N403" s="407" t="str">
        <f>'Avaliar os Controles Existent.'!H403</f>
        <v>1.
2.
3.
n.</v>
      </c>
      <c r="O403" s="408"/>
      <c r="P403" s="409"/>
      <c r="Q403" s="402"/>
      <c r="R403" s="407" t="str">
        <f>'Avaliar os Controles Existent.'!R403</f>
        <v>1.
2.
3.
n.</v>
      </c>
      <c r="S403" s="408"/>
      <c r="T403" s="409"/>
      <c r="U403" s="402"/>
      <c r="V403" s="387"/>
      <c r="W403" s="390"/>
      <c r="X403" s="396"/>
      <c r="Y403" s="79"/>
      <c r="Z403" s="80" t="str">
        <f>IF('Plano de ação'!J403="","",'Plano de ação'!J403)</f>
        <v>1.
2.
3.
n.</v>
      </c>
      <c r="AA403" s="81" t="str">
        <f>IF('Plano de ação'!R403="","",'Plano de ação'!R403)</f>
        <v/>
      </c>
      <c r="AB403" s="82" t="str">
        <f>IF('Plano de ação'!S403="","",'Plano de ação'!S403)</f>
        <v/>
      </c>
      <c r="AC403" s="80" t="str">
        <f>IF('Plano de contingência'!J403="","",'Plano de contingência'!J403)</f>
        <v>1.
2.
3.
n.</v>
      </c>
      <c r="AD403" s="80" t="str">
        <f>'Plano de contingência'!M403</f>
        <v>1.
2.
3.
n.</v>
      </c>
      <c r="AE403" s="506"/>
    </row>
    <row r="404" spans="2:31" s="78" customFormat="1" ht="14.45" customHeight="1" thickTop="1" thickBot="1" x14ac:dyDescent="0.25">
      <c r="B404" s="446"/>
      <c r="C404" s="459"/>
      <c r="D404" s="446"/>
      <c r="E404" s="459"/>
      <c r="F404" s="91"/>
      <c r="G404" s="452"/>
      <c r="H404" s="92"/>
      <c r="I404" s="443"/>
      <c r="J404" s="482"/>
      <c r="K404" s="417"/>
      <c r="L404" s="417"/>
      <c r="M404" s="420"/>
      <c r="N404" s="407" t="str">
        <f>'Avaliar os Controles Existent.'!H404</f>
        <v>1.
2.
3.
n.</v>
      </c>
      <c r="O404" s="408"/>
      <c r="P404" s="409"/>
      <c r="Q404" s="402"/>
      <c r="R404" s="407" t="str">
        <f>'Avaliar os Controles Existent.'!R404</f>
        <v>1.
2.
3.
n.</v>
      </c>
      <c r="S404" s="408"/>
      <c r="T404" s="409"/>
      <c r="U404" s="402"/>
      <c r="V404" s="387"/>
      <c r="W404" s="390"/>
      <c r="X404" s="396"/>
      <c r="Y404" s="79"/>
      <c r="Z404" s="80" t="str">
        <f>IF('Plano de ação'!J404="","",'Plano de ação'!J404)</f>
        <v>1.
2.
3.
n.</v>
      </c>
      <c r="AA404" s="81" t="str">
        <f>IF('Plano de ação'!R404="","",'Plano de ação'!R404)</f>
        <v/>
      </c>
      <c r="AB404" s="82" t="str">
        <f>IF('Plano de ação'!S404="","",'Plano de ação'!S404)</f>
        <v/>
      </c>
      <c r="AC404" s="80" t="str">
        <f>IF('Plano de contingência'!J404="","",'Plano de contingência'!J404)</f>
        <v>1.
2.
3.
n.</v>
      </c>
      <c r="AD404" s="80" t="str">
        <f>'Plano de contingência'!M404</f>
        <v>1.
2.
3.
n.</v>
      </c>
      <c r="AE404" s="506"/>
    </row>
    <row r="405" spans="2:31" s="78" customFormat="1" ht="14.45" customHeight="1" thickTop="1" thickBot="1" x14ac:dyDescent="0.25">
      <c r="B405" s="446"/>
      <c r="C405" s="459"/>
      <c r="D405" s="446"/>
      <c r="E405" s="459"/>
      <c r="F405" s="91"/>
      <c r="G405" s="452"/>
      <c r="H405" s="92"/>
      <c r="I405" s="443"/>
      <c r="J405" s="482"/>
      <c r="K405" s="417"/>
      <c r="L405" s="417"/>
      <c r="M405" s="420"/>
      <c r="N405" s="407" t="str">
        <f>'Avaliar os Controles Existent.'!H405</f>
        <v>1.
2.
3.
n.</v>
      </c>
      <c r="O405" s="408"/>
      <c r="P405" s="409"/>
      <c r="Q405" s="402"/>
      <c r="R405" s="407" t="str">
        <f>'Avaliar os Controles Existent.'!R405</f>
        <v>1.
2.
3.
n.</v>
      </c>
      <c r="S405" s="408"/>
      <c r="T405" s="409"/>
      <c r="U405" s="402"/>
      <c r="V405" s="387"/>
      <c r="W405" s="390"/>
      <c r="X405" s="396"/>
      <c r="Y405" s="79"/>
      <c r="Z405" s="80" t="str">
        <f>IF('Plano de ação'!J405="","",'Plano de ação'!J405)</f>
        <v>1.
2.
3.
n.</v>
      </c>
      <c r="AA405" s="81" t="str">
        <f>IF('Plano de ação'!R405="","",'Plano de ação'!R405)</f>
        <v/>
      </c>
      <c r="AB405" s="82" t="str">
        <f>IF('Plano de ação'!S405="","",'Plano de ação'!S405)</f>
        <v/>
      </c>
      <c r="AC405" s="80" t="str">
        <f>IF('Plano de contingência'!J405="","",'Plano de contingência'!J405)</f>
        <v>1.
2.
3.
n.</v>
      </c>
      <c r="AD405" s="80" t="str">
        <f>'Plano de contingência'!M405</f>
        <v>1.
2.
3.
n.</v>
      </c>
      <c r="AE405" s="506"/>
    </row>
    <row r="406" spans="2:31" s="78" customFormat="1" ht="14.45" customHeight="1" thickTop="1" thickBot="1" x14ac:dyDescent="0.25">
      <c r="B406" s="446"/>
      <c r="C406" s="459"/>
      <c r="D406" s="446"/>
      <c r="E406" s="459"/>
      <c r="F406" s="91"/>
      <c r="G406" s="452"/>
      <c r="H406" s="92"/>
      <c r="I406" s="443"/>
      <c r="J406" s="482"/>
      <c r="K406" s="417"/>
      <c r="L406" s="417"/>
      <c r="M406" s="420"/>
      <c r="N406" s="407" t="str">
        <f>'Avaliar os Controles Existent.'!H406</f>
        <v>1.
2.
3.
n.</v>
      </c>
      <c r="O406" s="408"/>
      <c r="P406" s="409"/>
      <c r="Q406" s="402"/>
      <c r="R406" s="407" t="str">
        <f>'Avaliar os Controles Existent.'!R406</f>
        <v>1.
2.
3.
n.</v>
      </c>
      <c r="S406" s="408"/>
      <c r="T406" s="409"/>
      <c r="U406" s="402"/>
      <c r="V406" s="387"/>
      <c r="W406" s="390"/>
      <c r="X406" s="396"/>
      <c r="Y406" s="79"/>
      <c r="Z406" s="80" t="str">
        <f>IF('Plano de ação'!J406="","",'Plano de ação'!J406)</f>
        <v>1.
2.
3.
n.</v>
      </c>
      <c r="AA406" s="81" t="str">
        <f>IF('Plano de ação'!R406="","",'Plano de ação'!R406)</f>
        <v/>
      </c>
      <c r="AB406" s="82" t="str">
        <f>IF('Plano de ação'!S406="","",'Plano de ação'!S406)</f>
        <v/>
      </c>
      <c r="AC406" s="80" t="str">
        <f>IF('Plano de contingência'!J406="","",'Plano de contingência'!J406)</f>
        <v>1.
2.
3.
n.</v>
      </c>
      <c r="AD406" s="80" t="str">
        <f>'Plano de contingência'!M406</f>
        <v>1.
2.
3.
n.</v>
      </c>
      <c r="AE406" s="506"/>
    </row>
    <row r="407" spans="2:31" s="78" customFormat="1" ht="14.45" customHeight="1" thickTop="1" thickBot="1" x14ac:dyDescent="0.25">
      <c r="B407" s="446"/>
      <c r="C407" s="459"/>
      <c r="D407" s="446"/>
      <c r="E407" s="459"/>
      <c r="F407" s="91"/>
      <c r="G407" s="452"/>
      <c r="H407" s="92"/>
      <c r="I407" s="443"/>
      <c r="J407" s="482"/>
      <c r="K407" s="417"/>
      <c r="L407" s="417"/>
      <c r="M407" s="420"/>
      <c r="N407" s="407" t="str">
        <f>'Avaliar os Controles Existent.'!H407</f>
        <v>1.
2.
3.
n.</v>
      </c>
      <c r="O407" s="408"/>
      <c r="P407" s="409"/>
      <c r="Q407" s="402"/>
      <c r="R407" s="407" t="str">
        <f>'Avaliar os Controles Existent.'!R407</f>
        <v>1.
2.
3.
n.</v>
      </c>
      <c r="S407" s="408"/>
      <c r="T407" s="409"/>
      <c r="U407" s="402"/>
      <c r="V407" s="387"/>
      <c r="W407" s="390"/>
      <c r="X407" s="396"/>
      <c r="Y407" s="79"/>
      <c r="Z407" s="80" t="str">
        <f>IF('Plano de ação'!J407="","",'Plano de ação'!J407)</f>
        <v>1.
2.
3.
n.</v>
      </c>
      <c r="AA407" s="81" t="str">
        <f>IF('Plano de ação'!R407="","",'Plano de ação'!R407)</f>
        <v/>
      </c>
      <c r="AB407" s="82" t="str">
        <f>IF('Plano de ação'!S407="","",'Plano de ação'!S407)</f>
        <v/>
      </c>
      <c r="AC407" s="80" t="str">
        <f>IF('Plano de contingência'!J407="","",'Plano de contingência'!J407)</f>
        <v>1.
2.
3.
n.</v>
      </c>
      <c r="AD407" s="80" t="str">
        <f>'Plano de contingência'!M407</f>
        <v>1.
2.
3.
n.</v>
      </c>
      <c r="AE407" s="506"/>
    </row>
    <row r="408" spans="2:31" s="78" customFormat="1" ht="14.45" customHeight="1" thickTop="1" thickBot="1" x14ac:dyDescent="0.25">
      <c r="B408" s="446"/>
      <c r="C408" s="459"/>
      <c r="D408" s="446"/>
      <c r="E408" s="459"/>
      <c r="F408" s="91"/>
      <c r="G408" s="452"/>
      <c r="H408" s="92"/>
      <c r="I408" s="443"/>
      <c r="J408" s="482"/>
      <c r="K408" s="417"/>
      <c r="L408" s="417"/>
      <c r="M408" s="420"/>
      <c r="N408" s="407" t="str">
        <f>'Avaliar os Controles Existent.'!H408</f>
        <v>1.
2.
3.
n.</v>
      </c>
      <c r="O408" s="408"/>
      <c r="P408" s="409"/>
      <c r="Q408" s="402"/>
      <c r="R408" s="407" t="str">
        <f>'Avaliar os Controles Existent.'!R408</f>
        <v>1.
2.
3.
n.</v>
      </c>
      <c r="S408" s="408"/>
      <c r="T408" s="409"/>
      <c r="U408" s="402"/>
      <c r="V408" s="387"/>
      <c r="W408" s="390"/>
      <c r="X408" s="396"/>
      <c r="Y408" s="79"/>
      <c r="Z408" s="80" t="str">
        <f>IF('Plano de ação'!J408="","",'Plano de ação'!J408)</f>
        <v>1.
2.
3.
n.</v>
      </c>
      <c r="AA408" s="81" t="str">
        <f>IF('Plano de ação'!R408="","",'Plano de ação'!R408)</f>
        <v/>
      </c>
      <c r="AB408" s="82" t="str">
        <f>IF('Plano de ação'!S408="","",'Plano de ação'!S408)</f>
        <v/>
      </c>
      <c r="AC408" s="80" t="str">
        <f>IF('Plano de contingência'!J408="","",'Plano de contingência'!J408)</f>
        <v>1.
2.
3.
n.</v>
      </c>
      <c r="AD408" s="80" t="str">
        <f>'Plano de contingência'!M408</f>
        <v>1.
2.
3.
n.</v>
      </c>
      <c r="AE408" s="506"/>
    </row>
    <row r="409" spans="2:31" s="78" customFormat="1" ht="14.45" customHeight="1" thickTop="1" thickBot="1" x14ac:dyDescent="0.25">
      <c r="B409" s="446"/>
      <c r="C409" s="459"/>
      <c r="D409" s="446"/>
      <c r="E409" s="459"/>
      <c r="F409" s="91"/>
      <c r="G409" s="452"/>
      <c r="H409" s="92"/>
      <c r="I409" s="443"/>
      <c r="J409" s="482"/>
      <c r="K409" s="417"/>
      <c r="L409" s="417"/>
      <c r="M409" s="420"/>
      <c r="N409" s="407" t="str">
        <f>'Avaliar os Controles Existent.'!H409</f>
        <v>1.
2.
3.
n.</v>
      </c>
      <c r="O409" s="408"/>
      <c r="P409" s="409"/>
      <c r="Q409" s="402"/>
      <c r="R409" s="407" t="str">
        <f>'Avaliar os Controles Existent.'!R409</f>
        <v>1.
2.
3.
n.</v>
      </c>
      <c r="S409" s="408"/>
      <c r="T409" s="409"/>
      <c r="U409" s="402"/>
      <c r="V409" s="387"/>
      <c r="W409" s="390"/>
      <c r="X409" s="396"/>
      <c r="Y409" s="79"/>
      <c r="Z409" s="80" t="str">
        <f>IF('Plano de ação'!J409="","",'Plano de ação'!J409)</f>
        <v>1.
2.
3.
n.</v>
      </c>
      <c r="AA409" s="81" t="str">
        <f>IF('Plano de ação'!R409="","",'Plano de ação'!R409)</f>
        <v/>
      </c>
      <c r="AB409" s="82" t="str">
        <f>IF('Plano de ação'!S409="","",'Plano de ação'!S409)</f>
        <v/>
      </c>
      <c r="AC409" s="80" t="str">
        <f>IF('Plano de contingência'!J409="","",'Plano de contingência'!J409)</f>
        <v>1.
2.
3.
n.</v>
      </c>
      <c r="AD409" s="80" t="str">
        <f>'Plano de contingência'!M409</f>
        <v>1.
2.
3.
n.</v>
      </c>
      <c r="AE409" s="506"/>
    </row>
    <row r="410" spans="2:31" s="78" customFormat="1" ht="14.45" customHeight="1" thickTop="1" thickBot="1" x14ac:dyDescent="0.25">
      <c r="B410" s="446"/>
      <c r="C410" s="459"/>
      <c r="D410" s="446"/>
      <c r="E410" s="459"/>
      <c r="F410" s="91"/>
      <c r="G410" s="452"/>
      <c r="H410" s="92"/>
      <c r="I410" s="443"/>
      <c r="J410" s="482"/>
      <c r="K410" s="417"/>
      <c r="L410" s="417"/>
      <c r="M410" s="420"/>
      <c r="N410" s="407" t="str">
        <f>'Avaliar os Controles Existent.'!H410</f>
        <v>1.
2.
3.
n.</v>
      </c>
      <c r="O410" s="408"/>
      <c r="P410" s="409"/>
      <c r="Q410" s="402"/>
      <c r="R410" s="407" t="str">
        <f>'Avaliar os Controles Existent.'!R410</f>
        <v>1.
2.
3.
n.</v>
      </c>
      <c r="S410" s="408"/>
      <c r="T410" s="409"/>
      <c r="U410" s="402"/>
      <c r="V410" s="387"/>
      <c r="W410" s="390"/>
      <c r="X410" s="396"/>
      <c r="Y410" s="79"/>
      <c r="Z410" s="80" t="str">
        <f>IF('Plano de ação'!J410="","",'Plano de ação'!J410)</f>
        <v>1.
2.
3.
n.</v>
      </c>
      <c r="AA410" s="81" t="str">
        <f>IF('Plano de ação'!R410="","",'Plano de ação'!R410)</f>
        <v/>
      </c>
      <c r="AB410" s="82" t="str">
        <f>IF('Plano de ação'!S410="","",'Plano de ação'!S410)</f>
        <v/>
      </c>
      <c r="AC410" s="80" t="str">
        <f>IF('Plano de contingência'!J410="","",'Plano de contingência'!J410)</f>
        <v>1.
2.
3.
n.</v>
      </c>
      <c r="AD410" s="80" t="str">
        <f>'Plano de contingência'!M410</f>
        <v>1.
2.
3.
n.</v>
      </c>
      <c r="AE410" s="506"/>
    </row>
    <row r="411" spans="2:31" s="78" customFormat="1" ht="14.45" customHeight="1" thickTop="1" thickBot="1" x14ac:dyDescent="0.25">
      <c r="B411" s="447"/>
      <c r="C411" s="460"/>
      <c r="D411" s="447"/>
      <c r="E411" s="460"/>
      <c r="F411" s="91"/>
      <c r="G411" s="453"/>
      <c r="H411" s="92"/>
      <c r="I411" s="444"/>
      <c r="J411" s="483"/>
      <c r="K411" s="418"/>
      <c r="L411" s="418"/>
      <c r="M411" s="421"/>
      <c r="N411" s="407" t="str">
        <f>'Avaliar os Controles Existent.'!H411</f>
        <v>1.
2.
3.
n.</v>
      </c>
      <c r="O411" s="408"/>
      <c r="P411" s="409"/>
      <c r="Q411" s="403"/>
      <c r="R411" s="407" t="str">
        <f>'Avaliar os Controles Existent.'!R411</f>
        <v>1.
2.
3.
n.</v>
      </c>
      <c r="S411" s="408"/>
      <c r="T411" s="409"/>
      <c r="U411" s="403"/>
      <c r="V411" s="388"/>
      <c r="W411" s="391"/>
      <c r="X411" s="397"/>
      <c r="Y411" s="79"/>
      <c r="Z411" s="80" t="str">
        <f>IF('Plano de ação'!J411="","",'Plano de ação'!J411)</f>
        <v>1.
2.
3.
n.</v>
      </c>
      <c r="AA411" s="81" t="str">
        <f>IF('Plano de ação'!R411="","",'Plano de ação'!R411)</f>
        <v/>
      </c>
      <c r="AB411" s="82" t="str">
        <f>IF('Plano de ação'!S411="","",'Plano de ação'!S411)</f>
        <v/>
      </c>
      <c r="AC411" s="80" t="str">
        <f>IF('Plano de contingência'!J411="","",'Plano de contingência'!J411)</f>
        <v>1.
2.
3.
n.</v>
      </c>
      <c r="AD411" s="80" t="str">
        <f>'Plano de contingência'!M411</f>
        <v>1.
2.
3.
n.</v>
      </c>
      <c r="AE411" s="506"/>
    </row>
    <row r="412" spans="2:31" s="78" customFormat="1" ht="14.45" customHeight="1" thickTop="1" thickBot="1" x14ac:dyDescent="0.25">
      <c r="B412" s="454" t="str">
        <f>'Subprocessos e FCS'!A53</f>
        <v>Subp.06</v>
      </c>
      <c r="C412" s="461">
        <f>'Subprocessos e FCS'!B53</f>
        <v>0</v>
      </c>
      <c r="D412" s="464" t="str">
        <f>'Subprocessos e FCS'!C53</f>
        <v>FCS.01</v>
      </c>
      <c r="E412" s="471">
        <f>'Subprocessos e FCS'!D53</f>
        <v>0</v>
      </c>
      <c r="F412" s="93"/>
      <c r="G412" s="448" t="s">
        <v>132</v>
      </c>
      <c r="H412" s="94"/>
      <c r="I412" s="435"/>
      <c r="J412" s="507"/>
      <c r="K412" s="410" t="str">
        <f>'Apuração do Risco Inerente'!Y412:Y421</f>
        <v/>
      </c>
      <c r="L412" s="410" t="str">
        <f>'Apuração do Risco Inerente'!Z412:Z421</f>
        <v/>
      </c>
      <c r="M412" s="413" t="str">
        <f>'Apuração do Risco Inerente'!AB412:AB421</f>
        <v/>
      </c>
      <c r="N412" s="404" t="str">
        <f>'Avaliar os Controles Existent.'!H412</f>
        <v>1.
2.
3.
n.</v>
      </c>
      <c r="O412" s="405"/>
      <c r="P412" s="406"/>
      <c r="Q412" s="398" t="str">
        <f>'Avaliar os Controles Existent.'!N412:N421</f>
        <v/>
      </c>
      <c r="R412" s="404" t="str">
        <f>'Avaliar os Controles Existent.'!R412</f>
        <v>1.
2.
3.
n.</v>
      </c>
      <c r="S412" s="405"/>
      <c r="T412" s="406"/>
      <c r="U412" s="398" t="str">
        <f>'Avaliar os Controles Existent.'!X412:X421</f>
        <v/>
      </c>
      <c r="V412" s="380" t="str">
        <f>'Avaliar os Controles Existent.'!AA412:AA421</f>
        <v/>
      </c>
      <c r="W412" s="383" t="str">
        <f>'Avaliar os Controles Existent.'!AB412:AB421</f>
        <v/>
      </c>
      <c r="X412" s="392" t="str">
        <f>'Avaliar os Controles Existent.'!AD412:AD421</f>
        <v/>
      </c>
      <c r="Y412" s="84" t="str">
        <f>IF('Plano de ação'!I412:I421="","",'Plano de ação'!I412:I421)</f>
        <v/>
      </c>
      <c r="Z412" s="83" t="str">
        <f>IF('Plano de ação'!J412="","",'Plano de ação'!J412)</f>
        <v>1.
2.
3.
n.</v>
      </c>
      <c r="AA412" s="85" t="str">
        <f>IF('Plano de ação'!R412="","",'Plano de ação'!R412)</f>
        <v/>
      </c>
      <c r="AB412" s="86" t="str">
        <f>IF('Plano de ação'!S412="","",'Plano de ação'!S412)</f>
        <v/>
      </c>
      <c r="AC412" s="83" t="str">
        <f>IF('Plano de contingência'!J412="","",'Plano de contingência'!J412)</f>
        <v>1.
2.
3.
n.</v>
      </c>
      <c r="AD412" s="83" t="str">
        <f>'Plano de contingência'!M412</f>
        <v>1.
2.
3.
n.</v>
      </c>
      <c r="AE412" s="505" t="str">
        <f>IF(Monitoramento!J412="","",Monitoramento!J412)</f>
        <v/>
      </c>
    </row>
    <row r="413" spans="2:31" s="78" customFormat="1" ht="14.45" customHeight="1" thickTop="1" thickBot="1" x14ac:dyDescent="0.25">
      <c r="B413" s="455"/>
      <c r="C413" s="462"/>
      <c r="D413" s="465"/>
      <c r="E413" s="472"/>
      <c r="F413" s="93"/>
      <c r="G413" s="449"/>
      <c r="H413" s="94"/>
      <c r="I413" s="436"/>
      <c r="J413" s="508"/>
      <c r="K413" s="411"/>
      <c r="L413" s="411"/>
      <c r="M413" s="414"/>
      <c r="N413" s="404" t="str">
        <f>'Avaliar os Controles Existent.'!H413</f>
        <v>1.
2.
3.
n.</v>
      </c>
      <c r="O413" s="405"/>
      <c r="P413" s="406"/>
      <c r="Q413" s="399"/>
      <c r="R413" s="404" t="str">
        <f>'Avaliar os Controles Existent.'!R413</f>
        <v>1.
2.
3.
n.</v>
      </c>
      <c r="S413" s="405"/>
      <c r="T413" s="406"/>
      <c r="U413" s="399"/>
      <c r="V413" s="381"/>
      <c r="W413" s="384"/>
      <c r="X413" s="393"/>
      <c r="Y413" s="84"/>
      <c r="Z413" s="83" t="str">
        <f>IF('Plano de ação'!J413="","",'Plano de ação'!J413)</f>
        <v>1.
2.
3.
n.</v>
      </c>
      <c r="AA413" s="85" t="str">
        <f>IF('Plano de ação'!R413="","",'Plano de ação'!R413)</f>
        <v/>
      </c>
      <c r="AB413" s="86" t="str">
        <f>IF('Plano de ação'!S413="","",'Plano de ação'!S413)</f>
        <v/>
      </c>
      <c r="AC413" s="83" t="str">
        <f>IF('Plano de contingência'!J413="","",'Plano de contingência'!J413)</f>
        <v>1.
2.
3.
n.</v>
      </c>
      <c r="AD413" s="83" t="str">
        <f>'Plano de contingência'!M413</f>
        <v>1.
2.
3.
n.</v>
      </c>
      <c r="AE413" s="505"/>
    </row>
    <row r="414" spans="2:31" s="78" customFormat="1" ht="14.45" customHeight="1" thickTop="1" thickBot="1" x14ac:dyDescent="0.25">
      <c r="B414" s="455"/>
      <c r="C414" s="462"/>
      <c r="D414" s="465"/>
      <c r="E414" s="472"/>
      <c r="F414" s="93"/>
      <c r="G414" s="449"/>
      <c r="H414" s="94"/>
      <c r="I414" s="436"/>
      <c r="J414" s="508"/>
      <c r="K414" s="411"/>
      <c r="L414" s="411"/>
      <c r="M414" s="414"/>
      <c r="N414" s="404" t="str">
        <f>'Avaliar os Controles Existent.'!H414</f>
        <v>1.
2.
3.
n.</v>
      </c>
      <c r="O414" s="405"/>
      <c r="P414" s="406"/>
      <c r="Q414" s="399"/>
      <c r="R414" s="404" t="str">
        <f>'Avaliar os Controles Existent.'!R414</f>
        <v>1.
2.
3.
n.</v>
      </c>
      <c r="S414" s="405"/>
      <c r="T414" s="406"/>
      <c r="U414" s="399"/>
      <c r="V414" s="381"/>
      <c r="W414" s="384"/>
      <c r="X414" s="393"/>
      <c r="Y414" s="84"/>
      <c r="Z414" s="83" t="str">
        <f>IF('Plano de ação'!J414="","",'Plano de ação'!J414)</f>
        <v>1.
2.
3.
n.</v>
      </c>
      <c r="AA414" s="85" t="str">
        <f>IF('Plano de ação'!R414="","",'Plano de ação'!R414)</f>
        <v/>
      </c>
      <c r="AB414" s="86" t="str">
        <f>IF('Plano de ação'!S414="","",'Plano de ação'!S414)</f>
        <v/>
      </c>
      <c r="AC414" s="83" t="str">
        <f>IF('Plano de contingência'!J414="","",'Plano de contingência'!J414)</f>
        <v>1.
2.
3.
n.</v>
      </c>
      <c r="AD414" s="83" t="str">
        <f>'Plano de contingência'!M414</f>
        <v>1.
2.
3.
n.</v>
      </c>
      <c r="AE414" s="505"/>
    </row>
    <row r="415" spans="2:31" s="78" customFormat="1" ht="14.45" customHeight="1" thickTop="1" thickBot="1" x14ac:dyDescent="0.25">
      <c r="B415" s="455"/>
      <c r="C415" s="462"/>
      <c r="D415" s="465"/>
      <c r="E415" s="472"/>
      <c r="F415" s="93"/>
      <c r="G415" s="449"/>
      <c r="H415" s="94"/>
      <c r="I415" s="436"/>
      <c r="J415" s="508"/>
      <c r="K415" s="411"/>
      <c r="L415" s="411"/>
      <c r="M415" s="414"/>
      <c r="N415" s="404" t="str">
        <f>'Avaliar os Controles Existent.'!H415</f>
        <v>1.
2.
3.
n.</v>
      </c>
      <c r="O415" s="405"/>
      <c r="P415" s="406"/>
      <c r="Q415" s="399"/>
      <c r="R415" s="404" t="str">
        <f>'Avaliar os Controles Existent.'!R415</f>
        <v>1.
2.
3.
n.</v>
      </c>
      <c r="S415" s="405"/>
      <c r="T415" s="406"/>
      <c r="U415" s="399"/>
      <c r="V415" s="381"/>
      <c r="W415" s="384"/>
      <c r="X415" s="393"/>
      <c r="Y415" s="84"/>
      <c r="Z415" s="83" t="str">
        <f>IF('Plano de ação'!J415="","",'Plano de ação'!J415)</f>
        <v>1.
2.
3.
n.</v>
      </c>
      <c r="AA415" s="85" t="str">
        <f>IF('Plano de ação'!R415="","",'Plano de ação'!R415)</f>
        <v/>
      </c>
      <c r="AB415" s="86" t="str">
        <f>IF('Plano de ação'!S415="","",'Plano de ação'!S415)</f>
        <v/>
      </c>
      <c r="AC415" s="83" t="str">
        <f>IF('Plano de contingência'!J415="","",'Plano de contingência'!J415)</f>
        <v>1.
2.
3.
n.</v>
      </c>
      <c r="AD415" s="83" t="str">
        <f>'Plano de contingência'!M415</f>
        <v>1.
2.
3.
n.</v>
      </c>
      <c r="AE415" s="505"/>
    </row>
    <row r="416" spans="2:31" s="78" customFormat="1" ht="14.45" customHeight="1" thickTop="1" thickBot="1" x14ac:dyDescent="0.25">
      <c r="B416" s="455"/>
      <c r="C416" s="462"/>
      <c r="D416" s="465"/>
      <c r="E416" s="472"/>
      <c r="F416" s="93"/>
      <c r="G416" s="449"/>
      <c r="H416" s="94"/>
      <c r="I416" s="436"/>
      <c r="J416" s="508"/>
      <c r="K416" s="411"/>
      <c r="L416" s="411"/>
      <c r="M416" s="414"/>
      <c r="N416" s="404" t="str">
        <f>'Avaliar os Controles Existent.'!H416</f>
        <v>1.
2.
3.
n.</v>
      </c>
      <c r="O416" s="405"/>
      <c r="P416" s="406"/>
      <c r="Q416" s="399"/>
      <c r="R416" s="404" t="str">
        <f>'Avaliar os Controles Existent.'!R416</f>
        <v>1.
2.
3.
n.</v>
      </c>
      <c r="S416" s="405"/>
      <c r="T416" s="406"/>
      <c r="U416" s="399"/>
      <c r="V416" s="381"/>
      <c r="W416" s="384"/>
      <c r="X416" s="393"/>
      <c r="Y416" s="84"/>
      <c r="Z416" s="83" t="str">
        <f>IF('Plano de ação'!J416="","",'Plano de ação'!J416)</f>
        <v>1.
2.
3.
n.</v>
      </c>
      <c r="AA416" s="85" t="str">
        <f>IF('Plano de ação'!R416="","",'Plano de ação'!R416)</f>
        <v/>
      </c>
      <c r="AB416" s="86" t="str">
        <f>IF('Plano de ação'!S416="","",'Plano de ação'!S416)</f>
        <v/>
      </c>
      <c r="AC416" s="83" t="str">
        <f>IF('Plano de contingência'!J416="","",'Plano de contingência'!J416)</f>
        <v>1.
2.
3.
n.</v>
      </c>
      <c r="AD416" s="83" t="str">
        <f>'Plano de contingência'!M416</f>
        <v>1.
2.
3.
n.</v>
      </c>
      <c r="AE416" s="505"/>
    </row>
    <row r="417" spans="2:31" s="78" customFormat="1" ht="14.45" customHeight="1" thickTop="1" thickBot="1" x14ac:dyDescent="0.25">
      <c r="B417" s="455"/>
      <c r="C417" s="462"/>
      <c r="D417" s="465"/>
      <c r="E417" s="472"/>
      <c r="F417" s="93"/>
      <c r="G417" s="449"/>
      <c r="H417" s="94"/>
      <c r="I417" s="436"/>
      <c r="J417" s="508"/>
      <c r="K417" s="411"/>
      <c r="L417" s="411"/>
      <c r="M417" s="414"/>
      <c r="N417" s="404" t="str">
        <f>'Avaliar os Controles Existent.'!H417</f>
        <v>1.
2.
3.
n.</v>
      </c>
      <c r="O417" s="405"/>
      <c r="P417" s="406"/>
      <c r="Q417" s="399"/>
      <c r="R417" s="404" t="str">
        <f>'Avaliar os Controles Existent.'!R417</f>
        <v>1.
2.
3.
n.</v>
      </c>
      <c r="S417" s="405"/>
      <c r="T417" s="406"/>
      <c r="U417" s="399"/>
      <c r="V417" s="381"/>
      <c r="W417" s="384"/>
      <c r="X417" s="393"/>
      <c r="Y417" s="84"/>
      <c r="Z417" s="83" t="str">
        <f>IF('Plano de ação'!J417="","",'Plano de ação'!J417)</f>
        <v>1.
2.
3.
n.</v>
      </c>
      <c r="AA417" s="85" t="str">
        <f>IF('Plano de ação'!R417="","",'Plano de ação'!R417)</f>
        <v/>
      </c>
      <c r="AB417" s="86" t="str">
        <f>IF('Plano de ação'!S417="","",'Plano de ação'!S417)</f>
        <v/>
      </c>
      <c r="AC417" s="83" t="str">
        <f>IF('Plano de contingência'!J417="","",'Plano de contingência'!J417)</f>
        <v>1.
2.
3.
n.</v>
      </c>
      <c r="AD417" s="83" t="str">
        <f>'Plano de contingência'!M417</f>
        <v>1.
2.
3.
n.</v>
      </c>
      <c r="AE417" s="505"/>
    </row>
    <row r="418" spans="2:31" s="78" customFormat="1" ht="14.45" customHeight="1" thickTop="1" thickBot="1" x14ac:dyDescent="0.25">
      <c r="B418" s="455"/>
      <c r="C418" s="462"/>
      <c r="D418" s="465"/>
      <c r="E418" s="472"/>
      <c r="F418" s="93"/>
      <c r="G418" s="449"/>
      <c r="H418" s="94"/>
      <c r="I418" s="436"/>
      <c r="J418" s="508"/>
      <c r="K418" s="411"/>
      <c r="L418" s="411"/>
      <c r="M418" s="414"/>
      <c r="N418" s="404" t="str">
        <f>'Avaliar os Controles Existent.'!H418</f>
        <v>1.
2.
3.
n.</v>
      </c>
      <c r="O418" s="405"/>
      <c r="P418" s="406"/>
      <c r="Q418" s="399"/>
      <c r="R418" s="404" t="str">
        <f>'Avaliar os Controles Existent.'!R418</f>
        <v>1.
2.
3.
n.</v>
      </c>
      <c r="S418" s="405"/>
      <c r="T418" s="406"/>
      <c r="U418" s="399"/>
      <c r="V418" s="381"/>
      <c r="W418" s="384"/>
      <c r="X418" s="393"/>
      <c r="Y418" s="84"/>
      <c r="Z418" s="83" t="str">
        <f>IF('Plano de ação'!J418="","",'Plano de ação'!J418)</f>
        <v>1.
2.
3.
n.</v>
      </c>
      <c r="AA418" s="85" t="str">
        <f>IF('Plano de ação'!R418="","",'Plano de ação'!R418)</f>
        <v/>
      </c>
      <c r="AB418" s="86" t="str">
        <f>IF('Plano de ação'!S418="","",'Plano de ação'!S418)</f>
        <v/>
      </c>
      <c r="AC418" s="83" t="str">
        <f>IF('Plano de contingência'!J418="","",'Plano de contingência'!J418)</f>
        <v>1.
2.
3.
n.</v>
      </c>
      <c r="AD418" s="83" t="str">
        <f>'Plano de contingência'!M418</f>
        <v>1.
2.
3.
n.</v>
      </c>
      <c r="AE418" s="505"/>
    </row>
    <row r="419" spans="2:31" s="78" customFormat="1" ht="14.45" customHeight="1" thickTop="1" thickBot="1" x14ac:dyDescent="0.25">
      <c r="B419" s="455"/>
      <c r="C419" s="462"/>
      <c r="D419" s="465"/>
      <c r="E419" s="472"/>
      <c r="F419" s="93"/>
      <c r="G419" s="449"/>
      <c r="H419" s="94"/>
      <c r="I419" s="436"/>
      <c r="J419" s="508"/>
      <c r="K419" s="411"/>
      <c r="L419" s="411"/>
      <c r="M419" s="414"/>
      <c r="N419" s="404" t="str">
        <f>'Avaliar os Controles Existent.'!H419</f>
        <v>1.
2.
3.
n.</v>
      </c>
      <c r="O419" s="405"/>
      <c r="P419" s="406"/>
      <c r="Q419" s="399"/>
      <c r="R419" s="404" t="str">
        <f>'Avaliar os Controles Existent.'!R419</f>
        <v>1.
2.
3.
n.</v>
      </c>
      <c r="S419" s="405"/>
      <c r="T419" s="406"/>
      <c r="U419" s="399"/>
      <c r="V419" s="381"/>
      <c r="W419" s="384"/>
      <c r="X419" s="393"/>
      <c r="Y419" s="84"/>
      <c r="Z419" s="83" t="str">
        <f>IF('Plano de ação'!J419="","",'Plano de ação'!J419)</f>
        <v>1.
2.
3.
n.</v>
      </c>
      <c r="AA419" s="85" t="str">
        <f>IF('Plano de ação'!R419="","",'Plano de ação'!R419)</f>
        <v/>
      </c>
      <c r="AB419" s="86" t="str">
        <f>IF('Plano de ação'!S419="","",'Plano de ação'!S419)</f>
        <v/>
      </c>
      <c r="AC419" s="83" t="str">
        <f>IF('Plano de contingência'!J419="","",'Plano de contingência'!J419)</f>
        <v>1.
2.
3.
n.</v>
      </c>
      <c r="AD419" s="83" t="str">
        <f>'Plano de contingência'!M419</f>
        <v>1.
2.
3.
n.</v>
      </c>
      <c r="AE419" s="505"/>
    </row>
    <row r="420" spans="2:31" s="78" customFormat="1" ht="14.45" customHeight="1" thickTop="1" thickBot="1" x14ac:dyDescent="0.25">
      <c r="B420" s="455"/>
      <c r="C420" s="462"/>
      <c r="D420" s="465"/>
      <c r="E420" s="472"/>
      <c r="F420" s="93"/>
      <c r="G420" s="449"/>
      <c r="H420" s="94"/>
      <c r="I420" s="436"/>
      <c r="J420" s="508"/>
      <c r="K420" s="411"/>
      <c r="L420" s="411"/>
      <c r="M420" s="414"/>
      <c r="N420" s="404" t="str">
        <f>'Avaliar os Controles Existent.'!H420</f>
        <v>1.
2.
3.
n.</v>
      </c>
      <c r="O420" s="405"/>
      <c r="P420" s="406"/>
      <c r="Q420" s="399"/>
      <c r="R420" s="404" t="str">
        <f>'Avaliar os Controles Existent.'!R420</f>
        <v>1.
2.
3.
n.</v>
      </c>
      <c r="S420" s="405"/>
      <c r="T420" s="406"/>
      <c r="U420" s="399"/>
      <c r="V420" s="381"/>
      <c r="W420" s="384"/>
      <c r="X420" s="393"/>
      <c r="Y420" s="84"/>
      <c r="Z420" s="83" t="str">
        <f>IF('Plano de ação'!J420="","",'Plano de ação'!J420)</f>
        <v>1.
2.
3.
n.</v>
      </c>
      <c r="AA420" s="85" t="str">
        <f>IF('Plano de ação'!R420="","",'Plano de ação'!R420)</f>
        <v/>
      </c>
      <c r="AB420" s="86" t="str">
        <f>IF('Plano de ação'!S420="","",'Plano de ação'!S420)</f>
        <v/>
      </c>
      <c r="AC420" s="83" t="str">
        <f>IF('Plano de contingência'!J420="","",'Plano de contingência'!J420)</f>
        <v>1.
2.
3.
n.</v>
      </c>
      <c r="AD420" s="83" t="str">
        <f>'Plano de contingência'!M420</f>
        <v>1.
2.
3.
n.</v>
      </c>
      <c r="AE420" s="505"/>
    </row>
    <row r="421" spans="2:31" s="78" customFormat="1" ht="14.45" customHeight="1" thickTop="1" thickBot="1" x14ac:dyDescent="0.25">
      <c r="B421" s="455"/>
      <c r="C421" s="462"/>
      <c r="D421" s="466"/>
      <c r="E421" s="473"/>
      <c r="F421" s="93"/>
      <c r="G421" s="450"/>
      <c r="H421" s="94"/>
      <c r="I421" s="437"/>
      <c r="J421" s="509"/>
      <c r="K421" s="412"/>
      <c r="L421" s="412"/>
      <c r="M421" s="415"/>
      <c r="N421" s="404" t="str">
        <f>'Avaliar os Controles Existent.'!H421</f>
        <v>1.
2.
3.
n.</v>
      </c>
      <c r="O421" s="405"/>
      <c r="P421" s="406"/>
      <c r="Q421" s="400"/>
      <c r="R421" s="404" t="str">
        <f>'Avaliar os Controles Existent.'!R421</f>
        <v>1.
2.
3.
n.</v>
      </c>
      <c r="S421" s="405"/>
      <c r="T421" s="406"/>
      <c r="U421" s="400"/>
      <c r="V421" s="382"/>
      <c r="W421" s="385"/>
      <c r="X421" s="394"/>
      <c r="Y421" s="84"/>
      <c r="Z421" s="83" t="str">
        <f>IF('Plano de ação'!J421="","",'Plano de ação'!J421)</f>
        <v>1.
2.
3.
n.</v>
      </c>
      <c r="AA421" s="85" t="str">
        <f>IF('Plano de ação'!R421="","",'Plano de ação'!R421)</f>
        <v/>
      </c>
      <c r="AB421" s="86" t="str">
        <f>IF('Plano de ação'!S421="","",'Plano de ação'!S421)</f>
        <v/>
      </c>
      <c r="AC421" s="83" t="str">
        <f>IF('Plano de contingência'!J421="","",'Plano de contingência'!J421)</f>
        <v>1.
2.
3.
n.</v>
      </c>
      <c r="AD421" s="83" t="str">
        <f>'Plano de contingência'!M421</f>
        <v>1.
2.
3.
n.</v>
      </c>
      <c r="AE421" s="505"/>
    </row>
    <row r="422" spans="2:31" s="78" customFormat="1" ht="14.45" customHeight="1" thickTop="1" thickBot="1" x14ac:dyDescent="0.25">
      <c r="B422" s="455"/>
      <c r="C422" s="462"/>
      <c r="D422" s="464" t="str">
        <f>'Subprocessos e FCS'!C54</f>
        <v>FCS.02</v>
      </c>
      <c r="E422" s="471">
        <f>'Subprocessos e FCS'!D54</f>
        <v>0</v>
      </c>
      <c r="F422" s="93"/>
      <c r="G422" s="448" t="s">
        <v>133</v>
      </c>
      <c r="H422" s="94"/>
      <c r="I422" s="435"/>
      <c r="J422" s="507"/>
      <c r="K422" s="410" t="str">
        <f>'Apuração do Risco Inerente'!Y422:Y431</f>
        <v/>
      </c>
      <c r="L422" s="410" t="str">
        <f>'Apuração do Risco Inerente'!Z422:Z431</f>
        <v/>
      </c>
      <c r="M422" s="413" t="str">
        <f>'Apuração do Risco Inerente'!AB422:AB431</f>
        <v/>
      </c>
      <c r="N422" s="404" t="str">
        <f>'Avaliar os Controles Existent.'!H422</f>
        <v>1.
2.
3.
n.</v>
      </c>
      <c r="O422" s="405"/>
      <c r="P422" s="406"/>
      <c r="Q422" s="398" t="str">
        <f>'Avaliar os Controles Existent.'!N422:N431</f>
        <v/>
      </c>
      <c r="R422" s="404" t="str">
        <f>'Avaliar os Controles Existent.'!R422</f>
        <v>1.
2.
3.
n.</v>
      </c>
      <c r="S422" s="405"/>
      <c r="T422" s="406"/>
      <c r="U422" s="398" t="str">
        <f>'Avaliar os Controles Existent.'!X422:X431</f>
        <v/>
      </c>
      <c r="V422" s="380" t="str">
        <f>'Avaliar os Controles Existent.'!AA422:AA431</f>
        <v/>
      </c>
      <c r="W422" s="383" t="str">
        <f>'Avaliar os Controles Existent.'!AB422:AB431</f>
        <v/>
      </c>
      <c r="X422" s="392" t="str">
        <f>'Avaliar os Controles Existent.'!AD422:AD431</f>
        <v/>
      </c>
      <c r="Y422" s="84" t="str">
        <f>IF('Plano de ação'!I422:I431="","",'Plano de ação'!I422:I431)</f>
        <v/>
      </c>
      <c r="Z422" s="83" t="str">
        <f>IF('Plano de ação'!J422="","",'Plano de ação'!J422)</f>
        <v>1.
2.
3.
n.</v>
      </c>
      <c r="AA422" s="85" t="str">
        <f>IF('Plano de ação'!R422="","",'Plano de ação'!R422)</f>
        <v/>
      </c>
      <c r="AB422" s="86" t="str">
        <f>IF('Plano de ação'!S422="","",'Plano de ação'!S422)</f>
        <v/>
      </c>
      <c r="AC422" s="83" t="str">
        <f>IF('Plano de contingência'!J422="","",'Plano de contingência'!J422)</f>
        <v>1.
2.
3.
n.</v>
      </c>
      <c r="AD422" s="83" t="str">
        <f>'Plano de contingência'!M422</f>
        <v>1.
2.
3.
n.</v>
      </c>
      <c r="AE422" s="505" t="str">
        <f>IF(Monitoramento!J422="","",Monitoramento!J422)</f>
        <v/>
      </c>
    </row>
    <row r="423" spans="2:31" s="78" customFormat="1" ht="14.45" customHeight="1" thickTop="1" thickBot="1" x14ac:dyDescent="0.25">
      <c r="B423" s="455"/>
      <c r="C423" s="462"/>
      <c r="D423" s="465"/>
      <c r="E423" s="472"/>
      <c r="F423" s="93"/>
      <c r="G423" s="449"/>
      <c r="H423" s="94"/>
      <c r="I423" s="436"/>
      <c r="J423" s="508"/>
      <c r="K423" s="411"/>
      <c r="L423" s="411"/>
      <c r="M423" s="414"/>
      <c r="N423" s="404" t="str">
        <f>'Avaliar os Controles Existent.'!H423</f>
        <v>1.
2.
3.
n.</v>
      </c>
      <c r="O423" s="405"/>
      <c r="P423" s="406"/>
      <c r="Q423" s="399"/>
      <c r="R423" s="404" t="str">
        <f>'Avaliar os Controles Existent.'!R423</f>
        <v>1.
2.
3.
n.</v>
      </c>
      <c r="S423" s="405"/>
      <c r="T423" s="406"/>
      <c r="U423" s="399"/>
      <c r="V423" s="381"/>
      <c r="W423" s="384"/>
      <c r="X423" s="393"/>
      <c r="Y423" s="84"/>
      <c r="Z423" s="83" t="str">
        <f>IF('Plano de ação'!J423="","",'Plano de ação'!J423)</f>
        <v>1.
2.
3.
n.</v>
      </c>
      <c r="AA423" s="85" t="str">
        <f>IF('Plano de ação'!R423="","",'Plano de ação'!R423)</f>
        <v/>
      </c>
      <c r="AB423" s="86" t="str">
        <f>IF('Plano de ação'!S423="","",'Plano de ação'!S423)</f>
        <v/>
      </c>
      <c r="AC423" s="83" t="str">
        <f>IF('Plano de contingência'!J423="","",'Plano de contingência'!J423)</f>
        <v>1.
2.
3.
n.</v>
      </c>
      <c r="AD423" s="83" t="str">
        <f>'Plano de contingência'!M423</f>
        <v>1.
2.
3.
n.</v>
      </c>
      <c r="AE423" s="505"/>
    </row>
    <row r="424" spans="2:31" s="78" customFormat="1" ht="14.45" customHeight="1" thickTop="1" thickBot="1" x14ac:dyDescent="0.25">
      <c r="B424" s="455"/>
      <c r="C424" s="462"/>
      <c r="D424" s="465"/>
      <c r="E424" s="472"/>
      <c r="F424" s="93"/>
      <c r="G424" s="449"/>
      <c r="H424" s="94"/>
      <c r="I424" s="436"/>
      <c r="J424" s="508"/>
      <c r="K424" s="411"/>
      <c r="L424" s="411"/>
      <c r="M424" s="414"/>
      <c r="N424" s="404" t="str">
        <f>'Avaliar os Controles Existent.'!H424</f>
        <v>1.
2.
3.
n.</v>
      </c>
      <c r="O424" s="405"/>
      <c r="P424" s="406"/>
      <c r="Q424" s="399"/>
      <c r="R424" s="404" t="str">
        <f>'Avaliar os Controles Existent.'!R424</f>
        <v>1.
2.
3.
n.</v>
      </c>
      <c r="S424" s="405"/>
      <c r="T424" s="406"/>
      <c r="U424" s="399"/>
      <c r="V424" s="381"/>
      <c r="W424" s="384"/>
      <c r="X424" s="393"/>
      <c r="Y424" s="84"/>
      <c r="Z424" s="83" t="str">
        <f>IF('Plano de ação'!J424="","",'Plano de ação'!J424)</f>
        <v>1.
2.
3.
n.</v>
      </c>
      <c r="AA424" s="85" t="str">
        <f>IF('Plano de ação'!R424="","",'Plano de ação'!R424)</f>
        <v/>
      </c>
      <c r="AB424" s="86" t="str">
        <f>IF('Plano de ação'!S424="","",'Plano de ação'!S424)</f>
        <v/>
      </c>
      <c r="AC424" s="83" t="str">
        <f>IF('Plano de contingência'!J424="","",'Plano de contingência'!J424)</f>
        <v>1.
2.
3.
n.</v>
      </c>
      <c r="AD424" s="83" t="str">
        <f>'Plano de contingência'!M424</f>
        <v>1.
2.
3.
n.</v>
      </c>
      <c r="AE424" s="505"/>
    </row>
    <row r="425" spans="2:31" s="78" customFormat="1" ht="14.45" customHeight="1" thickTop="1" thickBot="1" x14ac:dyDescent="0.25">
      <c r="B425" s="455"/>
      <c r="C425" s="462"/>
      <c r="D425" s="465"/>
      <c r="E425" s="472"/>
      <c r="F425" s="93"/>
      <c r="G425" s="449"/>
      <c r="H425" s="94"/>
      <c r="I425" s="436"/>
      <c r="J425" s="508"/>
      <c r="K425" s="411"/>
      <c r="L425" s="411"/>
      <c r="M425" s="414"/>
      <c r="N425" s="404" t="str">
        <f>'Avaliar os Controles Existent.'!H425</f>
        <v>1.
2.
3.
n.</v>
      </c>
      <c r="O425" s="405"/>
      <c r="P425" s="406"/>
      <c r="Q425" s="399"/>
      <c r="R425" s="404" t="str">
        <f>'Avaliar os Controles Existent.'!R425</f>
        <v>1.
2.
3.
n.</v>
      </c>
      <c r="S425" s="405"/>
      <c r="T425" s="406"/>
      <c r="U425" s="399"/>
      <c r="V425" s="381"/>
      <c r="W425" s="384"/>
      <c r="X425" s="393"/>
      <c r="Y425" s="84"/>
      <c r="Z425" s="83" t="str">
        <f>IF('Plano de ação'!J425="","",'Plano de ação'!J425)</f>
        <v>1.
2.
3.
n.</v>
      </c>
      <c r="AA425" s="85" t="str">
        <f>IF('Plano de ação'!R425="","",'Plano de ação'!R425)</f>
        <v/>
      </c>
      <c r="AB425" s="86" t="str">
        <f>IF('Plano de ação'!S425="","",'Plano de ação'!S425)</f>
        <v/>
      </c>
      <c r="AC425" s="83" t="str">
        <f>IF('Plano de contingência'!J425="","",'Plano de contingência'!J425)</f>
        <v>1.
2.
3.
n.</v>
      </c>
      <c r="AD425" s="83" t="str">
        <f>'Plano de contingência'!M425</f>
        <v>1.
2.
3.
n.</v>
      </c>
      <c r="AE425" s="505"/>
    </row>
    <row r="426" spans="2:31" s="78" customFormat="1" ht="14.45" customHeight="1" thickTop="1" thickBot="1" x14ac:dyDescent="0.25">
      <c r="B426" s="455"/>
      <c r="C426" s="462"/>
      <c r="D426" s="465"/>
      <c r="E426" s="472"/>
      <c r="F426" s="93"/>
      <c r="G426" s="449"/>
      <c r="H426" s="94"/>
      <c r="I426" s="436"/>
      <c r="J426" s="508"/>
      <c r="K426" s="411"/>
      <c r="L426" s="411"/>
      <c r="M426" s="414"/>
      <c r="N426" s="404" t="str">
        <f>'Avaliar os Controles Existent.'!H426</f>
        <v>1.
2.
3.
n.</v>
      </c>
      <c r="O426" s="405"/>
      <c r="P426" s="406"/>
      <c r="Q426" s="399"/>
      <c r="R426" s="404" t="str">
        <f>'Avaliar os Controles Existent.'!R426</f>
        <v>1.
2.
3.
n.</v>
      </c>
      <c r="S426" s="405"/>
      <c r="T426" s="406"/>
      <c r="U426" s="399"/>
      <c r="V426" s="381"/>
      <c r="W426" s="384"/>
      <c r="X426" s="393"/>
      <c r="Y426" s="84"/>
      <c r="Z426" s="83" t="str">
        <f>IF('Plano de ação'!J426="","",'Plano de ação'!J426)</f>
        <v>1.
2.
3.
n.</v>
      </c>
      <c r="AA426" s="85" t="str">
        <f>IF('Plano de ação'!R426="","",'Plano de ação'!R426)</f>
        <v/>
      </c>
      <c r="AB426" s="86" t="str">
        <f>IF('Plano de ação'!S426="","",'Plano de ação'!S426)</f>
        <v/>
      </c>
      <c r="AC426" s="83" t="str">
        <f>IF('Plano de contingência'!J426="","",'Plano de contingência'!J426)</f>
        <v>1.
2.
3.
n.</v>
      </c>
      <c r="AD426" s="83" t="str">
        <f>'Plano de contingência'!M426</f>
        <v>1.
2.
3.
n.</v>
      </c>
      <c r="AE426" s="505"/>
    </row>
    <row r="427" spans="2:31" s="78" customFormat="1" ht="14.45" customHeight="1" thickTop="1" thickBot="1" x14ac:dyDescent="0.25">
      <c r="B427" s="455"/>
      <c r="C427" s="462"/>
      <c r="D427" s="465"/>
      <c r="E427" s="472"/>
      <c r="F427" s="93"/>
      <c r="G427" s="449"/>
      <c r="H427" s="94"/>
      <c r="I427" s="436"/>
      <c r="J427" s="508"/>
      <c r="K427" s="411"/>
      <c r="L427" s="411"/>
      <c r="M427" s="414"/>
      <c r="N427" s="404" t="str">
        <f>'Avaliar os Controles Existent.'!H427</f>
        <v>1.
2.
3.
n.</v>
      </c>
      <c r="O427" s="405"/>
      <c r="P427" s="406"/>
      <c r="Q427" s="399"/>
      <c r="R427" s="404" t="str">
        <f>'Avaliar os Controles Existent.'!R427</f>
        <v>1.
2.
3.
n.</v>
      </c>
      <c r="S427" s="405"/>
      <c r="T427" s="406"/>
      <c r="U427" s="399"/>
      <c r="V427" s="381"/>
      <c r="W427" s="384"/>
      <c r="X427" s="393"/>
      <c r="Y427" s="84"/>
      <c r="Z427" s="83" t="str">
        <f>IF('Plano de ação'!J427="","",'Plano de ação'!J427)</f>
        <v>1.
2.
3.
n.</v>
      </c>
      <c r="AA427" s="85" t="str">
        <f>IF('Plano de ação'!R427="","",'Plano de ação'!R427)</f>
        <v/>
      </c>
      <c r="AB427" s="86" t="str">
        <f>IF('Plano de ação'!S427="","",'Plano de ação'!S427)</f>
        <v/>
      </c>
      <c r="AC427" s="83" t="str">
        <f>IF('Plano de contingência'!J427="","",'Plano de contingência'!J427)</f>
        <v>1.
2.
3.
n.</v>
      </c>
      <c r="AD427" s="83" t="str">
        <f>'Plano de contingência'!M427</f>
        <v>1.
2.
3.
n.</v>
      </c>
      <c r="AE427" s="505"/>
    </row>
    <row r="428" spans="2:31" s="78" customFormat="1" ht="14.45" customHeight="1" thickTop="1" thickBot="1" x14ac:dyDescent="0.25">
      <c r="B428" s="455"/>
      <c r="C428" s="462"/>
      <c r="D428" s="465"/>
      <c r="E428" s="472"/>
      <c r="F428" s="93"/>
      <c r="G428" s="449"/>
      <c r="H428" s="94"/>
      <c r="I428" s="436"/>
      <c r="J428" s="508"/>
      <c r="K428" s="411"/>
      <c r="L428" s="411"/>
      <c r="M428" s="414"/>
      <c r="N428" s="404" t="str">
        <f>'Avaliar os Controles Existent.'!H428</f>
        <v>1.
2.
3.
n.</v>
      </c>
      <c r="O428" s="405"/>
      <c r="P428" s="406"/>
      <c r="Q428" s="399"/>
      <c r="R428" s="404" t="str">
        <f>'Avaliar os Controles Existent.'!R428</f>
        <v>1.
2.
3.
n.</v>
      </c>
      <c r="S428" s="405"/>
      <c r="T428" s="406"/>
      <c r="U428" s="399"/>
      <c r="V428" s="381"/>
      <c r="W428" s="384"/>
      <c r="X428" s="393"/>
      <c r="Y428" s="84"/>
      <c r="Z428" s="83" t="str">
        <f>IF('Plano de ação'!J428="","",'Plano de ação'!J428)</f>
        <v>1.
2.
3.
n.</v>
      </c>
      <c r="AA428" s="85" t="str">
        <f>IF('Plano de ação'!R428="","",'Plano de ação'!R428)</f>
        <v/>
      </c>
      <c r="AB428" s="86" t="str">
        <f>IF('Plano de ação'!S428="","",'Plano de ação'!S428)</f>
        <v/>
      </c>
      <c r="AC428" s="83" t="str">
        <f>IF('Plano de contingência'!J428="","",'Plano de contingência'!J428)</f>
        <v>1.
2.
3.
n.</v>
      </c>
      <c r="AD428" s="83" t="str">
        <f>'Plano de contingência'!M428</f>
        <v>1.
2.
3.
n.</v>
      </c>
      <c r="AE428" s="505"/>
    </row>
    <row r="429" spans="2:31" s="78" customFormat="1" ht="14.45" customHeight="1" thickTop="1" thickBot="1" x14ac:dyDescent="0.25">
      <c r="B429" s="455"/>
      <c r="C429" s="462"/>
      <c r="D429" s="465"/>
      <c r="E429" s="472"/>
      <c r="F429" s="93"/>
      <c r="G429" s="449"/>
      <c r="H429" s="94"/>
      <c r="I429" s="436"/>
      <c r="J429" s="508"/>
      <c r="K429" s="411"/>
      <c r="L429" s="411"/>
      <c r="M429" s="414"/>
      <c r="N429" s="404" t="str">
        <f>'Avaliar os Controles Existent.'!H429</f>
        <v>1.
2.
3.
n.</v>
      </c>
      <c r="O429" s="405"/>
      <c r="P429" s="406"/>
      <c r="Q429" s="399"/>
      <c r="R429" s="404" t="str">
        <f>'Avaliar os Controles Existent.'!R429</f>
        <v>1.
2.
3.
n.</v>
      </c>
      <c r="S429" s="405"/>
      <c r="T429" s="406"/>
      <c r="U429" s="399"/>
      <c r="V429" s="381"/>
      <c r="W429" s="384"/>
      <c r="X429" s="393"/>
      <c r="Y429" s="84"/>
      <c r="Z429" s="83" t="str">
        <f>IF('Plano de ação'!J429="","",'Plano de ação'!J429)</f>
        <v>1.
2.
3.
n.</v>
      </c>
      <c r="AA429" s="85" t="str">
        <f>IF('Plano de ação'!R429="","",'Plano de ação'!R429)</f>
        <v/>
      </c>
      <c r="AB429" s="86" t="str">
        <f>IF('Plano de ação'!S429="","",'Plano de ação'!S429)</f>
        <v/>
      </c>
      <c r="AC429" s="83" t="str">
        <f>IF('Plano de contingência'!J429="","",'Plano de contingência'!J429)</f>
        <v>1.
2.
3.
n.</v>
      </c>
      <c r="AD429" s="83" t="str">
        <f>'Plano de contingência'!M429</f>
        <v>1.
2.
3.
n.</v>
      </c>
      <c r="AE429" s="505"/>
    </row>
    <row r="430" spans="2:31" s="78" customFormat="1" ht="14.45" customHeight="1" thickTop="1" thickBot="1" x14ac:dyDescent="0.25">
      <c r="B430" s="455"/>
      <c r="C430" s="462"/>
      <c r="D430" s="465"/>
      <c r="E430" s="472"/>
      <c r="F430" s="93"/>
      <c r="G430" s="449"/>
      <c r="H430" s="94"/>
      <c r="I430" s="436"/>
      <c r="J430" s="508"/>
      <c r="K430" s="411"/>
      <c r="L430" s="411"/>
      <c r="M430" s="414"/>
      <c r="N430" s="404" t="str">
        <f>'Avaliar os Controles Existent.'!H430</f>
        <v>1.
2.
3.
n.</v>
      </c>
      <c r="O430" s="405"/>
      <c r="P430" s="406"/>
      <c r="Q430" s="399"/>
      <c r="R430" s="404" t="str">
        <f>'Avaliar os Controles Existent.'!R430</f>
        <v>1.
2.
3.
n.</v>
      </c>
      <c r="S430" s="405"/>
      <c r="T430" s="406"/>
      <c r="U430" s="399"/>
      <c r="V430" s="381"/>
      <c r="W430" s="384"/>
      <c r="X430" s="393"/>
      <c r="Y430" s="84"/>
      <c r="Z430" s="83" t="str">
        <f>IF('Plano de ação'!J430="","",'Plano de ação'!J430)</f>
        <v>1.
2.
3.
n.</v>
      </c>
      <c r="AA430" s="85" t="str">
        <f>IF('Plano de ação'!R430="","",'Plano de ação'!R430)</f>
        <v/>
      </c>
      <c r="AB430" s="86" t="str">
        <f>IF('Plano de ação'!S430="","",'Plano de ação'!S430)</f>
        <v/>
      </c>
      <c r="AC430" s="83" t="str">
        <f>IF('Plano de contingência'!J430="","",'Plano de contingência'!J430)</f>
        <v>1.
2.
3.
n.</v>
      </c>
      <c r="AD430" s="83" t="str">
        <f>'Plano de contingência'!M430</f>
        <v>1.
2.
3.
n.</v>
      </c>
      <c r="AE430" s="505"/>
    </row>
    <row r="431" spans="2:31" s="78" customFormat="1" ht="14.45" customHeight="1" thickTop="1" thickBot="1" x14ac:dyDescent="0.25">
      <c r="B431" s="455"/>
      <c r="C431" s="462"/>
      <c r="D431" s="466"/>
      <c r="E431" s="473"/>
      <c r="F431" s="93"/>
      <c r="G431" s="450"/>
      <c r="H431" s="94"/>
      <c r="I431" s="437"/>
      <c r="J431" s="509"/>
      <c r="K431" s="412"/>
      <c r="L431" s="412"/>
      <c r="M431" s="415"/>
      <c r="N431" s="404" t="str">
        <f>'Avaliar os Controles Existent.'!H431</f>
        <v>1.
2.
3.
n.</v>
      </c>
      <c r="O431" s="405"/>
      <c r="P431" s="406"/>
      <c r="Q431" s="400"/>
      <c r="R431" s="404" t="str">
        <f>'Avaliar os Controles Existent.'!R431</f>
        <v>1.
2.
3.
n.</v>
      </c>
      <c r="S431" s="405"/>
      <c r="T431" s="406"/>
      <c r="U431" s="400"/>
      <c r="V431" s="382"/>
      <c r="W431" s="385"/>
      <c r="X431" s="394"/>
      <c r="Y431" s="84"/>
      <c r="Z431" s="83" t="str">
        <f>IF('Plano de ação'!J431="","",'Plano de ação'!J431)</f>
        <v>1.
2.
3.
n.</v>
      </c>
      <c r="AA431" s="85" t="str">
        <f>IF('Plano de ação'!R431="","",'Plano de ação'!R431)</f>
        <v/>
      </c>
      <c r="AB431" s="86" t="str">
        <f>IF('Plano de ação'!S431="","",'Plano de ação'!S431)</f>
        <v/>
      </c>
      <c r="AC431" s="83" t="str">
        <f>IF('Plano de contingência'!J431="","",'Plano de contingência'!J431)</f>
        <v>1.
2.
3.
n.</v>
      </c>
      <c r="AD431" s="83" t="str">
        <f>'Plano de contingência'!M431</f>
        <v>1.
2.
3.
n.</v>
      </c>
      <c r="AE431" s="505"/>
    </row>
    <row r="432" spans="2:31" s="78" customFormat="1" ht="14.45" customHeight="1" thickTop="1" thickBot="1" x14ac:dyDescent="0.25">
      <c r="B432" s="455"/>
      <c r="C432" s="462"/>
      <c r="D432" s="464" t="str">
        <f>'Subprocessos e FCS'!C55</f>
        <v>FCS.03</v>
      </c>
      <c r="E432" s="471">
        <f>'Subprocessos e FCS'!D55</f>
        <v>0</v>
      </c>
      <c r="F432" s="93"/>
      <c r="G432" s="448" t="s">
        <v>134</v>
      </c>
      <c r="H432" s="94"/>
      <c r="I432" s="435"/>
      <c r="J432" s="507"/>
      <c r="K432" s="410" t="str">
        <f>'Apuração do Risco Inerente'!Y432:Y441</f>
        <v/>
      </c>
      <c r="L432" s="410" t="str">
        <f>'Apuração do Risco Inerente'!Z432:Z441</f>
        <v/>
      </c>
      <c r="M432" s="413" t="str">
        <f>'Apuração do Risco Inerente'!AB432:AB441</f>
        <v/>
      </c>
      <c r="N432" s="404" t="str">
        <f>'Avaliar os Controles Existent.'!H432</f>
        <v>1.
2.
3.
n.</v>
      </c>
      <c r="O432" s="405"/>
      <c r="P432" s="406"/>
      <c r="Q432" s="398" t="str">
        <f>'Avaliar os Controles Existent.'!N432:N441</f>
        <v/>
      </c>
      <c r="R432" s="404" t="str">
        <f>'Avaliar os Controles Existent.'!R432</f>
        <v>1.
2.
3.
n.</v>
      </c>
      <c r="S432" s="405"/>
      <c r="T432" s="406"/>
      <c r="U432" s="398" t="str">
        <f>'Avaliar os Controles Existent.'!X432:X441</f>
        <v/>
      </c>
      <c r="V432" s="380" t="str">
        <f>'Avaliar os Controles Existent.'!AA432:AA441</f>
        <v/>
      </c>
      <c r="W432" s="383" t="str">
        <f>'Avaliar os Controles Existent.'!AB432:AB441</f>
        <v/>
      </c>
      <c r="X432" s="392" t="str">
        <f>'Avaliar os Controles Existent.'!AD432:AD441</f>
        <v/>
      </c>
      <c r="Y432" s="84" t="str">
        <f>IF('Plano de ação'!I432:I441="","",'Plano de ação'!I432:I441)</f>
        <v/>
      </c>
      <c r="Z432" s="83" t="str">
        <f>IF('Plano de ação'!J432="","",'Plano de ação'!J432)</f>
        <v>1.
2.
3.
n.</v>
      </c>
      <c r="AA432" s="85" t="str">
        <f>IF('Plano de ação'!R432="","",'Plano de ação'!R432)</f>
        <v/>
      </c>
      <c r="AB432" s="86" t="str">
        <f>IF('Plano de ação'!S432="","",'Plano de ação'!S432)</f>
        <v/>
      </c>
      <c r="AC432" s="83" t="str">
        <f>IF('Plano de contingência'!J432="","",'Plano de contingência'!J432)</f>
        <v>1.
2.
3.
n.</v>
      </c>
      <c r="AD432" s="83" t="str">
        <f>'Plano de contingência'!M432</f>
        <v>1.
2.
3.
n.</v>
      </c>
      <c r="AE432" s="505" t="str">
        <f>IF(Monitoramento!J432="","",Monitoramento!J432)</f>
        <v/>
      </c>
    </row>
    <row r="433" spans="2:31" s="78" customFormat="1" ht="14.45" customHeight="1" thickTop="1" thickBot="1" x14ac:dyDescent="0.25">
      <c r="B433" s="455"/>
      <c r="C433" s="462"/>
      <c r="D433" s="465"/>
      <c r="E433" s="472"/>
      <c r="F433" s="93"/>
      <c r="G433" s="449"/>
      <c r="H433" s="94"/>
      <c r="I433" s="436"/>
      <c r="J433" s="508"/>
      <c r="K433" s="411"/>
      <c r="L433" s="411"/>
      <c r="M433" s="414"/>
      <c r="N433" s="404" t="str">
        <f>'Avaliar os Controles Existent.'!H433</f>
        <v>1.
2.
3.
n.</v>
      </c>
      <c r="O433" s="405"/>
      <c r="P433" s="406"/>
      <c r="Q433" s="399"/>
      <c r="R433" s="404" t="str">
        <f>'Avaliar os Controles Existent.'!R433</f>
        <v>1.
2.
3.
n.</v>
      </c>
      <c r="S433" s="405"/>
      <c r="T433" s="406"/>
      <c r="U433" s="399"/>
      <c r="V433" s="381"/>
      <c r="W433" s="384"/>
      <c r="X433" s="393"/>
      <c r="Y433" s="84"/>
      <c r="Z433" s="83" t="str">
        <f>IF('Plano de ação'!J433="","",'Plano de ação'!J433)</f>
        <v>1.
2.
3.
n.</v>
      </c>
      <c r="AA433" s="85" t="str">
        <f>IF('Plano de ação'!R433="","",'Plano de ação'!R433)</f>
        <v/>
      </c>
      <c r="AB433" s="86" t="str">
        <f>IF('Plano de ação'!S433="","",'Plano de ação'!S433)</f>
        <v/>
      </c>
      <c r="AC433" s="83" t="str">
        <f>IF('Plano de contingência'!J433="","",'Plano de contingência'!J433)</f>
        <v>1.
2.
3.
n.</v>
      </c>
      <c r="AD433" s="83" t="str">
        <f>'Plano de contingência'!M433</f>
        <v>1.
2.
3.
n.</v>
      </c>
      <c r="AE433" s="505"/>
    </row>
    <row r="434" spans="2:31" s="78" customFormat="1" ht="14.45" customHeight="1" thickTop="1" thickBot="1" x14ac:dyDescent="0.25">
      <c r="B434" s="455"/>
      <c r="C434" s="462"/>
      <c r="D434" s="465"/>
      <c r="E434" s="472"/>
      <c r="F434" s="93"/>
      <c r="G434" s="449"/>
      <c r="H434" s="94"/>
      <c r="I434" s="436"/>
      <c r="J434" s="508"/>
      <c r="K434" s="411"/>
      <c r="L434" s="411"/>
      <c r="M434" s="414"/>
      <c r="N434" s="404" t="str">
        <f>'Avaliar os Controles Existent.'!H434</f>
        <v>1.
2.
3.
n.</v>
      </c>
      <c r="O434" s="405"/>
      <c r="P434" s="406"/>
      <c r="Q434" s="399"/>
      <c r="R434" s="404" t="str">
        <f>'Avaliar os Controles Existent.'!R434</f>
        <v>1.
2.
3.
n.</v>
      </c>
      <c r="S434" s="405"/>
      <c r="T434" s="406"/>
      <c r="U434" s="399"/>
      <c r="V434" s="381"/>
      <c r="W434" s="384"/>
      <c r="X434" s="393"/>
      <c r="Y434" s="84"/>
      <c r="Z434" s="83" t="str">
        <f>IF('Plano de ação'!J434="","",'Plano de ação'!J434)</f>
        <v>1.
2.
3.
n.</v>
      </c>
      <c r="AA434" s="85" t="str">
        <f>IF('Plano de ação'!R434="","",'Plano de ação'!R434)</f>
        <v/>
      </c>
      <c r="AB434" s="86" t="str">
        <f>IF('Plano de ação'!S434="","",'Plano de ação'!S434)</f>
        <v/>
      </c>
      <c r="AC434" s="83" t="str">
        <f>IF('Plano de contingência'!J434="","",'Plano de contingência'!J434)</f>
        <v>1.
2.
3.
n.</v>
      </c>
      <c r="AD434" s="83" t="str">
        <f>'Plano de contingência'!M434</f>
        <v>1.
2.
3.
n.</v>
      </c>
      <c r="AE434" s="505"/>
    </row>
    <row r="435" spans="2:31" s="78" customFormat="1" ht="14.45" customHeight="1" thickTop="1" thickBot="1" x14ac:dyDescent="0.25">
      <c r="B435" s="455"/>
      <c r="C435" s="462"/>
      <c r="D435" s="465"/>
      <c r="E435" s="472"/>
      <c r="F435" s="93"/>
      <c r="G435" s="449"/>
      <c r="H435" s="94"/>
      <c r="I435" s="436"/>
      <c r="J435" s="508"/>
      <c r="K435" s="411"/>
      <c r="L435" s="411"/>
      <c r="M435" s="414"/>
      <c r="N435" s="404" t="str">
        <f>'Avaliar os Controles Existent.'!H435</f>
        <v>1.
2.
3.
n.</v>
      </c>
      <c r="O435" s="405"/>
      <c r="P435" s="406"/>
      <c r="Q435" s="399"/>
      <c r="R435" s="404" t="str">
        <f>'Avaliar os Controles Existent.'!R435</f>
        <v>1.
2.
3.
n.</v>
      </c>
      <c r="S435" s="405"/>
      <c r="T435" s="406"/>
      <c r="U435" s="399"/>
      <c r="V435" s="381"/>
      <c r="W435" s="384"/>
      <c r="X435" s="393"/>
      <c r="Y435" s="84"/>
      <c r="Z435" s="83" t="str">
        <f>IF('Plano de ação'!J435="","",'Plano de ação'!J435)</f>
        <v>1.
2.
3.
n.</v>
      </c>
      <c r="AA435" s="85" t="str">
        <f>IF('Plano de ação'!R435="","",'Plano de ação'!R435)</f>
        <v/>
      </c>
      <c r="AB435" s="86" t="str">
        <f>IF('Plano de ação'!S435="","",'Plano de ação'!S435)</f>
        <v/>
      </c>
      <c r="AC435" s="83" t="str">
        <f>IF('Plano de contingência'!J435="","",'Plano de contingência'!J435)</f>
        <v>1.
2.
3.
n.</v>
      </c>
      <c r="AD435" s="83" t="str">
        <f>'Plano de contingência'!M435</f>
        <v>1.
2.
3.
n.</v>
      </c>
      <c r="AE435" s="505"/>
    </row>
    <row r="436" spans="2:31" s="78" customFormat="1" ht="14.45" customHeight="1" thickTop="1" thickBot="1" x14ac:dyDescent="0.25">
      <c r="B436" s="455"/>
      <c r="C436" s="462"/>
      <c r="D436" s="465"/>
      <c r="E436" s="472"/>
      <c r="F436" s="93"/>
      <c r="G436" s="449"/>
      <c r="H436" s="94"/>
      <c r="I436" s="436"/>
      <c r="J436" s="508"/>
      <c r="K436" s="411"/>
      <c r="L436" s="411"/>
      <c r="M436" s="414"/>
      <c r="N436" s="404" t="str">
        <f>'Avaliar os Controles Existent.'!H436</f>
        <v>1.
2.
3.
n.</v>
      </c>
      <c r="O436" s="405"/>
      <c r="P436" s="406"/>
      <c r="Q436" s="399"/>
      <c r="R436" s="404" t="str">
        <f>'Avaliar os Controles Existent.'!R436</f>
        <v>1.
2.
3.
n.</v>
      </c>
      <c r="S436" s="405"/>
      <c r="T436" s="406"/>
      <c r="U436" s="399"/>
      <c r="V436" s="381"/>
      <c r="W436" s="384"/>
      <c r="X436" s="393"/>
      <c r="Y436" s="84"/>
      <c r="Z436" s="83" t="str">
        <f>IF('Plano de ação'!J436="","",'Plano de ação'!J436)</f>
        <v>1.
2.
3.
n.</v>
      </c>
      <c r="AA436" s="85" t="str">
        <f>IF('Plano de ação'!R436="","",'Plano de ação'!R436)</f>
        <v/>
      </c>
      <c r="AB436" s="86" t="str">
        <f>IF('Plano de ação'!S436="","",'Plano de ação'!S436)</f>
        <v/>
      </c>
      <c r="AC436" s="83" t="str">
        <f>IF('Plano de contingência'!J436="","",'Plano de contingência'!J436)</f>
        <v>1.
2.
3.
n.</v>
      </c>
      <c r="AD436" s="83" t="str">
        <f>'Plano de contingência'!M436</f>
        <v>1.
2.
3.
n.</v>
      </c>
      <c r="AE436" s="505"/>
    </row>
    <row r="437" spans="2:31" s="78" customFormat="1" ht="14.45" customHeight="1" thickTop="1" thickBot="1" x14ac:dyDescent="0.25">
      <c r="B437" s="455"/>
      <c r="C437" s="462"/>
      <c r="D437" s="465"/>
      <c r="E437" s="472"/>
      <c r="F437" s="93"/>
      <c r="G437" s="449"/>
      <c r="H437" s="94"/>
      <c r="I437" s="436"/>
      <c r="J437" s="508"/>
      <c r="K437" s="411"/>
      <c r="L437" s="411"/>
      <c r="M437" s="414"/>
      <c r="N437" s="404" t="str">
        <f>'Avaliar os Controles Existent.'!H437</f>
        <v>1.
2.
3.
n.</v>
      </c>
      <c r="O437" s="405"/>
      <c r="P437" s="406"/>
      <c r="Q437" s="399"/>
      <c r="R437" s="404" t="str">
        <f>'Avaliar os Controles Existent.'!R437</f>
        <v>1.
2.
3.
n.</v>
      </c>
      <c r="S437" s="405"/>
      <c r="T437" s="406"/>
      <c r="U437" s="399"/>
      <c r="V437" s="381"/>
      <c r="W437" s="384"/>
      <c r="X437" s="393"/>
      <c r="Y437" s="84"/>
      <c r="Z437" s="83" t="str">
        <f>IF('Plano de ação'!J437="","",'Plano de ação'!J437)</f>
        <v>1.
2.
3.
n.</v>
      </c>
      <c r="AA437" s="85" t="str">
        <f>IF('Plano de ação'!R437="","",'Plano de ação'!R437)</f>
        <v/>
      </c>
      <c r="AB437" s="86" t="str">
        <f>IF('Plano de ação'!S437="","",'Plano de ação'!S437)</f>
        <v/>
      </c>
      <c r="AC437" s="83" t="str">
        <f>IF('Plano de contingência'!J437="","",'Plano de contingência'!J437)</f>
        <v>1.
2.
3.
n.</v>
      </c>
      <c r="AD437" s="83" t="str">
        <f>'Plano de contingência'!M437</f>
        <v>1.
2.
3.
n.</v>
      </c>
      <c r="AE437" s="505"/>
    </row>
    <row r="438" spans="2:31" s="78" customFormat="1" ht="14.45" customHeight="1" thickTop="1" thickBot="1" x14ac:dyDescent="0.25">
      <c r="B438" s="455"/>
      <c r="C438" s="462"/>
      <c r="D438" s="465"/>
      <c r="E438" s="472"/>
      <c r="F438" s="93"/>
      <c r="G438" s="449"/>
      <c r="H438" s="94"/>
      <c r="I438" s="436"/>
      <c r="J438" s="508"/>
      <c r="K438" s="411"/>
      <c r="L438" s="411"/>
      <c r="M438" s="414"/>
      <c r="N438" s="404" t="str">
        <f>'Avaliar os Controles Existent.'!H438</f>
        <v>1.
2.
3.
n.</v>
      </c>
      <c r="O438" s="405"/>
      <c r="P438" s="406"/>
      <c r="Q438" s="399"/>
      <c r="R438" s="404" t="str">
        <f>'Avaliar os Controles Existent.'!R438</f>
        <v>1.
2.
3.
n.</v>
      </c>
      <c r="S438" s="405"/>
      <c r="T438" s="406"/>
      <c r="U438" s="399"/>
      <c r="V438" s="381"/>
      <c r="W438" s="384"/>
      <c r="X438" s="393"/>
      <c r="Y438" s="84"/>
      <c r="Z438" s="83" t="str">
        <f>IF('Plano de ação'!J438="","",'Plano de ação'!J438)</f>
        <v>1.
2.
3.
n.</v>
      </c>
      <c r="AA438" s="85" t="str">
        <f>IF('Plano de ação'!R438="","",'Plano de ação'!R438)</f>
        <v/>
      </c>
      <c r="AB438" s="86" t="str">
        <f>IF('Plano de ação'!S438="","",'Plano de ação'!S438)</f>
        <v/>
      </c>
      <c r="AC438" s="83" t="str">
        <f>IF('Plano de contingência'!J438="","",'Plano de contingência'!J438)</f>
        <v>1.
2.
3.
n.</v>
      </c>
      <c r="AD438" s="83" t="str">
        <f>'Plano de contingência'!M438</f>
        <v>1.
2.
3.
n.</v>
      </c>
      <c r="AE438" s="505"/>
    </row>
    <row r="439" spans="2:31" s="78" customFormat="1" ht="14.45" customHeight="1" thickTop="1" thickBot="1" x14ac:dyDescent="0.25">
      <c r="B439" s="455"/>
      <c r="C439" s="462"/>
      <c r="D439" s="465"/>
      <c r="E439" s="472"/>
      <c r="F439" s="93"/>
      <c r="G439" s="449"/>
      <c r="H439" s="94"/>
      <c r="I439" s="436"/>
      <c r="J439" s="508"/>
      <c r="K439" s="411"/>
      <c r="L439" s="411"/>
      <c r="M439" s="414"/>
      <c r="N439" s="404" t="str">
        <f>'Avaliar os Controles Existent.'!H439</f>
        <v>1.
2.
3.
n.</v>
      </c>
      <c r="O439" s="405"/>
      <c r="P439" s="406"/>
      <c r="Q439" s="399"/>
      <c r="R439" s="404" t="str">
        <f>'Avaliar os Controles Existent.'!R439</f>
        <v>1.
2.
3.
n.</v>
      </c>
      <c r="S439" s="405"/>
      <c r="T439" s="406"/>
      <c r="U439" s="399"/>
      <c r="V439" s="381"/>
      <c r="W439" s="384"/>
      <c r="X439" s="393"/>
      <c r="Y439" s="84"/>
      <c r="Z439" s="83" t="str">
        <f>IF('Plano de ação'!J439="","",'Plano de ação'!J439)</f>
        <v>1.
2.
3.
n.</v>
      </c>
      <c r="AA439" s="85" t="str">
        <f>IF('Plano de ação'!R439="","",'Plano de ação'!R439)</f>
        <v/>
      </c>
      <c r="AB439" s="86" t="str">
        <f>IF('Plano de ação'!S439="","",'Plano de ação'!S439)</f>
        <v/>
      </c>
      <c r="AC439" s="83" t="str">
        <f>IF('Plano de contingência'!J439="","",'Plano de contingência'!J439)</f>
        <v>1.
2.
3.
n.</v>
      </c>
      <c r="AD439" s="83" t="str">
        <f>'Plano de contingência'!M439</f>
        <v>1.
2.
3.
n.</v>
      </c>
      <c r="AE439" s="505"/>
    </row>
    <row r="440" spans="2:31" s="78" customFormat="1" ht="14.45" customHeight="1" thickTop="1" thickBot="1" x14ac:dyDescent="0.25">
      <c r="B440" s="455"/>
      <c r="C440" s="462"/>
      <c r="D440" s="465"/>
      <c r="E440" s="472"/>
      <c r="F440" s="93"/>
      <c r="G440" s="449"/>
      <c r="H440" s="94"/>
      <c r="I440" s="436"/>
      <c r="J440" s="508"/>
      <c r="K440" s="411"/>
      <c r="L440" s="411"/>
      <c r="M440" s="414"/>
      <c r="N440" s="404" t="str">
        <f>'Avaliar os Controles Existent.'!H440</f>
        <v>1.
2.
3.
n.</v>
      </c>
      <c r="O440" s="405"/>
      <c r="P440" s="406"/>
      <c r="Q440" s="399"/>
      <c r="R440" s="404" t="str">
        <f>'Avaliar os Controles Existent.'!R440</f>
        <v>1.
2.
3.
n.</v>
      </c>
      <c r="S440" s="405"/>
      <c r="T440" s="406"/>
      <c r="U440" s="399"/>
      <c r="V440" s="381"/>
      <c r="W440" s="384"/>
      <c r="X440" s="393"/>
      <c r="Y440" s="84"/>
      <c r="Z440" s="83" t="str">
        <f>IF('Plano de ação'!J440="","",'Plano de ação'!J440)</f>
        <v>1.
2.
3.
n.</v>
      </c>
      <c r="AA440" s="85" t="str">
        <f>IF('Plano de ação'!R440="","",'Plano de ação'!R440)</f>
        <v/>
      </c>
      <c r="AB440" s="86" t="str">
        <f>IF('Plano de ação'!S440="","",'Plano de ação'!S440)</f>
        <v/>
      </c>
      <c r="AC440" s="83" t="str">
        <f>IF('Plano de contingência'!J440="","",'Plano de contingência'!J440)</f>
        <v>1.
2.
3.
n.</v>
      </c>
      <c r="AD440" s="83" t="str">
        <f>'Plano de contingência'!M440</f>
        <v>1.
2.
3.
n.</v>
      </c>
      <c r="AE440" s="505"/>
    </row>
    <row r="441" spans="2:31" s="78" customFormat="1" ht="14.45" customHeight="1" thickTop="1" thickBot="1" x14ac:dyDescent="0.25">
      <c r="B441" s="455"/>
      <c r="C441" s="462"/>
      <c r="D441" s="466"/>
      <c r="E441" s="473"/>
      <c r="F441" s="93"/>
      <c r="G441" s="450"/>
      <c r="H441" s="94"/>
      <c r="I441" s="437"/>
      <c r="J441" s="509"/>
      <c r="K441" s="412"/>
      <c r="L441" s="412"/>
      <c r="M441" s="415"/>
      <c r="N441" s="404" t="str">
        <f>'Avaliar os Controles Existent.'!H441</f>
        <v>1.
2.
3.
n.</v>
      </c>
      <c r="O441" s="405"/>
      <c r="P441" s="406"/>
      <c r="Q441" s="400"/>
      <c r="R441" s="404" t="str">
        <f>'Avaliar os Controles Existent.'!R441</f>
        <v>1.
2.
3.
n.</v>
      </c>
      <c r="S441" s="405"/>
      <c r="T441" s="406"/>
      <c r="U441" s="400"/>
      <c r="V441" s="382"/>
      <c r="W441" s="385"/>
      <c r="X441" s="394"/>
      <c r="Y441" s="84"/>
      <c r="Z441" s="83" t="str">
        <f>IF('Plano de ação'!J441="","",'Plano de ação'!J441)</f>
        <v>1.
2.
3.
n.</v>
      </c>
      <c r="AA441" s="85" t="str">
        <f>IF('Plano de ação'!R441="","",'Plano de ação'!R441)</f>
        <v/>
      </c>
      <c r="AB441" s="86" t="str">
        <f>IF('Plano de ação'!S441="","",'Plano de ação'!S441)</f>
        <v/>
      </c>
      <c r="AC441" s="83" t="str">
        <f>IF('Plano de contingência'!J441="","",'Plano de contingência'!J441)</f>
        <v>1.
2.
3.
n.</v>
      </c>
      <c r="AD441" s="83" t="str">
        <f>'Plano de contingência'!M441</f>
        <v>1.
2.
3.
n.</v>
      </c>
      <c r="AE441" s="505"/>
    </row>
    <row r="442" spans="2:31" s="78" customFormat="1" ht="14.45" customHeight="1" thickTop="1" thickBot="1" x14ac:dyDescent="0.25">
      <c r="B442" s="455"/>
      <c r="C442" s="462"/>
      <c r="D442" s="464" t="str">
        <f>'Subprocessos e FCS'!C56</f>
        <v>FCS.04</v>
      </c>
      <c r="E442" s="471">
        <f>'Subprocessos e FCS'!D56</f>
        <v>0</v>
      </c>
      <c r="F442" s="93"/>
      <c r="G442" s="448" t="s">
        <v>135</v>
      </c>
      <c r="H442" s="94"/>
      <c r="I442" s="435"/>
      <c r="J442" s="507"/>
      <c r="K442" s="410" t="str">
        <f>'Apuração do Risco Inerente'!Y442:Y451</f>
        <v/>
      </c>
      <c r="L442" s="410" t="str">
        <f>'Apuração do Risco Inerente'!Z442:Z451</f>
        <v/>
      </c>
      <c r="M442" s="413" t="str">
        <f>'Apuração do Risco Inerente'!AB442:AB451</f>
        <v/>
      </c>
      <c r="N442" s="404" t="str">
        <f>'Avaliar os Controles Existent.'!H442</f>
        <v>1.
2.
3.
n.</v>
      </c>
      <c r="O442" s="405"/>
      <c r="P442" s="406"/>
      <c r="Q442" s="398" t="str">
        <f>'Avaliar os Controles Existent.'!N442:N451</f>
        <v/>
      </c>
      <c r="R442" s="404" t="str">
        <f>'Avaliar os Controles Existent.'!R442</f>
        <v>1.
2.
3.
n.</v>
      </c>
      <c r="S442" s="405"/>
      <c r="T442" s="406"/>
      <c r="U442" s="398" t="str">
        <f>'Avaliar os Controles Existent.'!X442:X451</f>
        <v/>
      </c>
      <c r="V442" s="380" t="str">
        <f>'Avaliar os Controles Existent.'!AA442:AA451</f>
        <v/>
      </c>
      <c r="W442" s="383" t="str">
        <f>'Avaliar os Controles Existent.'!AB442:AB451</f>
        <v/>
      </c>
      <c r="X442" s="392" t="str">
        <f>'Avaliar os Controles Existent.'!AD442:AD451</f>
        <v/>
      </c>
      <c r="Y442" s="84" t="str">
        <f>IF('Plano de ação'!I442:I451="","",'Plano de ação'!I442:I451)</f>
        <v/>
      </c>
      <c r="Z442" s="83" t="str">
        <f>IF('Plano de ação'!J442="","",'Plano de ação'!J442)</f>
        <v>1.
2.
3.
n.</v>
      </c>
      <c r="AA442" s="85" t="str">
        <f>IF('Plano de ação'!R442="","",'Plano de ação'!R442)</f>
        <v/>
      </c>
      <c r="AB442" s="86" t="str">
        <f>IF('Plano de ação'!S442="","",'Plano de ação'!S442)</f>
        <v/>
      </c>
      <c r="AC442" s="83" t="str">
        <f>IF('Plano de contingência'!J442="","",'Plano de contingência'!J442)</f>
        <v>1.
2.
3.
n.</v>
      </c>
      <c r="AD442" s="83" t="str">
        <f>'Plano de contingência'!M442</f>
        <v>1.
2.
3.
n.</v>
      </c>
      <c r="AE442" s="505" t="str">
        <f>IF(Monitoramento!J442="","",Monitoramento!J442)</f>
        <v/>
      </c>
    </row>
    <row r="443" spans="2:31" s="78" customFormat="1" ht="14.45" customHeight="1" thickTop="1" thickBot="1" x14ac:dyDescent="0.25">
      <c r="B443" s="455"/>
      <c r="C443" s="462"/>
      <c r="D443" s="465"/>
      <c r="E443" s="472"/>
      <c r="F443" s="93"/>
      <c r="G443" s="449"/>
      <c r="H443" s="94"/>
      <c r="I443" s="436"/>
      <c r="J443" s="508"/>
      <c r="K443" s="411"/>
      <c r="L443" s="411"/>
      <c r="M443" s="414"/>
      <c r="N443" s="404" t="str">
        <f>'Avaliar os Controles Existent.'!H443</f>
        <v>1.
2.
3.
n.</v>
      </c>
      <c r="O443" s="405"/>
      <c r="P443" s="406"/>
      <c r="Q443" s="399"/>
      <c r="R443" s="404" t="str">
        <f>'Avaliar os Controles Existent.'!R443</f>
        <v>1.
2.
3.
n.</v>
      </c>
      <c r="S443" s="405"/>
      <c r="T443" s="406"/>
      <c r="U443" s="399"/>
      <c r="V443" s="381"/>
      <c r="W443" s="384"/>
      <c r="X443" s="393"/>
      <c r="Y443" s="84"/>
      <c r="Z443" s="83" t="str">
        <f>IF('Plano de ação'!J443="","",'Plano de ação'!J443)</f>
        <v>1.
2.
3.
n.</v>
      </c>
      <c r="AA443" s="85" t="str">
        <f>IF('Plano de ação'!R443="","",'Plano de ação'!R443)</f>
        <v/>
      </c>
      <c r="AB443" s="86" t="str">
        <f>IF('Plano de ação'!S443="","",'Plano de ação'!S443)</f>
        <v/>
      </c>
      <c r="AC443" s="83" t="str">
        <f>IF('Plano de contingência'!J443="","",'Plano de contingência'!J443)</f>
        <v>1.
2.
3.
n.</v>
      </c>
      <c r="AD443" s="83" t="str">
        <f>'Plano de contingência'!M443</f>
        <v>1.
2.
3.
n.</v>
      </c>
      <c r="AE443" s="505"/>
    </row>
    <row r="444" spans="2:31" s="78" customFormat="1" ht="14.45" customHeight="1" thickTop="1" thickBot="1" x14ac:dyDescent="0.25">
      <c r="B444" s="455"/>
      <c r="C444" s="462"/>
      <c r="D444" s="465"/>
      <c r="E444" s="472"/>
      <c r="F444" s="93"/>
      <c r="G444" s="449"/>
      <c r="H444" s="94"/>
      <c r="I444" s="436"/>
      <c r="J444" s="508"/>
      <c r="K444" s="411"/>
      <c r="L444" s="411"/>
      <c r="M444" s="414"/>
      <c r="N444" s="404" t="str">
        <f>'Avaliar os Controles Existent.'!H444</f>
        <v>1.
2.
3.
n.</v>
      </c>
      <c r="O444" s="405"/>
      <c r="P444" s="406"/>
      <c r="Q444" s="399"/>
      <c r="R444" s="404" t="str">
        <f>'Avaliar os Controles Existent.'!R444</f>
        <v>1.
2.
3.
n.</v>
      </c>
      <c r="S444" s="405"/>
      <c r="T444" s="406"/>
      <c r="U444" s="399"/>
      <c r="V444" s="381"/>
      <c r="W444" s="384"/>
      <c r="X444" s="393"/>
      <c r="Y444" s="84"/>
      <c r="Z444" s="83" t="str">
        <f>IF('Plano de ação'!J444="","",'Plano de ação'!J444)</f>
        <v>1.
2.
3.
n.</v>
      </c>
      <c r="AA444" s="85" t="str">
        <f>IF('Plano de ação'!R444="","",'Plano de ação'!R444)</f>
        <v/>
      </c>
      <c r="AB444" s="86" t="str">
        <f>IF('Plano de ação'!S444="","",'Plano de ação'!S444)</f>
        <v/>
      </c>
      <c r="AC444" s="83" t="str">
        <f>IF('Plano de contingência'!J444="","",'Plano de contingência'!J444)</f>
        <v>1.
2.
3.
n.</v>
      </c>
      <c r="AD444" s="83" t="str">
        <f>'Plano de contingência'!M444</f>
        <v>1.
2.
3.
n.</v>
      </c>
      <c r="AE444" s="505"/>
    </row>
    <row r="445" spans="2:31" s="78" customFormat="1" ht="14.45" customHeight="1" thickTop="1" thickBot="1" x14ac:dyDescent="0.25">
      <c r="B445" s="455"/>
      <c r="C445" s="462"/>
      <c r="D445" s="465"/>
      <c r="E445" s="472"/>
      <c r="F445" s="93"/>
      <c r="G445" s="449"/>
      <c r="H445" s="94"/>
      <c r="I445" s="436"/>
      <c r="J445" s="508"/>
      <c r="K445" s="411"/>
      <c r="L445" s="411"/>
      <c r="M445" s="414"/>
      <c r="N445" s="404" t="str">
        <f>'Avaliar os Controles Existent.'!H445</f>
        <v>1.
2.
3.
n.</v>
      </c>
      <c r="O445" s="405"/>
      <c r="P445" s="406"/>
      <c r="Q445" s="399"/>
      <c r="R445" s="404" t="str">
        <f>'Avaliar os Controles Existent.'!R445</f>
        <v>1.
2.
3.
n.</v>
      </c>
      <c r="S445" s="405"/>
      <c r="T445" s="406"/>
      <c r="U445" s="399"/>
      <c r="V445" s="381"/>
      <c r="W445" s="384"/>
      <c r="X445" s="393"/>
      <c r="Y445" s="84"/>
      <c r="Z445" s="83" t="str">
        <f>IF('Plano de ação'!J445="","",'Plano de ação'!J445)</f>
        <v>1.
2.
3.
n.</v>
      </c>
      <c r="AA445" s="85" t="str">
        <f>IF('Plano de ação'!R445="","",'Plano de ação'!R445)</f>
        <v/>
      </c>
      <c r="AB445" s="86" t="str">
        <f>IF('Plano de ação'!S445="","",'Plano de ação'!S445)</f>
        <v/>
      </c>
      <c r="AC445" s="83" t="str">
        <f>IF('Plano de contingência'!J445="","",'Plano de contingência'!J445)</f>
        <v>1.
2.
3.
n.</v>
      </c>
      <c r="AD445" s="83" t="str">
        <f>'Plano de contingência'!M445</f>
        <v>1.
2.
3.
n.</v>
      </c>
      <c r="AE445" s="505"/>
    </row>
    <row r="446" spans="2:31" s="78" customFormat="1" ht="14.45" customHeight="1" thickTop="1" thickBot="1" x14ac:dyDescent="0.25">
      <c r="B446" s="455"/>
      <c r="C446" s="462"/>
      <c r="D446" s="465"/>
      <c r="E446" s="472"/>
      <c r="F446" s="93"/>
      <c r="G446" s="449"/>
      <c r="H446" s="94"/>
      <c r="I446" s="436"/>
      <c r="J446" s="508"/>
      <c r="K446" s="411"/>
      <c r="L446" s="411"/>
      <c r="M446" s="414"/>
      <c r="N446" s="404" t="str">
        <f>'Avaliar os Controles Existent.'!H446</f>
        <v>1.
2.
3.
n.</v>
      </c>
      <c r="O446" s="405"/>
      <c r="P446" s="406"/>
      <c r="Q446" s="399"/>
      <c r="R446" s="404" t="str">
        <f>'Avaliar os Controles Existent.'!R446</f>
        <v>1.
2.
3.
n.</v>
      </c>
      <c r="S446" s="405"/>
      <c r="T446" s="406"/>
      <c r="U446" s="399"/>
      <c r="V446" s="381"/>
      <c r="W446" s="384"/>
      <c r="X446" s="393"/>
      <c r="Y446" s="84"/>
      <c r="Z446" s="83" t="str">
        <f>IF('Plano de ação'!J446="","",'Plano de ação'!J446)</f>
        <v>1.
2.
3.
n.</v>
      </c>
      <c r="AA446" s="85" t="str">
        <f>IF('Plano de ação'!R446="","",'Plano de ação'!R446)</f>
        <v/>
      </c>
      <c r="AB446" s="86" t="str">
        <f>IF('Plano de ação'!S446="","",'Plano de ação'!S446)</f>
        <v/>
      </c>
      <c r="AC446" s="83" t="str">
        <f>IF('Plano de contingência'!J446="","",'Plano de contingência'!J446)</f>
        <v>1.
2.
3.
n.</v>
      </c>
      <c r="AD446" s="83" t="str">
        <f>'Plano de contingência'!M446</f>
        <v>1.
2.
3.
n.</v>
      </c>
      <c r="AE446" s="505"/>
    </row>
    <row r="447" spans="2:31" s="78" customFormat="1" ht="14.45" customHeight="1" thickTop="1" thickBot="1" x14ac:dyDescent="0.25">
      <c r="B447" s="455"/>
      <c r="C447" s="462"/>
      <c r="D447" s="465"/>
      <c r="E447" s="472"/>
      <c r="F447" s="93"/>
      <c r="G447" s="449"/>
      <c r="H447" s="94"/>
      <c r="I447" s="436"/>
      <c r="J447" s="508"/>
      <c r="K447" s="411"/>
      <c r="L447" s="411"/>
      <c r="M447" s="414"/>
      <c r="N447" s="404" t="str">
        <f>'Avaliar os Controles Existent.'!H447</f>
        <v>1.
2.
3.
n.</v>
      </c>
      <c r="O447" s="405"/>
      <c r="P447" s="406"/>
      <c r="Q447" s="399"/>
      <c r="R447" s="404" t="str">
        <f>'Avaliar os Controles Existent.'!R447</f>
        <v>1.
2.
3.
n.</v>
      </c>
      <c r="S447" s="405"/>
      <c r="T447" s="406"/>
      <c r="U447" s="399"/>
      <c r="V447" s="381"/>
      <c r="W447" s="384"/>
      <c r="X447" s="393"/>
      <c r="Y447" s="84"/>
      <c r="Z447" s="83" t="str">
        <f>IF('Plano de ação'!J447="","",'Plano de ação'!J447)</f>
        <v>1.
2.
3.
n.</v>
      </c>
      <c r="AA447" s="85" t="str">
        <f>IF('Plano de ação'!R447="","",'Plano de ação'!R447)</f>
        <v/>
      </c>
      <c r="AB447" s="86" t="str">
        <f>IF('Plano de ação'!S447="","",'Plano de ação'!S447)</f>
        <v/>
      </c>
      <c r="AC447" s="83" t="str">
        <f>IF('Plano de contingência'!J447="","",'Plano de contingência'!J447)</f>
        <v>1.
2.
3.
n.</v>
      </c>
      <c r="AD447" s="83" t="str">
        <f>'Plano de contingência'!M447</f>
        <v>1.
2.
3.
n.</v>
      </c>
      <c r="AE447" s="505"/>
    </row>
    <row r="448" spans="2:31" s="78" customFormat="1" ht="14.45" customHeight="1" thickTop="1" thickBot="1" x14ac:dyDescent="0.25">
      <c r="B448" s="455"/>
      <c r="C448" s="462"/>
      <c r="D448" s="465"/>
      <c r="E448" s="472"/>
      <c r="F448" s="93"/>
      <c r="G448" s="449"/>
      <c r="H448" s="94"/>
      <c r="I448" s="436"/>
      <c r="J448" s="508"/>
      <c r="K448" s="411"/>
      <c r="L448" s="411"/>
      <c r="M448" s="414"/>
      <c r="N448" s="404" t="str">
        <f>'Avaliar os Controles Existent.'!H448</f>
        <v>1.
2.
3.
n.</v>
      </c>
      <c r="O448" s="405"/>
      <c r="P448" s="406"/>
      <c r="Q448" s="399"/>
      <c r="R448" s="404" t="str">
        <f>'Avaliar os Controles Existent.'!R448</f>
        <v>1.
2.
3.
n.</v>
      </c>
      <c r="S448" s="405"/>
      <c r="T448" s="406"/>
      <c r="U448" s="399"/>
      <c r="V448" s="381"/>
      <c r="W448" s="384"/>
      <c r="X448" s="393"/>
      <c r="Y448" s="84"/>
      <c r="Z448" s="83" t="str">
        <f>IF('Plano de ação'!J448="","",'Plano de ação'!J448)</f>
        <v>1.
2.
3.
n.</v>
      </c>
      <c r="AA448" s="85" t="str">
        <f>IF('Plano de ação'!R448="","",'Plano de ação'!R448)</f>
        <v/>
      </c>
      <c r="AB448" s="86" t="str">
        <f>IF('Plano de ação'!S448="","",'Plano de ação'!S448)</f>
        <v/>
      </c>
      <c r="AC448" s="83" t="str">
        <f>IF('Plano de contingência'!J448="","",'Plano de contingência'!J448)</f>
        <v>1.
2.
3.
n.</v>
      </c>
      <c r="AD448" s="83" t="str">
        <f>'Plano de contingência'!M448</f>
        <v>1.
2.
3.
n.</v>
      </c>
      <c r="AE448" s="505"/>
    </row>
    <row r="449" spans="2:31" s="78" customFormat="1" ht="14.45" customHeight="1" thickTop="1" thickBot="1" x14ac:dyDescent="0.25">
      <c r="B449" s="455"/>
      <c r="C449" s="462"/>
      <c r="D449" s="465"/>
      <c r="E449" s="472"/>
      <c r="F449" s="93"/>
      <c r="G449" s="449"/>
      <c r="H449" s="94"/>
      <c r="I449" s="436"/>
      <c r="J449" s="508"/>
      <c r="K449" s="411"/>
      <c r="L449" s="411"/>
      <c r="M449" s="414"/>
      <c r="N449" s="404" t="str">
        <f>'Avaliar os Controles Existent.'!H449</f>
        <v>1.
2.
3.
n.</v>
      </c>
      <c r="O449" s="405"/>
      <c r="P449" s="406"/>
      <c r="Q449" s="399"/>
      <c r="R449" s="404" t="str">
        <f>'Avaliar os Controles Existent.'!R449</f>
        <v>1.
2.
3.
n.</v>
      </c>
      <c r="S449" s="405"/>
      <c r="T449" s="406"/>
      <c r="U449" s="399"/>
      <c r="V449" s="381"/>
      <c r="W449" s="384"/>
      <c r="X449" s="393"/>
      <c r="Y449" s="84"/>
      <c r="Z449" s="83" t="str">
        <f>IF('Plano de ação'!J449="","",'Plano de ação'!J449)</f>
        <v>1.
2.
3.
n.</v>
      </c>
      <c r="AA449" s="85" t="str">
        <f>IF('Plano de ação'!R449="","",'Plano de ação'!R449)</f>
        <v/>
      </c>
      <c r="AB449" s="86" t="str">
        <f>IF('Plano de ação'!S449="","",'Plano de ação'!S449)</f>
        <v/>
      </c>
      <c r="AC449" s="83" t="str">
        <f>IF('Plano de contingência'!J449="","",'Plano de contingência'!J449)</f>
        <v>1.
2.
3.
n.</v>
      </c>
      <c r="AD449" s="83" t="str">
        <f>'Plano de contingência'!M449</f>
        <v>1.
2.
3.
n.</v>
      </c>
      <c r="AE449" s="505"/>
    </row>
    <row r="450" spans="2:31" s="78" customFormat="1" ht="14.45" customHeight="1" thickTop="1" thickBot="1" x14ac:dyDescent="0.25">
      <c r="B450" s="455"/>
      <c r="C450" s="462"/>
      <c r="D450" s="465"/>
      <c r="E450" s="472"/>
      <c r="F450" s="93"/>
      <c r="G450" s="449"/>
      <c r="H450" s="94"/>
      <c r="I450" s="436"/>
      <c r="J450" s="508"/>
      <c r="K450" s="411"/>
      <c r="L450" s="411"/>
      <c r="M450" s="414"/>
      <c r="N450" s="404" t="str">
        <f>'Avaliar os Controles Existent.'!H450</f>
        <v>1.
2.
3.
n.</v>
      </c>
      <c r="O450" s="405"/>
      <c r="P450" s="406"/>
      <c r="Q450" s="399"/>
      <c r="R450" s="404" t="str">
        <f>'Avaliar os Controles Existent.'!R450</f>
        <v>1.
2.
3.
n.</v>
      </c>
      <c r="S450" s="405"/>
      <c r="T450" s="406"/>
      <c r="U450" s="399"/>
      <c r="V450" s="381"/>
      <c r="W450" s="384"/>
      <c r="X450" s="393"/>
      <c r="Y450" s="84"/>
      <c r="Z450" s="83" t="str">
        <f>IF('Plano de ação'!J450="","",'Plano de ação'!J450)</f>
        <v>1.
2.
3.
n.</v>
      </c>
      <c r="AA450" s="85" t="str">
        <f>IF('Plano de ação'!R450="","",'Plano de ação'!R450)</f>
        <v/>
      </c>
      <c r="AB450" s="86" t="str">
        <f>IF('Plano de ação'!S450="","",'Plano de ação'!S450)</f>
        <v/>
      </c>
      <c r="AC450" s="83" t="str">
        <f>IF('Plano de contingência'!J450="","",'Plano de contingência'!J450)</f>
        <v>1.
2.
3.
n.</v>
      </c>
      <c r="AD450" s="83" t="str">
        <f>'Plano de contingência'!M450</f>
        <v>1.
2.
3.
n.</v>
      </c>
      <c r="AE450" s="505"/>
    </row>
    <row r="451" spans="2:31" s="78" customFormat="1" ht="14.45" customHeight="1" thickTop="1" thickBot="1" x14ac:dyDescent="0.25">
      <c r="B451" s="455"/>
      <c r="C451" s="462"/>
      <c r="D451" s="466"/>
      <c r="E451" s="473"/>
      <c r="F451" s="93"/>
      <c r="G451" s="450"/>
      <c r="H451" s="94"/>
      <c r="I451" s="437"/>
      <c r="J451" s="509"/>
      <c r="K451" s="412"/>
      <c r="L451" s="412"/>
      <c r="M451" s="415"/>
      <c r="N451" s="404" t="str">
        <f>'Avaliar os Controles Existent.'!H451</f>
        <v>1.
2.
3.
n.</v>
      </c>
      <c r="O451" s="405"/>
      <c r="P451" s="406"/>
      <c r="Q451" s="400"/>
      <c r="R451" s="404" t="str">
        <f>'Avaliar os Controles Existent.'!R451</f>
        <v>1.
2.
3.
n.</v>
      </c>
      <c r="S451" s="405"/>
      <c r="T451" s="406"/>
      <c r="U451" s="400"/>
      <c r="V451" s="382"/>
      <c r="W451" s="385"/>
      <c r="X451" s="394"/>
      <c r="Y451" s="84"/>
      <c r="Z451" s="83" t="str">
        <f>IF('Plano de ação'!J451="","",'Plano de ação'!J451)</f>
        <v>1.
2.
3.
n.</v>
      </c>
      <c r="AA451" s="85" t="str">
        <f>IF('Plano de ação'!R451="","",'Plano de ação'!R451)</f>
        <v/>
      </c>
      <c r="AB451" s="86" t="str">
        <f>IF('Plano de ação'!S451="","",'Plano de ação'!S451)</f>
        <v/>
      </c>
      <c r="AC451" s="83" t="str">
        <f>IF('Plano de contingência'!J451="","",'Plano de contingência'!J451)</f>
        <v>1.
2.
3.
n.</v>
      </c>
      <c r="AD451" s="83" t="str">
        <f>'Plano de contingência'!M451</f>
        <v>1.
2.
3.
n.</v>
      </c>
      <c r="AE451" s="505"/>
    </row>
    <row r="452" spans="2:31" s="78" customFormat="1" ht="14.45" customHeight="1" thickTop="1" thickBot="1" x14ac:dyDescent="0.25">
      <c r="B452" s="455"/>
      <c r="C452" s="462"/>
      <c r="D452" s="464" t="str">
        <f>'Subprocessos e FCS'!C57</f>
        <v>FCS.05</v>
      </c>
      <c r="E452" s="471">
        <f>'Subprocessos e FCS'!D57</f>
        <v>0</v>
      </c>
      <c r="F452" s="93"/>
      <c r="G452" s="448" t="s">
        <v>136</v>
      </c>
      <c r="H452" s="94"/>
      <c r="I452" s="435"/>
      <c r="J452" s="507"/>
      <c r="K452" s="410" t="str">
        <f>'Apuração do Risco Inerente'!Y452:Y461</f>
        <v/>
      </c>
      <c r="L452" s="410" t="str">
        <f>'Apuração do Risco Inerente'!Z452:Z461</f>
        <v/>
      </c>
      <c r="M452" s="413" t="str">
        <f>'Apuração do Risco Inerente'!AB452:AB461</f>
        <v/>
      </c>
      <c r="N452" s="404" t="str">
        <f>'Avaliar os Controles Existent.'!H452</f>
        <v>1.
2.
3.
n.</v>
      </c>
      <c r="O452" s="405"/>
      <c r="P452" s="406"/>
      <c r="Q452" s="398" t="str">
        <f>'Avaliar os Controles Existent.'!N452:N461</f>
        <v/>
      </c>
      <c r="R452" s="404" t="str">
        <f>'Avaliar os Controles Existent.'!R452</f>
        <v>1.
2.
3.
n.</v>
      </c>
      <c r="S452" s="405"/>
      <c r="T452" s="406"/>
      <c r="U452" s="398" t="str">
        <f>'Avaliar os Controles Existent.'!X452:X461</f>
        <v/>
      </c>
      <c r="V452" s="380" t="str">
        <f>'Avaliar os Controles Existent.'!AA452:AA461</f>
        <v/>
      </c>
      <c r="W452" s="383" t="str">
        <f>'Avaliar os Controles Existent.'!AB452:AB461</f>
        <v/>
      </c>
      <c r="X452" s="392" t="str">
        <f>'Avaliar os Controles Existent.'!AD452:AD461</f>
        <v/>
      </c>
      <c r="Y452" s="84" t="str">
        <f>IF('Plano de ação'!I452:I461="","",'Plano de ação'!I452:I461)</f>
        <v/>
      </c>
      <c r="Z452" s="83" t="str">
        <f>IF('Plano de ação'!J452="","",'Plano de ação'!J452)</f>
        <v>1.
2.
3.
n.</v>
      </c>
      <c r="AA452" s="85" t="str">
        <f>IF('Plano de ação'!R452="","",'Plano de ação'!R452)</f>
        <v/>
      </c>
      <c r="AB452" s="86" t="str">
        <f>IF('Plano de ação'!S452="","",'Plano de ação'!S452)</f>
        <v/>
      </c>
      <c r="AC452" s="83" t="str">
        <f>IF('Plano de contingência'!J452="","",'Plano de contingência'!J452)</f>
        <v>1.
2.
3.
n.</v>
      </c>
      <c r="AD452" s="83" t="str">
        <f>'Plano de contingência'!M452</f>
        <v>1.
2.
3.
n.</v>
      </c>
      <c r="AE452" s="505" t="str">
        <f>IF(Monitoramento!J452="","",Monitoramento!J452)</f>
        <v/>
      </c>
    </row>
    <row r="453" spans="2:31" s="78" customFormat="1" ht="14.45" customHeight="1" thickTop="1" thickBot="1" x14ac:dyDescent="0.25">
      <c r="B453" s="455"/>
      <c r="C453" s="462"/>
      <c r="D453" s="465"/>
      <c r="E453" s="472"/>
      <c r="F453" s="93"/>
      <c r="G453" s="449"/>
      <c r="H453" s="94"/>
      <c r="I453" s="436"/>
      <c r="J453" s="508"/>
      <c r="K453" s="411"/>
      <c r="L453" s="411"/>
      <c r="M453" s="414"/>
      <c r="N453" s="404" t="str">
        <f>'Avaliar os Controles Existent.'!H453</f>
        <v>1.
2.
3.
n.</v>
      </c>
      <c r="O453" s="405"/>
      <c r="P453" s="406"/>
      <c r="Q453" s="399"/>
      <c r="R453" s="404" t="str">
        <f>'Avaliar os Controles Existent.'!R453</f>
        <v>1.
2.
3.
n.</v>
      </c>
      <c r="S453" s="405"/>
      <c r="T453" s="406"/>
      <c r="U453" s="399"/>
      <c r="V453" s="381"/>
      <c r="W453" s="384"/>
      <c r="X453" s="393"/>
      <c r="Y453" s="84"/>
      <c r="Z453" s="83" t="str">
        <f>IF('Plano de ação'!J453="","",'Plano de ação'!J453)</f>
        <v>1.
2.
3.
n.</v>
      </c>
      <c r="AA453" s="85" t="str">
        <f>IF('Plano de ação'!R453="","",'Plano de ação'!R453)</f>
        <v/>
      </c>
      <c r="AB453" s="86" t="str">
        <f>IF('Plano de ação'!S453="","",'Plano de ação'!S453)</f>
        <v/>
      </c>
      <c r="AC453" s="83" t="str">
        <f>IF('Plano de contingência'!J453="","",'Plano de contingência'!J453)</f>
        <v>1.
2.
3.
n.</v>
      </c>
      <c r="AD453" s="83" t="str">
        <f>'Plano de contingência'!M453</f>
        <v>1.
2.
3.
n.</v>
      </c>
      <c r="AE453" s="505"/>
    </row>
    <row r="454" spans="2:31" s="78" customFormat="1" ht="14.45" customHeight="1" thickTop="1" thickBot="1" x14ac:dyDescent="0.25">
      <c r="B454" s="455"/>
      <c r="C454" s="462"/>
      <c r="D454" s="465"/>
      <c r="E454" s="472"/>
      <c r="F454" s="93"/>
      <c r="G454" s="449"/>
      <c r="H454" s="94"/>
      <c r="I454" s="436"/>
      <c r="J454" s="508"/>
      <c r="K454" s="411"/>
      <c r="L454" s="411"/>
      <c r="M454" s="414"/>
      <c r="N454" s="404" t="str">
        <f>'Avaliar os Controles Existent.'!H454</f>
        <v>1.
2.
3.
n.</v>
      </c>
      <c r="O454" s="405"/>
      <c r="P454" s="406"/>
      <c r="Q454" s="399"/>
      <c r="R454" s="404" t="str">
        <f>'Avaliar os Controles Existent.'!R454</f>
        <v>1.
2.
3.
n.</v>
      </c>
      <c r="S454" s="405"/>
      <c r="T454" s="406"/>
      <c r="U454" s="399"/>
      <c r="V454" s="381"/>
      <c r="W454" s="384"/>
      <c r="X454" s="393"/>
      <c r="Y454" s="84"/>
      <c r="Z454" s="83" t="str">
        <f>IF('Plano de ação'!J454="","",'Plano de ação'!J454)</f>
        <v>1.
2.
3.
n.</v>
      </c>
      <c r="AA454" s="85" t="str">
        <f>IF('Plano de ação'!R454="","",'Plano de ação'!R454)</f>
        <v/>
      </c>
      <c r="AB454" s="86" t="str">
        <f>IF('Plano de ação'!S454="","",'Plano de ação'!S454)</f>
        <v/>
      </c>
      <c r="AC454" s="83" t="str">
        <f>IF('Plano de contingência'!J454="","",'Plano de contingência'!J454)</f>
        <v>1.
2.
3.
n.</v>
      </c>
      <c r="AD454" s="83" t="str">
        <f>'Plano de contingência'!M454</f>
        <v>1.
2.
3.
n.</v>
      </c>
      <c r="AE454" s="505"/>
    </row>
    <row r="455" spans="2:31" s="78" customFormat="1" ht="14.45" customHeight="1" thickTop="1" thickBot="1" x14ac:dyDescent="0.25">
      <c r="B455" s="455"/>
      <c r="C455" s="462"/>
      <c r="D455" s="465"/>
      <c r="E455" s="472"/>
      <c r="F455" s="93"/>
      <c r="G455" s="449"/>
      <c r="H455" s="94"/>
      <c r="I455" s="436"/>
      <c r="J455" s="508"/>
      <c r="K455" s="411"/>
      <c r="L455" s="411"/>
      <c r="M455" s="414"/>
      <c r="N455" s="404" t="str">
        <f>'Avaliar os Controles Existent.'!H455</f>
        <v>1.
2.
3.
n.</v>
      </c>
      <c r="O455" s="405"/>
      <c r="P455" s="406"/>
      <c r="Q455" s="399"/>
      <c r="R455" s="404" t="str">
        <f>'Avaliar os Controles Existent.'!R455</f>
        <v>1.
2.
3.
n.</v>
      </c>
      <c r="S455" s="405"/>
      <c r="T455" s="406"/>
      <c r="U455" s="399"/>
      <c r="V455" s="381"/>
      <c r="W455" s="384"/>
      <c r="X455" s="393"/>
      <c r="Y455" s="84"/>
      <c r="Z455" s="83" t="str">
        <f>IF('Plano de ação'!J455="","",'Plano de ação'!J455)</f>
        <v>1.
2.
3.
n.</v>
      </c>
      <c r="AA455" s="85" t="str">
        <f>IF('Plano de ação'!R455="","",'Plano de ação'!R455)</f>
        <v/>
      </c>
      <c r="AB455" s="86" t="str">
        <f>IF('Plano de ação'!S455="","",'Plano de ação'!S455)</f>
        <v/>
      </c>
      <c r="AC455" s="83" t="str">
        <f>IF('Plano de contingência'!J455="","",'Plano de contingência'!J455)</f>
        <v>1.
2.
3.
n.</v>
      </c>
      <c r="AD455" s="83" t="str">
        <f>'Plano de contingência'!M455</f>
        <v>1.
2.
3.
n.</v>
      </c>
      <c r="AE455" s="505"/>
    </row>
    <row r="456" spans="2:31" s="78" customFormat="1" ht="14.45" customHeight="1" thickTop="1" thickBot="1" x14ac:dyDescent="0.25">
      <c r="B456" s="455"/>
      <c r="C456" s="462"/>
      <c r="D456" s="465"/>
      <c r="E456" s="472"/>
      <c r="F456" s="93"/>
      <c r="G456" s="449"/>
      <c r="H456" s="94"/>
      <c r="I456" s="436"/>
      <c r="J456" s="508"/>
      <c r="K456" s="411"/>
      <c r="L456" s="411"/>
      <c r="M456" s="414"/>
      <c r="N456" s="404" t="str">
        <f>'Avaliar os Controles Existent.'!H456</f>
        <v>1.
2.
3.
n.</v>
      </c>
      <c r="O456" s="405"/>
      <c r="P456" s="406"/>
      <c r="Q456" s="399"/>
      <c r="R456" s="404" t="str">
        <f>'Avaliar os Controles Existent.'!R456</f>
        <v>1.
2.
3.
n.</v>
      </c>
      <c r="S456" s="405"/>
      <c r="T456" s="406"/>
      <c r="U456" s="399"/>
      <c r="V456" s="381"/>
      <c r="W456" s="384"/>
      <c r="X456" s="393"/>
      <c r="Y456" s="84"/>
      <c r="Z456" s="83" t="str">
        <f>IF('Plano de ação'!J456="","",'Plano de ação'!J456)</f>
        <v>1.
2.
3.
n.</v>
      </c>
      <c r="AA456" s="85" t="str">
        <f>IF('Plano de ação'!R456="","",'Plano de ação'!R456)</f>
        <v/>
      </c>
      <c r="AB456" s="86" t="str">
        <f>IF('Plano de ação'!S456="","",'Plano de ação'!S456)</f>
        <v/>
      </c>
      <c r="AC456" s="83" t="str">
        <f>IF('Plano de contingência'!J456="","",'Plano de contingência'!J456)</f>
        <v>1.
2.
3.
n.</v>
      </c>
      <c r="AD456" s="83" t="str">
        <f>'Plano de contingência'!M456</f>
        <v>1.
2.
3.
n.</v>
      </c>
      <c r="AE456" s="505"/>
    </row>
    <row r="457" spans="2:31" s="78" customFormat="1" ht="14.45" customHeight="1" thickTop="1" thickBot="1" x14ac:dyDescent="0.25">
      <c r="B457" s="455"/>
      <c r="C457" s="462"/>
      <c r="D457" s="465"/>
      <c r="E457" s="472"/>
      <c r="F457" s="93"/>
      <c r="G457" s="449"/>
      <c r="H457" s="94"/>
      <c r="I457" s="436"/>
      <c r="J457" s="508"/>
      <c r="K457" s="411"/>
      <c r="L457" s="411"/>
      <c r="M457" s="414"/>
      <c r="N457" s="404" t="str">
        <f>'Avaliar os Controles Existent.'!H457</f>
        <v>1.
2.
3.
n.</v>
      </c>
      <c r="O457" s="405"/>
      <c r="P457" s="406"/>
      <c r="Q457" s="399"/>
      <c r="R457" s="404" t="str">
        <f>'Avaliar os Controles Existent.'!R457</f>
        <v>1.
2.
3.
n.</v>
      </c>
      <c r="S457" s="405"/>
      <c r="T457" s="406"/>
      <c r="U457" s="399"/>
      <c r="V457" s="381"/>
      <c r="W457" s="384"/>
      <c r="X457" s="393"/>
      <c r="Y457" s="84"/>
      <c r="Z457" s="83" t="str">
        <f>IF('Plano de ação'!J457="","",'Plano de ação'!J457)</f>
        <v>1.
2.
3.
n.</v>
      </c>
      <c r="AA457" s="85" t="str">
        <f>IF('Plano de ação'!R457="","",'Plano de ação'!R457)</f>
        <v/>
      </c>
      <c r="AB457" s="86" t="str">
        <f>IF('Plano de ação'!S457="","",'Plano de ação'!S457)</f>
        <v/>
      </c>
      <c r="AC457" s="83" t="str">
        <f>IF('Plano de contingência'!J457="","",'Plano de contingência'!J457)</f>
        <v>1.
2.
3.
n.</v>
      </c>
      <c r="AD457" s="83" t="str">
        <f>'Plano de contingência'!M457</f>
        <v>1.
2.
3.
n.</v>
      </c>
      <c r="AE457" s="505"/>
    </row>
    <row r="458" spans="2:31" s="78" customFormat="1" ht="14.45" customHeight="1" thickTop="1" thickBot="1" x14ac:dyDescent="0.25">
      <c r="B458" s="455"/>
      <c r="C458" s="462"/>
      <c r="D458" s="465"/>
      <c r="E458" s="472"/>
      <c r="F458" s="93"/>
      <c r="G458" s="449"/>
      <c r="H458" s="94"/>
      <c r="I458" s="436"/>
      <c r="J458" s="508"/>
      <c r="K458" s="411"/>
      <c r="L458" s="411"/>
      <c r="M458" s="414"/>
      <c r="N458" s="404" t="str">
        <f>'Avaliar os Controles Existent.'!H458</f>
        <v>1.
2.
3.
n.</v>
      </c>
      <c r="O458" s="405"/>
      <c r="P458" s="406"/>
      <c r="Q458" s="399"/>
      <c r="R458" s="404" t="str">
        <f>'Avaliar os Controles Existent.'!R458</f>
        <v>1.
2.
3.
n.</v>
      </c>
      <c r="S458" s="405"/>
      <c r="T458" s="406"/>
      <c r="U458" s="399"/>
      <c r="V458" s="381"/>
      <c r="W458" s="384"/>
      <c r="X458" s="393"/>
      <c r="Y458" s="84"/>
      <c r="Z458" s="83" t="str">
        <f>IF('Plano de ação'!J458="","",'Plano de ação'!J458)</f>
        <v>1.
2.
3.
n.</v>
      </c>
      <c r="AA458" s="85" t="str">
        <f>IF('Plano de ação'!R458="","",'Plano de ação'!R458)</f>
        <v/>
      </c>
      <c r="AB458" s="86" t="str">
        <f>IF('Plano de ação'!S458="","",'Plano de ação'!S458)</f>
        <v/>
      </c>
      <c r="AC458" s="83" t="str">
        <f>IF('Plano de contingência'!J458="","",'Plano de contingência'!J458)</f>
        <v>1.
2.
3.
n.</v>
      </c>
      <c r="AD458" s="83" t="str">
        <f>'Plano de contingência'!M458</f>
        <v>1.
2.
3.
n.</v>
      </c>
      <c r="AE458" s="505"/>
    </row>
    <row r="459" spans="2:31" s="78" customFormat="1" ht="14.45" customHeight="1" thickTop="1" thickBot="1" x14ac:dyDescent="0.25">
      <c r="B459" s="455"/>
      <c r="C459" s="462"/>
      <c r="D459" s="465"/>
      <c r="E459" s="472"/>
      <c r="F459" s="93"/>
      <c r="G459" s="449"/>
      <c r="H459" s="94"/>
      <c r="I459" s="436"/>
      <c r="J459" s="508"/>
      <c r="K459" s="411"/>
      <c r="L459" s="411"/>
      <c r="M459" s="414"/>
      <c r="N459" s="404" t="str">
        <f>'Avaliar os Controles Existent.'!H459</f>
        <v>1.
2.
3.
n.</v>
      </c>
      <c r="O459" s="405"/>
      <c r="P459" s="406"/>
      <c r="Q459" s="399"/>
      <c r="R459" s="404" t="str">
        <f>'Avaliar os Controles Existent.'!R459</f>
        <v>1.
2.
3.
n.</v>
      </c>
      <c r="S459" s="405"/>
      <c r="T459" s="406"/>
      <c r="U459" s="399"/>
      <c r="V459" s="381"/>
      <c r="W459" s="384"/>
      <c r="X459" s="393"/>
      <c r="Y459" s="84"/>
      <c r="Z459" s="83" t="str">
        <f>IF('Plano de ação'!J459="","",'Plano de ação'!J459)</f>
        <v>1.
2.
3.
n.</v>
      </c>
      <c r="AA459" s="85" t="str">
        <f>IF('Plano de ação'!R459="","",'Plano de ação'!R459)</f>
        <v/>
      </c>
      <c r="AB459" s="86" t="str">
        <f>IF('Plano de ação'!S459="","",'Plano de ação'!S459)</f>
        <v/>
      </c>
      <c r="AC459" s="83" t="str">
        <f>IF('Plano de contingência'!J459="","",'Plano de contingência'!J459)</f>
        <v>1.
2.
3.
n.</v>
      </c>
      <c r="AD459" s="83" t="str">
        <f>'Plano de contingência'!M459</f>
        <v>1.
2.
3.
n.</v>
      </c>
      <c r="AE459" s="505"/>
    </row>
    <row r="460" spans="2:31" s="78" customFormat="1" ht="14.45" customHeight="1" thickTop="1" thickBot="1" x14ac:dyDescent="0.25">
      <c r="B460" s="455"/>
      <c r="C460" s="462"/>
      <c r="D460" s="465"/>
      <c r="E460" s="472"/>
      <c r="F460" s="93"/>
      <c r="G460" s="449"/>
      <c r="H460" s="94"/>
      <c r="I460" s="436"/>
      <c r="J460" s="508"/>
      <c r="K460" s="411"/>
      <c r="L460" s="411"/>
      <c r="M460" s="414"/>
      <c r="N460" s="404" t="str">
        <f>'Avaliar os Controles Existent.'!H460</f>
        <v>1.
2.
3.
n.</v>
      </c>
      <c r="O460" s="405"/>
      <c r="P460" s="406"/>
      <c r="Q460" s="399"/>
      <c r="R460" s="404" t="str">
        <f>'Avaliar os Controles Existent.'!R460</f>
        <v>1.
2.
3.
n.</v>
      </c>
      <c r="S460" s="405"/>
      <c r="T460" s="406"/>
      <c r="U460" s="399"/>
      <c r="V460" s="381"/>
      <c r="W460" s="384"/>
      <c r="X460" s="393"/>
      <c r="Y460" s="84"/>
      <c r="Z460" s="83" t="str">
        <f>IF('Plano de ação'!J460="","",'Plano de ação'!J460)</f>
        <v>1.
2.
3.
n.</v>
      </c>
      <c r="AA460" s="85" t="str">
        <f>IF('Plano de ação'!R460="","",'Plano de ação'!R460)</f>
        <v/>
      </c>
      <c r="AB460" s="86" t="str">
        <f>IF('Plano de ação'!S460="","",'Plano de ação'!S460)</f>
        <v/>
      </c>
      <c r="AC460" s="83" t="str">
        <f>IF('Plano de contingência'!J460="","",'Plano de contingência'!J460)</f>
        <v>1.
2.
3.
n.</v>
      </c>
      <c r="AD460" s="83" t="str">
        <f>'Plano de contingência'!M460</f>
        <v>1.
2.
3.
n.</v>
      </c>
      <c r="AE460" s="505"/>
    </row>
    <row r="461" spans="2:31" s="78" customFormat="1" ht="14.45" customHeight="1" thickTop="1" thickBot="1" x14ac:dyDescent="0.25">
      <c r="B461" s="455"/>
      <c r="C461" s="462"/>
      <c r="D461" s="466"/>
      <c r="E461" s="473"/>
      <c r="F461" s="93"/>
      <c r="G461" s="450"/>
      <c r="H461" s="94"/>
      <c r="I461" s="437"/>
      <c r="J461" s="509"/>
      <c r="K461" s="412"/>
      <c r="L461" s="412"/>
      <c r="M461" s="415"/>
      <c r="N461" s="404" t="str">
        <f>'Avaliar os Controles Existent.'!H461</f>
        <v>1.
2.
3.
n.</v>
      </c>
      <c r="O461" s="405"/>
      <c r="P461" s="406"/>
      <c r="Q461" s="400"/>
      <c r="R461" s="404" t="str">
        <f>'Avaliar os Controles Existent.'!R461</f>
        <v>1.
2.
3.
n.</v>
      </c>
      <c r="S461" s="405"/>
      <c r="T461" s="406"/>
      <c r="U461" s="400"/>
      <c r="V461" s="382"/>
      <c r="W461" s="385"/>
      <c r="X461" s="394"/>
      <c r="Y461" s="84"/>
      <c r="Z461" s="83" t="str">
        <f>IF('Plano de ação'!J461="","",'Plano de ação'!J461)</f>
        <v>1.
2.
3.
n.</v>
      </c>
      <c r="AA461" s="85" t="str">
        <f>IF('Plano de ação'!R461="","",'Plano de ação'!R461)</f>
        <v/>
      </c>
      <c r="AB461" s="86" t="str">
        <f>IF('Plano de ação'!S461="","",'Plano de ação'!S461)</f>
        <v/>
      </c>
      <c r="AC461" s="83" t="str">
        <f>IF('Plano de contingência'!J461="","",'Plano de contingência'!J461)</f>
        <v>1.
2.
3.
n.</v>
      </c>
      <c r="AD461" s="83" t="str">
        <f>'Plano de contingência'!M461</f>
        <v>1.
2.
3.
n.</v>
      </c>
      <c r="AE461" s="505"/>
    </row>
    <row r="462" spans="2:31" s="78" customFormat="1" ht="14.45" customHeight="1" thickTop="1" thickBot="1" x14ac:dyDescent="0.25">
      <c r="B462" s="455"/>
      <c r="C462" s="462"/>
      <c r="D462" s="464" t="str">
        <f>'Subprocessos e FCS'!C58</f>
        <v>FCS.06</v>
      </c>
      <c r="E462" s="471">
        <f>'Subprocessos e FCS'!D58</f>
        <v>0</v>
      </c>
      <c r="F462" s="93"/>
      <c r="G462" s="448" t="s">
        <v>137</v>
      </c>
      <c r="H462" s="94"/>
      <c r="I462" s="435"/>
      <c r="J462" s="507"/>
      <c r="K462" s="410" t="str">
        <f>'Apuração do Risco Inerente'!Y462:Y471</f>
        <v/>
      </c>
      <c r="L462" s="410" t="str">
        <f>'Apuração do Risco Inerente'!Z462:Z471</f>
        <v/>
      </c>
      <c r="M462" s="413" t="str">
        <f>'Apuração do Risco Inerente'!AB462:AB471</f>
        <v/>
      </c>
      <c r="N462" s="404" t="str">
        <f>'Avaliar os Controles Existent.'!H462</f>
        <v>1.
2.
3.
n.</v>
      </c>
      <c r="O462" s="405"/>
      <c r="P462" s="406"/>
      <c r="Q462" s="398" t="str">
        <f>'Avaliar os Controles Existent.'!N462:N471</f>
        <v/>
      </c>
      <c r="R462" s="404" t="str">
        <f>'Avaliar os Controles Existent.'!R462</f>
        <v>1.
2.
3.
n.</v>
      </c>
      <c r="S462" s="405"/>
      <c r="T462" s="406"/>
      <c r="U462" s="398" t="str">
        <f>'Avaliar os Controles Existent.'!X462:X471</f>
        <v/>
      </c>
      <c r="V462" s="380" t="str">
        <f>'Avaliar os Controles Existent.'!AA462:AA471</f>
        <v/>
      </c>
      <c r="W462" s="383" t="str">
        <f>'Avaliar os Controles Existent.'!AB462:AB471</f>
        <v/>
      </c>
      <c r="X462" s="392" t="str">
        <f>'Avaliar os Controles Existent.'!AD462:AD471</f>
        <v/>
      </c>
      <c r="Y462" s="84" t="str">
        <f>IF('Plano de ação'!I462:I471="","",'Plano de ação'!I462:I471)</f>
        <v/>
      </c>
      <c r="Z462" s="83" t="str">
        <f>IF('Plano de ação'!J462="","",'Plano de ação'!J462)</f>
        <v>1.
2.
3.
n.</v>
      </c>
      <c r="AA462" s="85" t="str">
        <f>IF('Plano de ação'!R462="","",'Plano de ação'!R462)</f>
        <v/>
      </c>
      <c r="AB462" s="86" t="str">
        <f>IF('Plano de ação'!S462="","",'Plano de ação'!S462)</f>
        <v/>
      </c>
      <c r="AC462" s="83" t="str">
        <f>IF('Plano de contingência'!J462="","",'Plano de contingência'!J462)</f>
        <v>1.
2.
3.
n.</v>
      </c>
      <c r="AD462" s="83" t="str">
        <f>'Plano de contingência'!M462</f>
        <v>1.
2.
3.
n.</v>
      </c>
      <c r="AE462" s="505" t="str">
        <f>IF(Monitoramento!J462="","",Monitoramento!J462)</f>
        <v/>
      </c>
    </row>
    <row r="463" spans="2:31" s="78" customFormat="1" ht="14.45" customHeight="1" thickTop="1" thickBot="1" x14ac:dyDescent="0.25">
      <c r="B463" s="455"/>
      <c r="C463" s="462"/>
      <c r="D463" s="465"/>
      <c r="E463" s="472"/>
      <c r="F463" s="93"/>
      <c r="G463" s="449"/>
      <c r="H463" s="94"/>
      <c r="I463" s="436"/>
      <c r="J463" s="508"/>
      <c r="K463" s="411"/>
      <c r="L463" s="411"/>
      <c r="M463" s="414"/>
      <c r="N463" s="404" t="str">
        <f>'Avaliar os Controles Existent.'!H463</f>
        <v>1.
2.
3.
n.</v>
      </c>
      <c r="O463" s="405"/>
      <c r="P463" s="406"/>
      <c r="Q463" s="399"/>
      <c r="R463" s="404" t="str">
        <f>'Avaliar os Controles Existent.'!R463</f>
        <v>1.
2.
3.
n.</v>
      </c>
      <c r="S463" s="405"/>
      <c r="T463" s="406"/>
      <c r="U463" s="399"/>
      <c r="V463" s="381"/>
      <c r="W463" s="384"/>
      <c r="X463" s="393"/>
      <c r="Y463" s="84"/>
      <c r="Z463" s="83" t="str">
        <f>IF('Plano de ação'!J463="","",'Plano de ação'!J463)</f>
        <v>1.
2.
3.
n.</v>
      </c>
      <c r="AA463" s="85" t="str">
        <f>IF('Plano de ação'!R463="","",'Plano de ação'!R463)</f>
        <v/>
      </c>
      <c r="AB463" s="86" t="str">
        <f>IF('Plano de ação'!S463="","",'Plano de ação'!S463)</f>
        <v/>
      </c>
      <c r="AC463" s="83" t="str">
        <f>IF('Plano de contingência'!J463="","",'Plano de contingência'!J463)</f>
        <v>1.
2.
3.
n.</v>
      </c>
      <c r="AD463" s="83" t="str">
        <f>'Plano de contingência'!M463</f>
        <v>1.
2.
3.
n.</v>
      </c>
      <c r="AE463" s="505"/>
    </row>
    <row r="464" spans="2:31" s="78" customFormat="1" ht="14.45" customHeight="1" thickTop="1" thickBot="1" x14ac:dyDescent="0.25">
      <c r="B464" s="455"/>
      <c r="C464" s="462"/>
      <c r="D464" s="465"/>
      <c r="E464" s="472"/>
      <c r="F464" s="93"/>
      <c r="G464" s="449"/>
      <c r="H464" s="94"/>
      <c r="I464" s="436"/>
      <c r="J464" s="508"/>
      <c r="K464" s="411"/>
      <c r="L464" s="411"/>
      <c r="M464" s="414"/>
      <c r="N464" s="404" t="str">
        <f>'Avaliar os Controles Existent.'!H464</f>
        <v>1.
2.
3.
n.</v>
      </c>
      <c r="O464" s="405"/>
      <c r="P464" s="406"/>
      <c r="Q464" s="399"/>
      <c r="R464" s="404" t="str">
        <f>'Avaliar os Controles Existent.'!R464</f>
        <v>1.
2.
3.
n.</v>
      </c>
      <c r="S464" s="405"/>
      <c r="T464" s="406"/>
      <c r="U464" s="399"/>
      <c r="V464" s="381"/>
      <c r="W464" s="384"/>
      <c r="X464" s="393"/>
      <c r="Y464" s="84"/>
      <c r="Z464" s="83" t="str">
        <f>IF('Plano de ação'!J464="","",'Plano de ação'!J464)</f>
        <v>1.
2.
3.
n.</v>
      </c>
      <c r="AA464" s="85" t="str">
        <f>IF('Plano de ação'!R464="","",'Plano de ação'!R464)</f>
        <v/>
      </c>
      <c r="AB464" s="86" t="str">
        <f>IF('Plano de ação'!S464="","",'Plano de ação'!S464)</f>
        <v/>
      </c>
      <c r="AC464" s="83" t="str">
        <f>IF('Plano de contingência'!J464="","",'Plano de contingência'!J464)</f>
        <v>1.
2.
3.
n.</v>
      </c>
      <c r="AD464" s="83" t="str">
        <f>'Plano de contingência'!M464</f>
        <v>1.
2.
3.
n.</v>
      </c>
      <c r="AE464" s="505"/>
    </row>
    <row r="465" spans="2:31" s="78" customFormat="1" ht="14.45" customHeight="1" thickTop="1" thickBot="1" x14ac:dyDescent="0.25">
      <c r="B465" s="455"/>
      <c r="C465" s="462"/>
      <c r="D465" s="465"/>
      <c r="E465" s="472"/>
      <c r="F465" s="93"/>
      <c r="G465" s="449"/>
      <c r="H465" s="94"/>
      <c r="I465" s="436"/>
      <c r="J465" s="508"/>
      <c r="K465" s="411"/>
      <c r="L465" s="411"/>
      <c r="M465" s="414"/>
      <c r="N465" s="404" t="str">
        <f>'Avaliar os Controles Existent.'!H465</f>
        <v>1.
2.
3.
n.</v>
      </c>
      <c r="O465" s="405"/>
      <c r="P465" s="406"/>
      <c r="Q465" s="399"/>
      <c r="R465" s="404" t="str">
        <f>'Avaliar os Controles Existent.'!R465</f>
        <v>1.
2.
3.
n.</v>
      </c>
      <c r="S465" s="405"/>
      <c r="T465" s="406"/>
      <c r="U465" s="399"/>
      <c r="V465" s="381"/>
      <c r="W465" s="384"/>
      <c r="X465" s="393"/>
      <c r="Y465" s="84"/>
      <c r="Z465" s="83" t="str">
        <f>IF('Plano de ação'!J465="","",'Plano de ação'!J465)</f>
        <v>1.
2.
3.
n.</v>
      </c>
      <c r="AA465" s="85" t="str">
        <f>IF('Plano de ação'!R465="","",'Plano de ação'!R465)</f>
        <v/>
      </c>
      <c r="AB465" s="86" t="str">
        <f>IF('Plano de ação'!S465="","",'Plano de ação'!S465)</f>
        <v/>
      </c>
      <c r="AC465" s="83" t="str">
        <f>IF('Plano de contingência'!J465="","",'Plano de contingência'!J465)</f>
        <v>1.
2.
3.
n.</v>
      </c>
      <c r="AD465" s="83" t="str">
        <f>'Plano de contingência'!M465</f>
        <v>1.
2.
3.
n.</v>
      </c>
      <c r="AE465" s="505"/>
    </row>
    <row r="466" spans="2:31" s="78" customFormat="1" ht="14.45" customHeight="1" thickTop="1" thickBot="1" x14ac:dyDescent="0.25">
      <c r="B466" s="455"/>
      <c r="C466" s="462"/>
      <c r="D466" s="465"/>
      <c r="E466" s="472"/>
      <c r="F466" s="93"/>
      <c r="G466" s="449"/>
      <c r="H466" s="94"/>
      <c r="I466" s="436"/>
      <c r="J466" s="508"/>
      <c r="K466" s="411"/>
      <c r="L466" s="411"/>
      <c r="M466" s="414"/>
      <c r="N466" s="404" t="str">
        <f>'Avaliar os Controles Existent.'!H466</f>
        <v>1.
2.
3.
n.</v>
      </c>
      <c r="O466" s="405"/>
      <c r="P466" s="406"/>
      <c r="Q466" s="399"/>
      <c r="R466" s="404" t="str">
        <f>'Avaliar os Controles Existent.'!R466</f>
        <v>1.
2.
3.
n.</v>
      </c>
      <c r="S466" s="405"/>
      <c r="T466" s="406"/>
      <c r="U466" s="399"/>
      <c r="V466" s="381"/>
      <c r="W466" s="384"/>
      <c r="X466" s="393"/>
      <c r="Y466" s="84"/>
      <c r="Z466" s="83" t="str">
        <f>IF('Plano de ação'!J466="","",'Plano de ação'!J466)</f>
        <v>1.
2.
3.
n.</v>
      </c>
      <c r="AA466" s="85" t="str">
        <f>IF('Plano de ação'!R466="","",'Plano de ação'!R466)</f>
        <v/>
      </c>
      <c r="AB466" s="86" t="str">
        <f>IF('Plano de ação'!S466="","",'Plano de ação'!S466)</f>
        <v/>
      </c>
      <c r="AC466" s="83" t="str">
        <f>IF('Plano de contingência'!J466="","",'Plano de contingência'!J466)</f>
        <v>1.
2.
3.
n.</v>
      </c>
      <c r="AD466" s="83" t="str">
        <f>'Plano de contingência'!M466</f>
        <v>1.
2.
3.
n.</v>
      </c>
      <c r="AE466" s="505"/>
    </row>
    <row r="467" spans="2:31" s="78" customFormat="1" ht="14.45" customHeight="1" thickTop="1" thickBot="1" x14ac:dyDescent="0.25">
      <c r="B467" s="455"/>
      <c r="C467" s="462"/>
      <c r="D467" s="465"/>
      <c r="E467" s="472"/>
      <c r="F467" s="93"/>
      <c r="G467" s="449"/>
      <c r="H467" s="94"/>
      <c r="I467" s="436"/>
      <c r="J467" s="508"/>
      <c r="K467" s="411"/>
      <c r="L467" s="411"/>
      <c r="M467" s="414"/>
      <c r="N467" s="404" t="str">
        <f>'Avaliar os Controles Existent.'!H467</f>
        <v>1.
2.
3.
n.</v>
      </c>
      <c r="O467" s="405"/>
      <c r="P467" s="406"/>
      <c r="Q467" s="399"/>
      <c r="R467" s="404" t="str">
        <f>'Avaliar os Controles Existent.'!R467</f>
        <v>1.
2.
3.
n.</v>
      </c>
      <c r="S467" s="405"/>
      <c r="T467" s="406"/>
      <c r="U467" s="399"/>
      <c r="V467" s="381"/>
      <c r="W467" s="384"/>
      <c r="X467" s="393"/>
      <c r="Y467" s="84"/>
      <c r="Z467" s="83" t="str">
        <f>IF('Plano de ação'!J467="","",'Plano de ação'!J467)</f>
        <v>1.
2.
3.
n.</v>
      </c>
      <c r="AA467" s="85" t="str">
        <f>IF('Plano de ação'!R467="","",'Plano de ação'!R467)</f>
        <v/>
      </c>
      <c r="AB467" s="86" t="str">
        <f>IF('Plano de ação'!S467="","",'Plano de ação'!S467)</f>
        <v/>
      </c>
      <c r="AC467" s="83" t="str">
        <f>IF('Plano de contingência'!J467="","",'Plano de contingência'!J467)</f>
        <v>1.
2.
3.
n.</v>
      </c>
      <c r="AD467" s="83" t="str">
        <f>'Plano de contingência'!M467</f>
        <v>1.
2.
3.
n.</v>
      </c>
      <c r="AE467" s="505"/>
    </row>
    <row r="468" spans="2:31" s="78" customFormat="1" ht="14.45" customHeight="1" thickTop="1" thickBot="1" x14ac:dyDescent="0.25">
      <c r="B468" s="455"/>
      <c r="C468" s="462"/>
      <c r="D468" s="465"/>
      <c r="E468" s="472"/>
      <c r="F468" s="93"/>
      <c r="G468" s="449"/>
      <c r="H468" s="94"/>
      <c r="I468" s="436"/>
      <c r="J468" s="508"/>
      <c r="K468" s="411"/>
      <c r="L468" s="411"/>
      <c r="M468" s="414"/>
      <c r="N468" s="404" t="str">
        <f>'Avaliar os Controles Existent.'!H468</f>
        <v>1.
2.
3.
n.</v>
      </c>
      <c r="O468" s="405"/>
      <c r="P468" s="406"/>
      <c r="Q468" s="399"/>
      <c r="R468" s="404" t="str">
        <f>'Avaliar os Controles Existent.'!R468</f>
        <v>1.
2.
3.
n.</v>
      </c>
      <c r="S468" s="405"/>
      <c r="T468" s="406"/>
      <c r="U468" s="399"/>
      <c r="V468" s="381"/>
      <c r="W468" s="384"/>
      <c r="X468" s="393"/>
      <c r="Y468" s="84"/>
      <c r="Z468" s="83" t="str">
        <f>IF('Plano de ação'!J468="","",'Plano de ação'!J468)</f>
        <v>1.
2.
3.
n.</v>
      </c>
      <c r="AA468" s="85" t="str">
        <f>IF('Plano de ação'!R468="","",'Plano de ação'!R468)</f>
        <v/>
      </c>
      <c r="AB468" s="86" t="str">
        <f>IF('Plano de ação'!S468="","",'Plano de ação'!S468)</f>
        <v/>
      </c>
      <c r="AC468" s="83" t="str">
        <f>IF('Plano de contingência'!J468="","",'Plano de contingência'!J468)</f>
        <v>1.
2.
3.
n.</v>
      </c>
      <c r="AD468" s="83" t="str">
        <f>'Plano de contingência'!M468</f>
        <v>1.
2.
3.
n.</v>
      </c>
      <c r="AE468" s="505"/>
    </row>
    <row r="469" spans="2:31" s="78" customFormat="1" ht="14.45" customHeight="1" thickTop="1" thickBot="1" x14ac:dyDescent="0.25">
      <c r="B469" s="455"/>
      <c r="C469" s="462"/>
      <c r="D469" s="465"/>
      <c r="E469" s="472"/>
      <c r="F469" s="93"/>
      <c r="G469" s="449"/>
      <c r="H469" s="94"/>
      <c r="I469" s="436"/>
      <c r="J469" s="508"/>
      <c r="K469" s="411"/>
      <c r="L469" s="411"/>
      <c r="M469" s="414"/>
      <c r="N469" s="404" t="str">
        <f>'Avaliar os Controles Existent.'!H469</f>
        <v>1.
2.
3.
n.</v>
      </c>
      <c r="O469" s="405"/>
      <c r="P469" s="406"/>
      <c r="Q469" s="399"/>
      <c r="R469" s="404" t="str">
        <f>'Avaliar os Controles Existent.'!R469</f>
        <v>1.
2.
3.
n.</v>
      </c>
      <c r="S469" s="405"/>
      <c r="T469" s="406"/>
      <c r="U469" s="399"/>
      <c r="V469" s="381"/>
      <c r="W469" s="384"/>
      <c r="X469" s="393"/>
      <c r="Y469" s="84"/>
      <c r="Z469" s="83" t="str">
        <f>IF('Plano de ação'!J469="","",'Plano de ação'!J469)</f>
        <v>1.
2.
3.
n.</v>
      </c>
      <c r="AA469" s="85" t="str">
        <f>IF('Plano de ação'!R469="","",'Plano de ação'!R469)</f>
        <v/>
      </c>
      <c r="AB469" s="86" t="str">
        <f>IF('Plano de ação'!S469="","",'Plano de ação'!S469)</f>
        <v/>
      </c>
      <c r="AC469" s="83" t="str">
        <f>IF('Plano de contingência'!J469="","",'Plano de contingência'!J469)</f>
        <v>1.
2.
3.
n.</v>
      </c>
      <c r="AD469" s="83" t="str">
        <f>'Plano de contingência'!M469</f>
        <v>1.
2.
3.
n.</v>
      </c>
      <c r="AE469" s="505"/>
    </row>
    <row r="470" spans="2:31" s="78" customFormat="1" ht="14.45" customHeight="1" thickTop="1" thickBot="1" x14ac:dyDescent="0.25">
      <c r="B470" s="455"/>
      <c r="C470" s="462"/>
      <c r="D470" s="465"/>
      <c r="E470" s="472"/>
      <c r="F470" s="93"/>
      <c r="G470" s="449"/>
      <c r="H470" s="94"/>
      <c r="I470" s="436"/>
      <c r="J470" s="508"/>
      <c r="K470" s="411"/>
      <c r="L470" s="411"/>
      <c r="M470" s="414"/>
      <c r="N470" s="404" t="str">
        <f>'Avaliar os Controles Existent.'!H470</f>
        <v>1.
2.
3.
n.</v>
      </c>
      <c r="O470" s="405"/>
      <c r="P470" s="406"/>
      <c r="Q470" s="399"/>
      <c r="R470" s="404" t="str">
        <f>'Avaliar os Controles Existent.'!R470</f>
        <v>1.
2.
3.
n.</v>
      </c>
      <c r="S470" s="405"/>
      <c r="T470" s="406"/>
      <c r="U470" s="399"/>
      <c r="V470" s="381"/>
      <c r="W470" s="384"/>
      <c r="X470" s="393"/>
      <c r="Y470" s="84"/>
      <c r="Z470" s="83" t="str">
        <f>IF('Plano de ação'!J470="","",'Plano de ação'!J470)</f>
        <v>1.
2.
3.
n.</v>
      </c>
      <c r="AA470" s="85" t="str">
        <f>IF('Plano de ação'!R470="","",'Plano de ação'!R470)</f>
        <v/>
      </c>
      <c r="AB470" s="86" t="str">
        <f>IF('Plano de ação'!S470="","",'Plano de ação'!S470)</f>
        <v/>
      </c>
      <c r="AC470" s="83" t="str">
        <f>IF('Plano de contingência'!J470="","",'Plano de contingência'!J470)</f>
        <v>1.
2.
3.
n.</v>
      </c>
      <c r="AD470" s="83" t="str">
        <f>'Plano de contingência'!M470</f>
        <v>1.
2.
3.
n.</v>
      </c>
      <c r="AE470" s="505"/>
    </row>
    <row r="471" spans="2:31" s="78" customFormat="1" ht="14.45" customHeight="1" thickTop="1" thickBot="1" x14ac:dyDescent="0.25">
      <c r="B471" s="455"/>
      <c r="C471" s="462"/>
      <c r="D471" s="466"/>
      <c r="E471" s="473"/>
      <c r="F471" s="93"/>
      <c r="G471" s="450"/>
      <c r="H471" s="94"/>
      <c r="I471" s="437"/>
      <c r="J471" s="509"/>
      <c r="K471" s="412"/>
      <c r="L471" s="412"/>
      <c r="M471" s="415"/>
      <c r="N471" s="404" t="str">
        <f>'Avaliar os Controles Existent.'!H471</f>
        <v>1.
2.
3.
n.</v>
      </c>
      <c r="O471" s="405"/>
      <c r="P471" s="406"/>
      <c r="Q471" s="400"/>
      <c r="R471" s="404" t="str">
        <f>'Avaliar os Controles Existent.'!R471</f>
        <v>1.
2.
3.
n.</v>
      </c>
      <c r="S471" s="405"/>
      <c r="T471" s="406"/>
      <c r="U471" s="400"/>
      <c r="V471" s="382"/>
      <c r="W471" s="385"/>
      <c r="X471" s="394"/>
      <c r="Y471" s="84"/>
      <c r="Z471" s="83" t="str">
        <f>IF('Plano de ação'!J471="","",'Plano de ação'!J471)</f>
        <v>1.
2.
3.
n.</v>
      </c>
      <c r="AA471" s="85" t="str">
        <f>IF('Plano de ação'!R471="","",'Plano de ação'!R471)</f>
        <v/>
      </c>
      <c r="AB471" s="86" t="str">
        <f>IF('Plano de ação'!S471="","",'Plano de ação'!S471)</f>
        <v/>
      </c>
      <c r="AC471" s="83" t="str">
        <f>IF('Plano de contingência'!J471="","",'Plano de contingência'!J471)</f>
        <v>1.
2.
3.
n.</v>
      </c>
      <c r="AD471" s="83" t="str">
        <f>'Plano de contingência'!M471</f>
        <v>1.
2.
3.
n.</v>
      </c>
      <c r="AE471" s="505"/>
    </row>
    <row r="472" spans="2:31" s="78" customFormat="1" ht="14.45" customHeight="1" thickTop="1" thickBot="1" x14ac:dyDescent="0.25">
      <c r="B472" s="455"/>
      <c r="C472" s="462"/>
      <c r="D472" s="464" t="str">
        <f>'Subprocessos e FCS'!C59</f>
        <v>FCS.07</v>
      </c>
      <c r="E472" s="471">
        <f>'Subprocessos e FCS'!D59</f>
        <v>0</v>
      </c>
      <c r="F472" s="93"/>
      <c r="G472" s="448" t="s">
        <v>138</v>
      </c>
      <c r="H472" s="94"/>
      <c r="I472" s="435"/>
      <c r="J472" s="507"/>
      <c r="K472" s="410" t="str">
        <f>'Apuração do Risco Inerente'!Y472:Y481</f>
        <v/>
      </c>
      <c r="L472" s="410" t="str">
        <f>'Apuração do Risco Inerente'!Z472:Z481</f>
        <v/>
      </c>
      <c r="M472" s="413" t="str">
        <f>'Apuração do Risco Inerente'!AB472:AB481</f>
        <v/>
      </c>
      <c r="N472" s="404" t="str">
        <f>'Avaliar os Controles Existent.'!H472</f>
        <v>1.
2.
3.
n.</v>
      </c>
      <c r="O472" s="405"/>
      <c r="P472" s="406"/>
      <c r="Q472" s="398" t="str">
        <f>'Avaliar os Controles Existent.'!N472:N481</f>
        <v/>
      </c>
      <c r="R472" s="404" t="str">
        <f>'Avaliar os Controles Existent.'!R472</f>
        <v>1.
2.
3.
n.</v>
      </c>
      <c r="S472" s="405"/>
      <c r="T472" s="406"/>
      <c r="U472" s="398" t="str">
        <f>'Avaliar os Controles Existent.'!X472:X481</f>
        <v/>
      </c>
      <c r="V472" s="380" t="str">
        <f>'Avaliar os Controles Existent.'!AA472:AA481</f>
        <v/>
      </c>
      <c r="W472" s="383" t="str">
        <f>'Avaliar os Controles Existent.'!AB472:AB481</f>
        <v/>
      </c>
      <c r="X472" s="392" t="str">
        <f>'Avaliar os Controles Existent.'!AD472:AD481</f>
        <v/>
      </c>
      <c r="Y472" s="84" t="str">
        <f>IF('Plano de ação'!I472:I481="","",'Plano de ação'!I472:I481)</f>
        <v/>
      </c>
      <c r="Z472" s="83" t="str">
        <f>IF('Plano de ação'!J472="","",'Plano de ação'!J472)</f>
        <v>1.
2.
3.
n.</v>
      </c>
      <c r="AA472" s="85" t="str">
        <f>IF('Plano de ação'!R472="","",'Plano de ação'!R472)</f>
        <v/>
      </c>
      <c r="AB472" s="86" t="str">
        <f>IF('Plano de ação'!S472="","",'Plano de ação'!S472)</f>
        <v/>
      </c>
      <c r="AC472" s="83" t="str">
        <f>IF('Plano de contingência'!J472="","",'Plano de contingência'!J472)</f>
        <v>1.
2.
3.
n.</v>
      </c>
      <c r="AD472" s="83" t="str">
        <f>'Plano de contingência'!M472</f>
        <v>1.
2.
3.
n.</v>
      </c>
      <c r="AE472" s="505" t="str">
        <f>IF(Monitoramento!J472="","",Monitoramento!J472)</f>
        <v/>
      </c>
    </row>
    <row r="473" spans="2:31" s="78" customFormat="1" ht="14.45" customHeight="1" thickTop="1" thickBot="1" x14ac:dyDescent="0.25">
      <c r="B473" s="455"/>
      <c r="C473" s="462"/>
      <c r="D473" s="465"/>
      <c r="E473" s="472"/>
      <c r="F473" s="93"/>
      <c r="G473" s="449"/>
      <c r="H473" s="94"/>
      <c r="I473" s="436"/>
      <c r="J473" s="508"/>
      <c r="K473" s="411"/>
      <c r="L473" s="411"/>
      <c r="M473" s="414"/>
      <c r="N473" s="404" t="str">
        <f>'Avaliar os Controles Existent.'!H473</f>
        <v>1.
2.
3.
n.</v>
      </c>
      <c r="O473" s="405"/>
      <c r="P473" s="406"/>
      <c r="Q473" s="399"/>
      <c r="R473" s="404" t="str">
        <f>'Avaliar os Controles Existent.'!R473</f>
        <v>1.
2.
3.
n.</v>
      </c>
      <c r="S473" s="405"/>
      <c r="T473" s="406"/>
      <c r="U473" s="399"/>
      <c r="V473" s="381"/>
      <c r="W473" s="384"/>
      <c r="X473" s="393"/>
      <c r="Y473" s="84"/>
      <c r="Z473" s="83" t="str">
        <f>IF('Plano de ação'!J473="","",'Plano de ação'!J473)</f>
        <v>1.
2.
3.
n.</v>
      </c>
      <c r="AA473" s="85" t="str">
        <f>IF('Plano de ação'!R473="","",'Plano de ação'!R473)</f>
        <v/>
      </c>
      <c r="AB473" s="86" t="str">
        <f>IF('Plano de ação'!S473="","",'Plano de ação'!S473)</f>
        <v/>
      </c>
      <c r="AC473" s="83" t="str">
        <f>IF('Plano de contingência'!J473="","",'Plano de contingência'!J473)</f>
        <v>1.
2.
3.
n.</v>
      </c>
      <c r="AD473" s="83" t="str">
        <f>'Plano de contingência'!M473</f>
        <v>1.
2.
3.
n.</v>
      </c>
      <c r="AE473" s="505"/>
    </row>
    <row r="474" spans="2:31" s="78" customFormat="1" ht="14.45" customHeight="1" thickTop="1" thickBot="1" x14ac:dyDescent="0.25">
      <c r="B474" s="455"/>
      <c r="C474" s="462"/>
      <c r="D474" s="465"/>
      <c r="E474" s="472"/>
      <c r="F474" s="93"/>
      <c r="G474" s="449"/>
      <c r="H474" s="94"/>
      <c r="I474" s="436"/>
      <c r="J474" s="508"/>
      <c r="K474" s="411"/>
      <c r="L474" s="411"/>
      <c r="M474" s="414"/>
      <c r="N474" s="404" t="str">
        <f>'Avaliar os Controles Existent.'!H474</f>
        <v>1.
2.
3.
n.</v>
      </c>
      <c r="O474" s="405"/>
      <c r="P474" s="406"/>
      <c r="Q474" s="399"/>
      <c r="R474" s="404" t="str">
        <f>'Avaliar os Controles Existent.'!R474</f>
        <v>1.
2.
3.
n.</v>
      </c>
      <c r="S474" s="405"/>
      <c r="T474" s="406"/>
      <c r="U474" s="399"/>
      <c r="V474" s="381"/>
      <c r="W474" s="384"/>
      <c r="X474" s="393"/>
      <c r="Y474" s="84"/>
      <c r="Z474" s="83" t="str">
        <f>IF('Plano de ação'!J474="","",'Plano de ação'!J474)</f>
        <v>1.
2.
3.
n.</v>
      </c>
      <c r="AA474" s="85" t="str">
        <f>IF('Plano de ação'!R474="","",'Plano de ação'!R474)</f>
        <v/>
      </c>
      <c r="AB474" s="86" t="str">
        <f>IF('Plano de ação'!S474="","",'Plano de ação'!S474)</f>
        <v/>
      </c>
      <c r="AC474" s="83" t="str">
        <f>IF('Plano de contingência'!J474="","",'Plano de contingência'!J474)</f>
        <v>1.
2.
3.
n.</v>
      </c>
      <c r="AD474" s="83" t="str">
        <f>'Plano de contingência'!M474</f>
        <v>1.
2.
3.
n.</v>
      </c>
      <c r="AE474" s="505"/>
    </row>
    <row r="475" spans="2:31" s="78" customFormat="1" ht="14.45" customHeight="1" thickTop="1" thickBot="1" x14ac:dyDescent="0.25">
      <c r="B475" s="455"/>
      <c r="C475" s="462"/>
      <c r="D475" s="465"/>
      <c r="E475" s="472"/>
      <c r="F475" s="93"/>
      <c r="G475" s="449"/>
      <c r="H475" s="94"/>
      <c r="I475" s="436"/>
      <c r="J475" s="508"/>
      <c r="K475" s="411"/>
      <c r="L475" s="411"/>
      <c r="M475" s="414"/>
      <c r="N475" s="404" t="str">
        <f>'Avaliar os Controles Existent.'!H475</f>
        <v>1.
2.
3.
n.</v>
      </c>
      <c r="O475" s="405"/>
      <c r="P475" s="406"/>
      <c r="Q475" s="399"/>
      <c r="R475" s="404" t="str">
        <f>'Avaliar os Controles Existent.'!R475</f>
        <v>1.
2.
3.
n.</v>
      </c>
      <c r="S475" s="405"/>
      <c r="T475" s="406"/>
      <c r="U475" s="399"/>
      <c r="V475" s="381"/>
      <c r="W475" s="384"/>
      <c r="X475" s="393"/>
      <c r="Y475" s="84"/>
      <c r="Z475" s="83" t="str">
        <f>IF('Plano de ação'!J475="","",'Plano de ação'!J475)</f>
        <v>1.
2.
3.
n.</v>
      </c>
      <c r="AA475" s="85" t="str">
        <f>IF('Plano de ação'!R475="","",'Plano de ação'!R475)</f>
        <v/>
      </c>
      <c r="AB475" s="86" t="str">
        <f>IF('Plano de ação'!S475="","",'Plano de ação'!S475)</f>
        <v/>
      </c>
      <c r="AC475" s="83" t="str">
        <f>IF('Plano de contingência'!J475="","",'Plano de contingência'!J475)</f>
        <v>1.
2.
3.
n.</v>
      </c>
      <c r="AD475" s="83" t="str">
        <f>'Plano de contingência'!M475</f>
        <v>1.
2.
3.
n.</v>
      </c>
      <c r="AE475" s="505"/>
    </row>
    <row r="476" spans="2:31" s="78" customFormat="1" ht="14.45" customHeight="1" thickTop="1" thickBot="1" x14ac:dyDescent="0.25">
      <c r="B476" s="455"/>
      <c r="C476" s="462"/>
      <c r="D476" s="465"/>
      <c r="E476" s="472"/>
      <c r="F476" s="93"/>
      <c r="G476" s="449"/>
      <c r="H476" s="94"/>
      <c r="I476" s="436"/>
      <c r="J476" s="508"/>
      <c r="K476" s="411"/>
      <c r="L476" s="411"/>
      <c r="M476" s="414"/>
      <c r="N476" s="404" t="str">
        <f>'Avaliar os Controles Existent.'!H476</f>
        <v>1.
2.
3.
n.</v>
      </c>
      <c r="O476" s="405"/>
      <c r="P476" s="406"/>
      <c r="Q476" s="399"/>
      <c r="R476" s="404" t="str">
        <f>'Avaliar os Controles Existent.'!R476</f>
        <v>1.
2.
3.
n.</v>
      </c>
      <c r="S476" s="405"/>
      <c r="T476" s="406"/>
      <c r="U476" s="399"/>
      <c r="V476" s="381"/>
      <c r="W476" s="384"/>
      <c r="X476" s="393"/>
      <c r="Y476" s="84"/>
      <c r="Z476" s="83" t="str">
        <f>IF('Plano de ação'!J476="","",'Plano de ação'!J476)</f>
        <v>1.
2.
3.
n.</v>
      </c>
      <c r="AA476" s="85" t="str">
        <f>IF('Plano de ação'!R476="","",'Plano de ação'!R476)</f>
        <v/>
      </c>
      <c r="AB476" s="86" t="str">
        <f>IF('Plano de ação'!S476="","",'Plano de ação'!S476)</f>
        <v/>
      </c>
      <c r="AC476" s="83" t="str">
        <f>IF('Plano de contingência'!J476="","",'Plano de contingência'!J476)</f>
        <v>1.
2.
3.
n.</v>
      </c>
      <c r="AD476" s="83" t="str">
        <f>'Plano de contingência'!M476</f>
        <v>1.
2.
3.
n.</v>
      </c>
      <c r="AE476" s="505"/>
    </row>
    <row r="477" spans="2:31" s="78" customFormat="1" ht="14.45" customHeight="1" thickTop="1" thickBot="1" x14ac:dyDescent="0.25">
      <c r="B477" s="455"/>
      <c r="C477" s="462"/>
      <c r="D477" s="465"/>
      <c r="E477" s="472"/>
      <c r="F477" s="93"/>
      <c r="G477" s="449"/>
      <c r="H477" s="94"/>
      <c r="I477" s="436"/>
      <c r="J477" s="508"/>
      <c r="K477" s="411"/>
      <c r="L477" s="411"/>
      <c r="M477" s="414"/>
      <c r="N477" s="404" t="str">
        <f>'Avaliar os Controles Existent.'!H477</f>
        <v>1.
2.
3.
n.</v>
      </c>
      <c r="O477" s="405"/>
      <c r="P477" s="406"/>
      <c r="Q477" s="399"/>
      <c r="R477" s="404" t="str">
        <f>'Avaliar os Controles Existent.'!R477</f>
        <v>1.
2.
3.
n.</v>
      </c>
      <c r="S477" s="405"/>
      <c r="T477" s="406"/>
      <c r="U477" s="399"/>
      <c r="V477" s="381"/>
      <c r="W477" s="384"/>
      <c r="X477" s="393"/>
      <c r="Y477" s="84"/>
      <c r="Z477" s="83" t="str">
        <f>IF('Plano de ação'!J477="","",'Plano de ação'!J477)</f>
        <v>1.
2.
3.
n.</v>
      </c>
      <c r="AA477" s="85" t="str">
        <f>IF('Plano de ação'!R477="","",'Plano de ação'!R477)</f>
        <v/>
      </c>
      <c r="AB477" s="86" t="str">
        <f>IF('Plano de ação'!S477="","",'Plano de ação'!S477)</f>
        <v/>
      </c>
      <c r="AC477" s="83" t="str">
        <f>IF('Plano de contingência'!J477="","",'Plano de contingência'!J477)</f>
        <v>1.
2.
3.
n.</v>
      </c>
      <c r="AD477" s="83" t="str">
        <f>'Plano de contingência'!M477</f>
        <v>1.
2.
3.
n.</v>
      </c>
      <c r="AE477" s="505"/>
    </row>
    <row r="478" spans="2:31" s="78" customFormat="1" ht="14.45" customHeight="1" thickTop="1" thickBot="1" x14ac:dyDescent="0.25">
      <c r="B478" s="455"/>
      <c r="C478" s="462"/>
      <c r="D478" s="465"/>
      <c r="E478" s="472"/>
      <c r="F478" s="93"/>
      <c r="G478" s="449"/>
      <c r="H478" s="94"/>
      <c r="I478" s="436"/>
      <c r="J478" s="508"/>
      <c r="K478" s="411"/>
      <c r="L478" s="411"/>
      <c r="M478" s="414"/>
      <c r="N478" s="404" t="str">
        <f>'Avaliar os Controles Existent.'!H478</f>
        <v>1.
2.
3.
n.</v>
      </c>
      <c r="O478" s="405"/>
      <c r="P478" s="406"/>
      <c r="Q478" s="399"/>
      <c r="R478" s="404" t="str">
        <f>'Avaliar os Controles Existent.'!R478</f>
        <v>1.
2.
3.
n.</v>
      </c>
      <c r="S478" s="405"/>
      <c r="T478" s="406"/>
      <c r="U478" s="399"/>
      <c r="V478" s="381"/>
      <c r="W478" s="384"/>
      <c r="X478" s="393"/>
      <c r="Y478" s="84"/>
      <c r="Z478" s="83" t="str">
        <f>IF('Plano de ação'!J478="","",'Plano de ação'!J478)</f>
        <v>1.
2.
3.
n.</v>
      </c>
      <c r="AA478" s="85" t="str">
        <f>IF('Plano de ação'!R478="","",'Plano de ação'!R478)</f>
        <v/>
      </c>
      <c r="AB478" s="86" t="str">
        <f>IF('Plano de ação'!S478="","",'Plano de ação'!S478)</f>
        <v/>
      </c>
      <c r="AC478" s="83" t="str">
        <f>IF('Plano de contingência'!J478="","",'Plano de contingência'!J478)</f>
        <v>1.
2.
3.
n.</v>
      </c>
      <c r="AD478" s="83" t="str">
        <f>'Plano de contingência'!M478</f>
        <v>1.
2.
3.
n.</v>
      </c>
      <c r="AE478" s="505"/>
    </row>
    <row r="479" spans="2:31" s="78" customFormat="1" ht="14.45" customHeight="1" thickTop="1" thickBot="1" x14ac:dyDescent="0.25">
      <c r="B479" s="455"/>
      <c r="C479" s="462"/>
      <c r="D479" s="465"/>
      <c r="E479" s="472"/>
      <c r="F479" s="93"/>
      <c r="G479" s="449"/>
      <c r="H479" s="94"/>
      <c r="I479" s="436"/>
      <c r="J479" s="508"/>
      <c r="K479" s="411"/>
      <c r="L479" s="411"/>
      <c r="M479" s="414"/>
      <c r="N479" s="404" t="str">
        <f>'Avaliar os Controles Existent.'!H479</f>
        <v>1.
2.
3.
n.</v>
      </c>
      <c r="O479" s="405"/>
      <c r="P479" s="406"/>
      <c r="Q479" s="399"/>
      <c r="R479" s="404" t="str">
        <f>'Avaliar os Controles Existent.'!R479</f>
        <v>1.
2.
3.
n.</v>
      </c>
      <c r="S479" s="405"/>
      <c r="T479" s="406"/>
      <c r="U479" s="399"/>
      <c r="V479" s="381"/>
      <c r="W479" s="384"/>
      <c r="X479" s="393"/>
      <c r="Y479" s="84"/>
      <c r="Z479" s="83" t="str">
        <f>IF('Plano de ação'!J479="","",'Plano de ação'!J479)</f>
        <v>1.
2.
3.
n.</v>
      </c>
      <c r="AA479" s="85" t="str">
        <f>IF('Plano de ação'!R479="","",'Plano de ação'!R479)</f>
        <v/>
      </c>
      <c r="AB479" s="86" t="str">
        <f>IF('Plano de ação'!S479="","",'Plano de ação'!S479)</f>
        <v/>
      </c>
      <c r="AC479" s="83" t="str">
        <f>IF('Plano de contingência'!J479="","",'Plano de contingência'!J479)</f>
        <v>1.
2.
3.
n.</v>
      </c>
      <c r="AD479" s="83" t="str">
        <f>'Plano de contingência'!M479</f>
        <v>1.
2.
3.
n.</v>
      </c>
      <c r="AE479" s="505"/>
    </row>
    <row r="480" spans="2:31" s="78" customFormat="1" ht="14.45" customHeight="1" thickTop="1" thickBot="1" x14ac:dyDescent="0.25">
      <c r="B480" s="455"/>
      <c r="C480" s="462"/>
      <c r="D480" s="465"/>
      <c r="E480" s="472"/>
      <c r="F480" s="93"/>
      <c r="G480" s="449"/>
      <c r="H480" s="94"/>
      <c r="I480" s="436"/>
      <c r="J480" s="508"/>
      <c r="K480" s="411"/>
      <c r="L480" s="411"/>
      <c r="M480" s="414"/>
      <c r="N480" s="404" t="str">
        <f>'Avaliar os Controles Existent.'!H480</f>
        <v>1.
2.
3.
n.</v>
      </c>
      <c r="O480" s="405"/>
      <c r="P480" s="406"/>
      <c r="Q480" s="399"/>
      <c r="R480" s="404" t="str">
        <f>'Avaliar os Controles Existent.'!R480</f>
        <v>1.
2.
3.
n.</v>
      </c>
      <c r="S480" s="405"/>
      <c r="T480" s="406"/>
      <c r="U480" s="399"/>
      <c r="V480" s="381"/>
      <c r="W480" s="384"/>
      <c r="X480" s="393"/>
      <c r="Y480" s="84"/>
      <c r="Z480" s="83" t="str">
        <f>IF('Plano de ação'!J480="","",'Plano de ação'!J480)</f>
        <v>1.
2.
3.
n.</v>
      </c>
      <c r="AA480" s="85" t="str">
        <f>IF('Plano de ação'!R480="","",'Plano de ação'!R480)</f>
        <v/>
      </c>
      <c r="AB480" s="86" t="str">
        <f>IF('Plano de ação'!S480="","",'Plano de ação'!S480)</f>
        <v/>
      </c>
      <c r="AC480" s="83" t="str">
        <f>IF('Plano de contingência'!J480="","",'Plano de contingência'!J480)</f>
        <v>1.
2.
3.
n.</v>
      </c>
      <c r="AD480" s="83" t="str">
        <f>'Plano de contingência'!M480</f>
        <v>1.
2.
3.
n.</v>
      </c>
      <c r="AE480" s="505"/>
    </row>
    <row r="481" spans="2:31" s="78" customFormat="1" ht="14.45" customHeight="1" thickTop="1" thickBot="1" x14ac:dyDescent="0.25">
      <c r="B481" s="455"/>
      <c r="C481" s="462"/>
      <c r="D481" s="466"/>
      <c r="E481" s="473"/>
      <c r="F481" s="93"/>
      <c r="G481" s="450"/>
      <c r="H481" s="94"/>
      <c r="I481" s="437"/>
      <c r="J481" s="509"/>
      <c r="K481" s="412"/>
      <c r="L481" s="412"/>
      <c r="M481" s="415"/>
      <c r="N481" s="404" t="str">
        <f>'Avaliar os Controles Existent.'!H481</f>
        <v>1.
2.
3.
n.</v>
      </c>
      <c r="O481" s="405"/>
      <c r="P481" s="406"/>
      <c r="Q481" s="400"/>
      <c r="R481" s="404" t="str">
        <f>'Avaliar os Controles Existent.'!R481</f>
        <v>1.
2.
3.
n.</v>
      </c>
      <c r="S481" s="405"/>
      <c r="T481" s="406"/>
      <c r="U481" s="400"/>
      <c r="V481" s="382"/>
      <c r="W481" s="385"/>
      <c r="X481" s="394"/>
      <c r="Y481" s="84"/>
      <c r="Z481" s="83" t="str">
        <f>IF('Plano de ação'!J481="","",'Plano de ação'!J481)</f>
        <v>1.
2.
3.
n.</v>
      </c>
      <c r="AA481" s="85" t="str">
        <f>IF('Plano de ação'!R481="","",'Plano de ação'!R481)</f>
        <v/>
      </c>
      <c r="AB481" s="86" t="str">
        <f>IF('Plano de ação'!S481="","",'Plano de ação'!S481)</f>
        <v/>
      </c>
      <c r="AC481" s="83" t="str">
        <f>IF('Plano de contingência'!J481="","",'Plano de contingência'!J481)</f>
        <v>1.
2.
3.
n.</v>
      </c>
      <c r="AD481" s="83" t="str">
        <f>'Plano de contingência'!M481</f>
        <v>1.
2.
3.
n.</v>
      </c>
      <c r="AE481" s="505"/>
    </row>
    <row r="482" spans="2:31" s="78" customFormat="1" ht="14.45" customHeight="1" thickTop="1" thickBot="1" x14ac:dyDescent="0.25">
      <c r="B482" s="455"/>
      <c r="C482" s="462"/>
      <c r="D482" s="464" t="str">
        <f>'Subprocessos e FCS'!C60</f>
        <v>FCS.08</v>
      </c>
      <c r="E482" s="471">
        <f>'Subprocessos e FCS'!D60</f>
        <v>0</v>
      </c>
      <c r="F482" s="93"/>
      <c r="G482" s="448" t="s">
        <v>139</v>
      </c>
      <c r="H482" s="94"/>
      <c r="I482" s="435"/>
      <c r="J482" s="507"/>
      <c r="K482" s="410" t="str">
        <f>'Apuração do Risco Inerente'!Y482:Y491</f>
        <v/>
      </c>
      <c r="L482" s="410" t="str">
        <f>'Apuração do Risco Inerente'!Z482:Z491</f>
        <v/>
      </c>
      <c r="M482" s="413" t="str">
        <f>'Apuração do Risco Inerente'!AB482:AB491</f>
        <v/>
      </c>
      <c r="N482" s="404" t="str">
        <f>'Avaliar os Controles Existent.'!H482</f>
        <v>1.
2.
3.
n.</v>
      </c>
      <c r="O482" s="405"/>
      <c r="P482" s="406"/>
      <c r="Q482" s="398" t="str">
        <f>'Avaliar os Controles Existent.'!N482:N491</f>
        <v/>
      </c>
      <c r="R482" s="404" t="str">
        <f>'Avaliar os Controles Existent.'!R482</f>
        <v>1.
2.
3.
n.</v>
      </c>
      <c r="S482" s="405"/>
      <c r="T482" s="406"/>
      <c r="U482" s="398" t="str">
        <f>'Avaliar os Controles Existent.'!X482:X491</f>
        <v/>
      </c>
      <c r="V482" s="380" t="str">
        <f>'Avaliar os Controles Existent.'!AA482:AA491</f>
        <v/>
      </c>
      <c r="W482" s="383" t="str">
        <f>'Avaliar os Controles Existent.'!AB482:AB491</f>
        <v/>
      </c>
      <c r="X482" s="392" t="str">
        <f>'Avaliar os Controles Existent.'!AD482:AD491</f>
        <v/>
      </c>
      <c r="Y482" s="84" t="str">
        <f>IF('Plano de ação'!I482:I491="","",'Plano de ação'!I482:I491)</f>
        <v/>
      </c>
      <c r="Z482" s="83" t="str">
        <f>IF('Plano de ação'!J482="","",'Plano de ação'!J482)</f>
        <v>1.
2.
3.
n.</v>
      </c>
      <c r="AA482" s="85" t="str">
        <f>IF('Plano de ação'!R482="","",'Plano de ação'!R482)</f>
        <v/>
      </c>
      <c r="AB482" s="86" t="str">
        <f>IF('Plano de ação'!S482="","",'Plano de ação'!S482)</f>
        <v/>
      </c>
      <c r="AC482" s="83" t="str">
        <f>IF('Plano de contingência'!J482="","",'Plano de contingência'!J482)</f>
        <v>1.
2.
3.
n.</v>
      </c>
      <c r="AD482" s="83" t="str">
        <f>'Plano de contingência'!M482</f>
        <v>1.
2.
3.
n.</v>
      </c>
      <c r="AE482" s="505" t="str">
        <f>IF(Monitoramento!J482="","",Monitoramento!J482)</f>
        <v/>
      </c>
    </row>
    <row r="483" spans="2:31" s="78" customFormat="1" ht="14.45" customHeight="1" thickTop="1" thickBot="1" x14ac:dyDescent="0.25">
      <c r="B483" s="455"/>
      <c r="C483" s="462"/>
      <c r="D483" s="465"/>
      <c r="E483" s="472"/>
      <c r="F483" s="93"/>
      <c r="G483" s="449"/>
      <c r="H483" s="94"/>
      <c r="I483" s="436"/>
      <c r="J483" s="508"/>
      <c r="K483" s="411"/>
      <c r="L483" s="411"/>
      <c r="M483" s="414"/>
      <c r="N483" s="404" t="str">
        <f>'Avaliar os Controles Existent.'!H483</f>
        <v>1.
2.
3.
n.</v>
      </c>
      <c r="O483" s="405"/>
      <c r="P483" s="406"/>
      <c r="Q483" s="399"/>
      <c r="R483" s="404" t="str">
        <f>'Avaliar os Controles Existent.'!R483</f>
        <v>1.
2.
3.
n.</v>
      </c>
      <c r="S483" s="405"/>
      <c r="T483" s="406"/>
      <c r="U483" s="399"/>
      <c r="V483" s="381"/>
      <c r="W483" s="384"/>
      <c r="X483" s="393"/>
      <c r="Y483" s="84"/>
      <c r="Z483" s="83" t="str">
        <f>IF('Plano de ação'!J483="","",'Plano de ação'!J483)</f>
        <v>1.
2.
3.
n.</v>
      </c>
      <c r="AA483" s="85" t="str">
        <f>IF('Plano de ação'!R483="","",'Plano de ação'!R483)</f>
        <v/>
      </c>
      <c r="AB483" s="86" t="str">
        <f>IF('Plano de ação'!S483="","",'Plano de ação'!S483)</f>
        <v/>
      </c>
      <c r="AC483" s="83" t="str">
        <f>IF('Plano de contingência'!J483="","",'Plano de contingência'!J483)</f>
        <v>1.
2.
3.
n.</v>
      </c>
      <c r="AD483" s="83" t="str">
        <f>'Plano de contingência'!M483</f>
        <v>1.
2.
3.
n.</v>
      </c>
      <c r="AE483" s="505"/>
    </row>
    <row r="484" spans="2:31" s="78" customFormat="1" ht="14.45" customHeight="1" thickTop="1" thickBot="1" x14ac:dyDescent="0.25">
      <c r="B484" s="455"/>
      <c r="C484" s="462"/>
      <c r="D484" s="465"/>
      <c r="E484" s="472"/>
      <c r="F484" s="93"/>
      <c r="G484" s="449"/>
      <c r="H484" s="94"/>
      <c r="I484" s="436"/>
      <c r="J484" s="508"/>
      <c r="K484" s="411"/>
      <c r="L484" s="411"/>
      <c r="M484" s="414"/>
      <c r="N484" s="404" t="str">
        <f>'Avaliar os Controles Existent.'!H484</f>
        <v>1.
2.
3.
n.</v>
      </c>
      <c r="O484" s="405"/>
      <c r="P484" s="406"/>
      <c r="Q484" s="399"/>
      <c r="R484" s="404" t="str">
        <f>'Avaliar os Controles Existent.'!R484</f>
        <v>1.
2.
3.
n.</v>
      </c>
      <c r="S484" s="405"/>
      <c r="T484" s="406"/>
      <c r="U484" s="399"/>
      <c r="V484" s="381"/>
      <c r="W484" s="384"/>
      <c r="X484" s="393"/>
      <c r="Y484" s="84"/>
      <c r="Z484" s="83" t="str">
        <f>IF('Plano de ação'!J484="","",'Plano de ação'!J484)</f>
        <v>1.
2.
3.
n.</v>
      </c>
      <c r="AA484" s="85" t="str">
        <f>IF('Plano de ação'!R484="","",'Plano de ação'!R484)</f>
        <v/>
      </c>
      <c r="AB484" s="86" t="str">
        <f>IF('Plano de ação'!S484="","",'Plano de ação'!S484)</f>
        <v/>
      </c>
      <c r="AC484" s="83" t="str">
        <f>IF('Plano de contingência'!J484="","",'Plano de contingência'!J484)</f>
        <v>1.
2.
3.
n.</v>
      </c>
      <c r="AD484" s="83" t="str">
        <f>'Plano de contingência'!M484</f>
        <v>1.
2.
3.
n.</v>
      </c>
      <c r="AE484" s="505"/>
    </row>
    <row r="485" spans="2:31" s="78" customFormat="1" ht="14.45" customHeight="1" thickTop="1" thickBot="1" x14ac:dyDescent="0.25">
      <c r="B485" s="455"/>
      <c r="C485" s="462"/>
      <c r="D485" s="465"/>
      <c r="E485" s="472"/>
      <c r="F485" s="93"/>
      <c r="G485" s="449"/>
      <c r="H485" s="94"/>
      <c r="I485" s="436"/>
      <c r="J485" s="508"/>
      <c r="K485" s="411"/>
      <c r="L485" s="411"/>
      <c r="M485" s="414"/>
      <c r="N485" s="404" t="str">
        <f>'Avaliar os Controles Existent.'!H485</f>
        <v>1.
2.
3.
n.</v>
      </c>
      <c r="O485" s="405"/>
      <c r="P485" s="406"/>
      <c r="Q485" s="399"/>
      <c r="R485" s="404" t="str">
        <f>'Avaliar os Controles Existent.'!R485</f>
        <v>1.
2.
3.
n.</v>
      </c>
      <c r="S485" s="405"/>
      <c r="T485" s="406"/>
      <c r="U485" s="399"/>
      <c r="V485" s="381"/>
      <c r="W485" s="384"/>
      <c r="X485" s="393"/>
      <c r="Y485" s="84"/>
      <c r="Z485" s="83" t="str">
        <f>IF('Plano de ação'!J485="","",'Plano de ação'!J485)</f>
        <v>1.
2.
3.
n.</v>
      </c>
      <c r="AA485" s="85" t="str">
        <f>IF('Plano de ação'!R485="","",'Plano de ação'!R485)</f>
        <v/>
      </c>
      <c r="AB485" s="86" t="str">
        <f>IF('Plano de ação'!S485="","",'Plano de ação'!S485)</f>
        <v/>
      </c>
      <c r="AC485" s="83" t="str">
        <f>IF('Plano de contingência'!J485="","",'Plano de contingência'!J485)</f>
        <v>1.
2.
3.
n.</v>
      </c>
      <c r="AD485" s="83" t="str">
        <f>'Plano de contingência'!M485</f>
        <v>1.
2.
3.
n.</v>
      </c>
      <c r="AE485" s="505"/>
    </row>
    <row r="486" spans="2:31" s="78" customFormat="1" ht="14.45" customHeight="1" thickTop="1" thickBot="1" x14ac:dyDescent="0.25">
      <c r="B486" s="455"/>
      <c r="C486" s="462"/>
      <c r="D486" s="465"/>
      <c r="E486" s="472"/>
      <c r="F486" s="93"/>
      <c r="G486" s="449"/>
      <c r="H486" s="94"/>
      <c r="I486" s="436"/>
      <c r="J486" s="508"/>
      <c r="K486" s="411"/>
      <c r="L486" s="411"/>
      <c r="M486" s="414"/>
      <c r="N486" s="404" t="str">
        <f>'Avaliar os Controles Existent.'!H486</f>
        <v>1.
2.
3.
n.</v>
      </c>
      <c r="O486" s="405"/>
      <c r="P486" s="406"/>
      <c r="Q486" s="399"/>
      <c r="R486" s="404" t="str">
        <f>'Avaliar os Controles Existent.'!R486</f>
        <v>1.
2.
3.
n.</v>
      </c>
      <c r="S486" s="405"/>
      <c r="T486" s="406"/>
      <c r="U486" s="399"/>
      <c r="V486" s="381"/>
      <c r="W486" s="384"/>
      <c r="X486" s="393"/>
      <c r="Y486" s="84"/>
      <c r="Z486" s="83" t="str">
        <f>IF('Plano de ação'!J486="","",'Plano de ação'!J486)</f>
        <v>1.
2.
3.
n.</v>
      </c>
      <c r="AA486" s="85" t="str">
        <f>IF('Plano de ação'!R486="","",'Plano de ação'!R486)</f>
        <v/>
      </c>
      <c r="AB486" s="86" t="str">
        <f>IF('Plano de ação'!S486="","",'Plano de ação'!S486)</f>
        <v/>
      </c>
      <c r="AC486" s="83" t="str">
        <f>IF('Plano de contingência'!J486="","",'Plano de contingência'!J486)</f>
        <v>1.
2.
3.
n.</v>
      </c>
      <c r="AD486" s="83" t="str">
        <f>'Plano de contingência'!M486</f>
        <v>1.
2.
3.
n.</v>
      </c>
      <c r="AE486" s="505"/>
    </row>
    <row r="487" spans="2:31" s="78" customFormat="1" ht="14.45" customHeight="1" thickTop="1" thickBot="1" x14ac:dyDescent="0.25">
      <c r="B487" s="455"/>
      <c r="C487" s="462"/>
      <c r="D487" s="465"/>
      <c r="E487" s="472"/>
      <c r="F487" s="93"/>
      <c r="G487" s="449"/>
      <c r="H487" s="94"/>
      <c r="I487" s="436"/>
      <c r="J487" s="508"/>
      <c r="K487" s="411"/>
      <c r="L487" s="411"/>
      <c r="M487" s="414"/>
      <c r="N487" s="404" t="str">
        <f>'Avaliar os Controles Existent.'!H487</f>
        <v>1.
2.
3.
n.</v>
      </c>
      <c r="O487" s="405"/>
      <c r="P487" s="406"/>
      <c r="Q487" s="399"/>
      <c r="R487" s="404" t="str">
        <f>'Avaliar os Controles Existent.'!R487</f>
        <v>1.
2.
3.
n.</v>
      </c>
      <c r="S487" s="405"/>
      <c r="T487" s="406"/>
      <c r="U487" s="399"/>
      <c r="V487" s="381"/>
      <c r="W487" s="384"/>
      <c r="X487" s="393"/>
      <c r="Y487" s="84"/>
      <c r="Z487" s="83" t="str">
        <f>IF('Plano de ação'!J487="","",'Plano de ação'!J487)</f>
        <v>1.
2.
3.
n.</v>
      </c>
      <c r="AA487" s="85" t="str">
        <f>IF('Plano de ação'!R487="","",'Plano de ação'!R487)</f>
        <v/>
      </c>
      <c r="AB487" s="86" t="str">
        <f>IF('Plano de ação'!S487="","",'Plano de ação'!S487)</f>
        <v/>
      </c>
      <c r="AC487" s="83" t="str">
        <f>IF('Plano de contingência'!J487="","",'Plano de contingência'!J487)</f>
        <v>1.
2.
3.
n.</v>
      </c>
      <c r="AD487" s="83" t="str">
        <f>'Plano de contingência'!M487</f>
        <v>1.
2.
3.
n.</v>
      </c>
      <c r="AE487" s="505"/>
    </row>
    <row r="488" spans="2:31" s="78" customFormat="1" ht="14.45" customHeight="1" thickTop="1" thickBot="1" x14ac:dyDescent="0.25">
      <c r="B488" s="455"/>
      <c r="C488" s="462"/>
      <c r="D488" s="465"/>
      <c r="E488" s="472"/>
      <c r="F488" s="93"/>
      <c r="G488" s="449"/>
      <c r="H488" s="94"/>
      <c r="I488" s="436"/>
      <c r="J488" s="508"/>
      <c r="K488" s="411"/>
      <c r="L488" s="411"/>
      <c r="M488" s="414"/>
      <c r="N488" s="404" t="str">
        <f>'Avaliar os Controles Existent.'!H488</f>
        <v>1.
2.
3.
n.</v>
      </c>
      <c r="O488" s="405"/>
      <c r="P488" s="406"/>
      <c r="Q488" s="399"/>
      <c r="R488" s="404" t="str">
        <f>'Avaliar os Controles Existent.'!R488</f>
        <v>1.
2.
3.
n.</v>
      </c>
      <c r="S488" s="405"/>
      <c r="T488" s="406"/>
      <c r="U488" s="399"/>
      <c r="V488" s="381"/>
      <c r="W488" s="384"/>
      <c r="X488" s="393"/>
      <c r="Y488" s="84"/>
      <c r="Z488" s="83" t="str">
        <f>IF('Plano de ação'!J488="","",'Plano de ação'!J488)</f>
        <v>1.
2.
3.
n.</v>
      </c>
      <c r="AA488" s="85" t="str">
        <f>IF('Plano de ação'!R488="","",'Plano de ação'!R488)</f>
        <v/>
      </c>
      <c r="AB488" s="86" t="str">
        <f>IF('Plano de ação'!S488="","",'Plano de ação'!S488)</f>
        <v/>
      </c>
      <c r="AC488" s="83" t="str">
        <f>IF('Plano de contingência'!J488="","",'Plano de contingência'!J488)</f>
        <v>1.
2.
3.
n.</v>
      </c>
      <c r="AD488" s="83" t="str">
        <f>'Plano de contingência'!M488</f>
        <v>1.
2.
3.
n.</v>
      </c>
      <c r="AE488" s="505"/>
    </row>
    <row r="489" spans="2:31" s="78" customFormat="1" ht="14.45" customHeight="1" thickTop="1" thickBot="1" x14ac:dyDescent="0.25">
      <c r="B489" s="455"/>
      <c r="C489" s="462"/>
      <c r="D489" s="465"/>
      <c r="E489" s="472"/>
      <c r="F489" s="93"/>
      <c r="G489" s="449"/>
      <c r="H489" s="94"/>
      <c r="I489" s="436"/>
      <c r="J489" s="508"/>
      <c r="K489" s="411"/>
      <c r="L489" s="411"/>
      <c r="M489" s="414"/>
      <c r="N489" s="404" t="str">
        <f>'Avaliar os Controles Existent.'!H489</f>
        <v>1.
2.
3.
n.</v>
      </c>
      <c r="O489" s="405"/>
      <c r="P489" s="406"/>
      <c r="Q489" s="399"/>
      <c r="R489" s="404" t="str">
        <f>'Avaliar os Controles Existent.'!R489</f>
        <v>1.
2.
3.
n.</v>
      </c>
      <c r="S489" s="405"/>
      <c r="T489" s="406"/>
      <c r="U489" s="399"/>
      <c r="V489" s="381"/>
      <c r="W489" s="384"/>
      <c r="X489" s="393"/>
      <c r="Y489" s="84"/>
      <c r="Z489" s="83" t="str">
        <f>IF('Plano de ação'!J489="","",'Plano de ação'!J489)</f>
        <v>1.
2.
3.
n.</v>
      </c>
      <c r="AA489" s="85" t="str">
        <f>IF('Plano de ação'!R489="","",'Plano de ação'!R489)</f>
        <v/>
      </c>
      <c r="AB489" s="86" t="str">
        <f>IF('Plano de ação'!S489="","",'Plano de ação'!S489)</f>
        <v/>
      </c>
      <c r="AC489" s="83" t="str">
        <f>IF('Plano de contingência'!J489="","",'Plano de contingência'!J489)</f>
        <v>1.
2.
3.
n.</v>
      </c>
      <c r="AD489" s="83" t="str">
        <f>'Plano de contingência'!M489</f>
        <v>1.
2.
3.
n.</v>
      </c>
      <c r="AE489" s="505"/>
    </row>
    <row r="490" spans="2:31" s="78" customFormat="1" ht="14.45" customHeight="1" thickTop="1" thickBot="1" x14ac:dyDescent="0.25">
      <c r="B490" s="455"/>
      <c r="C490" s="462"/>
      <c r="D490" s="465"/>
      <c r="E490" s="472"/>
      <c r="F490" s="93"/>
      <c r="G490" s="449"/>
      <c r="H490" s="94"/>
      <c r="I490" s="436"/>
      <c r="J490" s="508"/>
      <c r="K490" s="411"/>
      <c r="L490" s="411"/>
      <c r="M490" s="414"/>
      <c r="N490" s="404" t="str">
        <f>'Avaliar os Controles Existent.'!H490</f>
        <v>1.
2.
3.
n.</v>
      </c>
      <c r="O490" s="405"/>
      <c r="P490" s="406"/>
      <c r="Q490" s="399"/>
      <c r="R490" s="404" t="str">
        <f>'Avaliar os Controles Existent.'!R490</f>
        <v>1.
2.
3.
n.</v>
      </c>
      <c r="S490" s="405"/>
      <c r="T490" s="406"/>
      <c r="U490" s="399"/>
      <c r="V490" s="381"/>
      <c r="W490" s="384"/>
      <c r="X490" s="393"/>
      <c r="Y490" s="84"/>
      <c r="Z490" s="83" t="str">
        <f>IF('Plano de ação'!J490="","",'Plano de ação'!J490)</f>
        <v>1.
2.
3.
n.</v>
      </c>
      <c r="AA490" s="85" t="str">
        <f>IF('Plano de ação'!R490="","",'Plano de ação'!R490)</f>
        <v/>
      </c>
      <c r="AB490" s="86" t="str">
        <f>IF('Plano de ação'!S490="","",'Plano de ação'!S490)</f>
        <v/>
      </c>
      <c r="AC490" s="83" t="str">
        <f>IF('Plano de contingência'!J490="","",'Plano de contingência'!J490)</f>
        <v>1.
2.
3.
n.</v>
      </c>
      <c r="AD490" s="83" t="str">
        <f>'Plano de contingência'!M490</f>
        <v>1.
2.
3.
n.</v>
      </c>
      <c r="AE490" s="505"/>
    </row>
    <row r="491" spans="2:31" s="78" customFormat="1" ht="14.45" customHeight="1" thickTop="1" thickBot="1" x14ac:dyDescent="0.25">
      <c r="B491" s="456"/>
      <c r="C491" s="463"/>
      <c r="D491" s="466"/>
      <c r="E491" s="473"/>
      <c r="F491" s="93"/>
      <c r="G491" s="450"/>
      <c r="H491" s="94"/>
      <c r="I491" s="437"/>
      <c r="J491" s="509"/>
      <c r="K491" s="412"/>
      <c r="L491" s="412"/>
      <c r="M491" s="415"/>
      <c r="N491" s="404" t="str">
        <f>'Avaliar os Controles Existent.'!H491</f>
        <v>1.
2.
3.
n.</v>
      </c>
      <c r="O491" s="405"/>
      <c r="P491" s="406"/>
      <c r="Q491" s="400"/>
      <c r="R491" s="404" t="str">
        <f>'Avaliar os Controles Existent.'!R491</f>
        <v>1.
2.
3.
n.</v>
      </c>
      <c r="S491" s="405"/>
      <c r="T491" s="406"/>
      <c r="U491" s="400"/>
      <c r="V491" s="382"/>
      <c r="W491" s="385"/>
      <c r="X491" s="394"/>
      <c r="Y491" s="84"/>
      <c r="Z491" s="83" t="str">
        <f>IF('Plano de ação'!J491="","",'Plano de ação'!J491)</f>
        <v>1.
2.
3.
n.</v>
      </c>
      <c r="AA491" s="85" t="str">
        <f>IF('Plano de ação'!R491="","",'Plano de ação'!R491)</f>
        <v/>
      </c>
      <c r="AB491" s="86" t="str">
        <f>IF('Plano de ação'!S491="","",'Plano de ação'!S491)</f>
        <v/>
      </c>
      <c r="AC491" s="83" t="str">
        <f>IF('Plano de contingência'!J491="","",'Plano de contingência'!J491)</f>
        <v>1.
2.
3.
n.</v>
      </c>
      <c r="AD491" s="83" t="str">
        <f>'Plano de contingência'!M491</f>
        <v>1.
2.
3.
n.</v>
      </c>
      <c r="AE491" s="505"/>
    </row>
    <row r="492" spans="2:31" s="78" customFormat="1" ht="14.45" customHeight="1" thickTop="1" thickBot="1" x14ac:dyDescent="0.25">
      <c r="B492" s="457" t="str">
        <f>'Subprocessos e FCS'!A61</f>
        <v>Subp.07</v>
      </c>
      <c r="C492" s="458">
        <f>'Subprocessos e FCS'!B61</f>
        <v>0</v>
      </c>
      <c r="D492" s="445" t="str">
        <f>'Subprocessos e FCS'!C61</f>
        <v>FCS.01</v>
      </c>
      <c r="E492" s="470">
        <f>'Subprocessos e FCS'!D61</f>
        <v>0</v>
      </c>
      <c r="F492" s="91"/>
      <c r="G492" s="451" t="s">
        <v>140</v>
      </c>
      <c r="H492" s="92"/>
      <c r="I492" s="442"/>
      <c r="J492" s="481"/>
      <c r="K492" s="416" t="str">
        <f>'Apuração do Risco Inerente'!Y492:Y501</f>
        <v/>
      </c>
      <c r="L492" s="416" t="str">
        <f>'Apuração do Risco Inerente'!Z492:Z501</f>
        <v/>
      </c>
      <c r="M492" s="419" t="str">
        <f>'Apuração do Risco Inerente'!AB492:AB501</f>
        <v/>
      </c>
      <c r="N492" s="407" t="str">
        <f>'Avaliar os Controles Existent.'!H492</f>
        <v>1.
2.
3.
n.</v>
      </c>
      <c r="O492" s="408"/>
      <c r="P492" s="409"/>
      <c r="Q492" s="401" t="str">
        <f>'Avaliar os Controles Existent.'!N492:N501</f>
        <v/>
      </c>
      <c r="R492" s="407" t="str">
        <f>'Avaliar os Controles Existent.'!R492</f>
        <v>1.
2.
3.
n.</v>
      </c>
      <c r="S492" s="408"/>
      <c r="T492" s="409"/>
      <c r="U492" s="401" t="str">
        <f>'Avaliar os Controles Existent.'!X492:X501</f>
        <v/>
      </c>
      <c r="V492" s="386" t="str">
        <f>'Avaliar os Controles Existent.'!AA492:AA501</f>
        <v/>
      </c>
      <c r="W492" s="389" t="str">
        <f>'Avaliar os Controles Existent.'!AB492:AB501</f>
        <v/>
      </c>
      <c r="X492" s="395" t="str">
        <f>'Avaliar os Controles Existent.'!AD492:AD501</f>
        <v/>
      </c>
      <c r="Y492" s="79" t="str">
        <f>IF('Plano de ação'!I492:I501="","",'Plano de ação'!I492:I501)</f>
        <v/>
      </c>
      <c r="Z492" s="80" t="str">
        <f>IF('Plano de ação'!J492="","",'Plano de ação'!J492)</f>
        <v>1.
2.
3.
n.</v>
      </c>
      <c r="AA492" s="81" t="str">
        <f>IF('Plano de ação'!R492="","",'Plano de ação'!R492)</f>
        <v/>
      </c>
      <c r="AB492" s="82" t="str">
        <f>IF('Plano de ação'!S492="","",'Plano de ação'!S492)</f>
        <v/>
      </c>
      <c r="AC492" s="80" t="str">
        <f>IF('Plano de contingência'!J492="","",'Plano de contingência'!J492)</f>
        <v>1.
2.
3.
n.</v>
      </c>
      <c r="AD492" s="80" t="str">
        <f>'Plano de contingência'!M492</f>
        <v>1.
2.
3.
n.</v>
      </c>
      <c r="AE492" s="506" t="str">
        <f>IF(Monitoramento!J492="","",Monitoramento!J492)</f>
        <v/>
      </c>
    </row>
    <row r="493" spans="2:31" s="78" customFormat="1" ht="14.45" customHeight="1" thickTop="1" thickBot="1" x14ac:dyDescent="0.25">
      <c r="B493" s="446"/>
      <c r="C493" s="459"/>
      <c r="D493" s="446"/>
      <c r="E493" s="459"/>
      <c r="F493" s="91"/>
      <c r="G493" s="452"/>
      <c r="H493" s="92"/>
      <c r="I493" s="443"/>
      <c r="J493" s="482"/>
      <c r="K493" s="417"/>
      <c r="L493" s="417"/>
      <c r="M493" s="420"/>
      <c r="N493" s="407" t="str">
        <f>'Avaliar os Controles Existent.'!H493</f>
        <v>1.
2.
3.
n.</v>
      </c>
      <c r="O493" s="408"/>
      <c r="P493" s="409"/>
      <c r="Q493" s="402"/>
      <c r="R493" s="407" t="str">
        <f>'Avaliar os Controles Existent.'!R493</f>
        <v>1.
2.
3.
n.</v>
      </c>
      <c r="S493" s="408"/>
      <c r="T493" s="409"/>
      <c r="U493" s="402"/>
      <c r="V493" s="387"/>
      <c r="W493" s="390"/>
      <c r="X493" s="396"/>
      <c r="Y493" s="79"/>
      <c r="Z493" s="80" t="str">
        <f>IF('Plano de ação'!J493="","",'Plano de ação'!J493)</f>
        <v>1.
2.
3.
n.</v>
      </c>
      <c r="AA493" s="81" t="str">
        <f>IF('Plano de ação'!R493="","",'Plano de ação'!R493)</f>
        <v/>
      </c>
      <c r="AB493" s="82" t="str">
        <f>IF('Plano de ação'!S493="","",'Plano de ação'!S493)</f>
        <v/>
      </c>
      <c r="AC493" s="80" t="str">
        <f>IF('Plano de contingência'!J493="","",'Plano de contingência'!J493)</f>
        <v>1.
2.
3.
n.</v>
      </c>
      <c r="AD493" s="80" t="str">
        <f>'Plano de contingência'!M493</f>
        <v>1.
2.
3.
n.</v>
      </c>
      <c r="AE493" s="506"/>
    </row>
    <row r="494" spans="2:31" s="78" customFormat="1" ht="14.45" customHeight="1" thickTop="1" thickBot="1" x14ac:dyDescent="0.25">
      <c r="B494" s="446"/>
      <c r="C494" s="459"/>
      <c r="D494" s="446"/>
      <c r="E494" s="459"/>
      <c r="F494" s="91"/>
      <c r="G494" s="452"/>
      <c r="H494" s="92"/>
      <c r="I494" s="443"/>
      <c r="J494" s="482"/>
      <c r="K494" s="417"/>
      <c r="L494" s="417"/>
      <c r="M494" s="420"/>
      <c r="N494" s="407" t="str">
        <f>'Avaliar os Controles Existent.'!H494</f>
        <v>1.
2.
3.
n.</v>
      </c>
      <c r="O494" s="408"/>
      <c r="P494" s="409"/>
      <c r="Q494" s="402"/>
      <c r="R494" s="407" t="str">
        <f>'Avaliar os Controles Existent.'!R494</f>
        <v>1.
2.
3.
n.</v>
      </c>
      <c r="S494" s="408"/>
      <c r="T494" s="409"/>
      <c r="U494" s="402"/>
      <c r="V494" s="387"/>
      <c r="W494" s="390"/>
      <c r="X494" s="396"/>
      <c r="Y494" s="79"/>
      <c r="Z494" s="80" t="str">
        <f>IF('Plano de ação'!J494="","",'Plano de ação'!J494)</f>
        <v>1.
2.
3.
n.</v>
      </c>
      <c r="AA494" s="81" t="str">
        <f>IF('Plano de ação'!R494="","",'Plano de ação'!R494)</f>
        <v/>
      </c>
      <c r="AB494" s="82" t="str">
        <f>IF('Plano de ação'!S494="","",'Plano de ação'!S494)</f>
        <v/>
      </c>
      <c r="AC494" s="80" t="str">
        <f>IF('Plano de contingência'!J494="","",'Plano de contingência'!J494)</f>
        <v>1.
2.
3.
n.</v>
      </c>
      <c r="AD494" s="80" t="str">
        <f>'Plano de contingência'!M494</f>
        <v>1.
2.
3.
n.</v>
      </c>
      <c r="AE494" s="506"/>
    </row>
    <row r="495" spans="2:31" s="78" customFormat="1" ht="14.45" customHeight="1" thickTop="1" thickBot="1" x14ac:dyDescent="0.25">
      <c r="B495" s="446"/>
      <c r="C495" s="459"/>
      <c r="D495" s="446"/>
      <c r="E495" s="459"/>
      <c r="F495" s="91"/>
      <c r="G495" s="452"/>
      <c r="H495" s="92"/>
      <c r="I495" s="443"/>
      <c r="J495" s="482"/>
      <c r="K495" s="417"/>
      <c r="L495" s="417"/>
      <c r="M495" s="420"/>
      <c r="N495" s="407" t="str">
        <f>'Avaliar os Controles Existent.'!H495</f>
        <v>1.
2.
3.
n.</v>
      </c>
      <c r="O495" s="408"/>
      <c r="P495" s="409"/>
      <c r="Q495" s="402"/>
      <c r="R495" s="407" t="str">
        <f>'Avaliar os Controles Existent.'!R495</f>
        <v>1.
2.
3.
n.</v>
      </c>
      <c r="S495" s="408"/>
      <c r="T495" s="409"/>
      <c r="U495" s="402"/>
      <c r="V495" s="387"/>
      <c r="W495" s="390"/>
      <c r="X495" s="396"/>
      <c r="Y495" s="79"/>
      <c r="Z495" s="80" t="str">
        <f>IF('Plano de ação'!J495="","",'Plano de ação'!J495)</f>
        <v>1.
2.
3.
n.</v>
      </c>
      <c r="AA495" s="81" t="str">
        <f>IF('Plano de ação'!R495="","",'Plano de ação'!R495)</f>
        <v/>
      </c>
      <c r="AB495" s="82" t="str">
        <f>IF('Plano de ação'!S495="","",'Plano de ação'!S495)</f>
        <v/>
      </c>
      <c r="AC495" s="80" t="str">
        <f>IF('Plano de contingência'!J495="","",'Plano de contingência'!J495)</f>
        <v>1.
2.
3.
n.</v>
      </c>
      <c r="AD495" s="80" t="str">
        <f>'Plano de contingência'!M495</f>
        <v>1.
2.
3.
n.</v>
      </c>
      <c r="AE495" s="506"/>
    </row>
    <row r="496" spans="2:31" s="78" customFormat="1" ht="14.45" customHeight="1" thickTop="1" thickBot="1" x14ac:dyDescent="0.25">
      <c r="B496" s="446"/>
      <c r="C496" s="459"/>
      <c r="D496" s="446"/>
      <c r="E496" s="459"/>
      <c r="F496" s="91"/>
      <c r="G496" s="452"/>
      <c r="H496" s="92"/>
      <c r="I496" s="443"/>
      <c r="J496" s="482"/>
      <c r="K496" s="417"/>
      <c r="L496" s="417"/>
      <c r="M496" s="420"/>
      <c r="N496" s="407" t="str">
        <f>'Avaliar os Controles Existent.'!H496</f>
        <v>1.
2.
3.
n.</v>
      </c>
      <c r="O496" s="408"/>
      <c r="P496" s="409"/>
      <c r="Q496" s="402"/>
      <c r="R496" s="407" t="str">
        <f>'Avaliar os Controles Existent.'!R496</f>
        <v>1.
2.
3.
n.</v>
      </c>
      <c r="S496" s="408"/>
      <c r="T496" s="409"/>
      <c r="U496" s="402"/>
      <c r="V496" s="387"/>
      <c r="W496" s="390"/>
      <c r="X496" s="396"/>
      <c r="Y496" s="79"/>
      <c r="Z496" s="80" t="str">
        <f>IF('Plano de ação'!J496="","",'Plano de ação'!J496)</f>
        <v>1.
2.
3.
n.</v>
      </c>
      <c r="AA496" s="81" t="str">
        <f>IF('Plano de ação'!R496="","",'Plano de ação'!R496)</f>
        <v/>
      </c>
      <c r="AB496" s="82" t="str">
        <f>IF('Plano de ação'!S496="","",'Plano de ação'!S496)</f>
        <v/>
      </c>
      <c r="AC496" s="80" t="str">
        <f>IF('Plano de contingência'!J496="","",'Plano de contingência'!J496)</f>
        <v>1.
2.
3.
n.</v>
      </c>
      <c r="AD496" s="80" t="str">
        <f>'Plano de contingência'!M496</f>
        <v>1.
2.
3.
n.</v>
      </c>
      <c r="AE496" s="506"/>
    </row>
    <row r="497" spans="2:31" s="78" customFormat="1" ht="14.45" customHeight="1" thickTop="1" thickBot="1" x14ac:dyDescent="0.25">
      <c r="B497" s="446"/>
      <c r="C497" s="459"/>
      <c r="D497" s="446"/>
      <c r="E497" s="459"/>
      <c r="F497" s="91"/>
      <c r="G497" s="452"/>
      <c r="H497" s="92"/>
      <c r="I497" s="443"/>
      <c r="J497" s="482"/>
      <c r="K497" s="417"/>
      <c r="L497" s="417"/>
      <c r="M497" s="420"/>
      <c r="N497" s="407" t="str">
        <f>'Avaliar os Controles Existent.'!H497</f>
        <v>1.
2.
3.
n.</v>
      </c>
      <c r="O497" s="408"/>
      <c r="P497" s="409"/>
      <c r="Q497" s="402"/>
      <c r="R497" s="407" t="str">
        <f>'Avaliar os Controles Existent.'!R497</f>
        <v>1.
2.
3.
n.</v>
      </c>
      <c r="S497" s="408"/>
      <c r="T497" s="409"/>
      <c r="U497" s="402"/>
      <c r="V497" s="387"/>
      <c r="W497" s="390"/>
      <c r="X497" s="396"/>
      <c r="Y497" s="79"/>
      <c r="Z497" s="80" t="str">
        <f>IF('Plano de ação'!J497="","",'Plano de ação'!J497)</f>
        <v>1.
2.
3.
n.</v>
      </c>
      <c r="AA497" s="81" t="str">
        <f>IF('Plano de ação'!R497="","",'Plano de ação'!R497)</f>
        <v/>
      </c>
      <c r="AB497" s="82" t="str">
        <f>IF('Plano de ação'!S497="","",'Plano de ação'!S497)</f>
        <v/>
      </c>
      <c r="AC497" s="80" t="str">
        <f>IF('Plano de contingência'!J497="","",'Plano de contingência'!J497)</f>
        <v>1.
2.
3.
n.</v>
      </c>
      <c r="AD497" s="80" t="str">
        <f>'Plano de contingência'!M497</f>
        <v>1.
2.
3.
n.</v>
      </c>
      <c r="AE497" s="506"/>
    </row>
    <row r="498" spans="2:31" s="78" customFormat="1" ht="14.45" customHeight="1" thickTop="1" thickBot="1" x14ac:dyDescent="0.25">
      <c r="B498" s="446"/>
      <c r="C498" s="459"/>
      <c r="D498" s="446"/>
      <c r="E498" s="459"/>
      <c r="F498" s="91"/>
      <c r="G498" s="452"/>
      <c r="H498" s="92"/>
      <c r="I498" s="443"/>
      <c r="J498" s="482"/>
      <c r="K498" s="417"/>
      <c r="L498" s="417"/>
      <c r="M498" s="420"/>
      <c r="N498" s="407" t="str">
        <f>'Avaliar os Controles Existent.'!H498</f>
        <v>1.
2.
3.
n.</v>
      </c>
      <c r="O498" s="408"/>
      <c r="P498" s="409"/>
      <c r="Q498" s="402"/>
      <c r="R498" s="407" t="str">
        <f>'Avaliar os Controles Existent.'!R498</f>
        <v>1.
2.
3.
n.</v>
      </c>
      <c r="S498" s="408"/>
      <c r="T498" s="409"/>
      <c r="U498" s="402"/>
      <c r="V498" s="387"/>
      <c r="W498" s="390"/>
      <c r="X498" s="396"/>
      <c r="Y498" s="79"/>
      <c r="Z498" s="80" t="str">
        <f>IF('Plano de ação'!J498="","",'Plano de ação'!J498)</f>
        <v>1.
2.
3.
n.</v>
      </c>
      <c r="AA498" s="81" t="str">
        <f>IF('Plano de ação'!R498="","",'Plano de ação'!R498)</f>
        <v/>
      </c>
      <c r="AB498" s="82" t="str">
        <f>IF('Plano de ação'!S498="","",'Plano de ação'!S498)</f>
        <v/>
      </c>
      <c r="AC498" s="80" t="str">
        <f>IF('Plano de contingência'!J498="","",'Plano de contingência'!J498)</f>
        <v>1.
2.
3.
n.</v>
      </c>
      <c r="AD498" s="80" t="str">
        <f>'Plano de contingência'!M498</f>
        <v>1.
2.
3.
n.</v>
      </c>
      <c r="AE498" s="506"/>
    </row>
    <row r="499" spans="2:31" s="78" customFormat="1" ht="14.45" customHeight="1" thickTop="1" thickBot="1" x14ac:dyDescent="0.25">
      <c r="B499" s="446"/>
      <c r="C499" s="459"/>
      <c r="D499" s="446"/>
      <c r="E499" s="459"/>
      <c r="F499" s="91"/>
      <c r="G499" s="452"/>
      <c r="H499" s="92"/>
      <c r="I499" s="443"/>
      <c r="J499" s="482"/>
      <c r="K499" s="417"/>
      <c r="L499" s="417"/>
      <c r="M499" s="420"/>
      <c r="N499" s="407" t="str">
        <f>'Avaliar os Controles Existent.'!H499</f>
        <v>1.
2.
3.
n.</v>
      </c>
      <c r="O499" s="408"/>
      <c r="P499" s="409"/>
      <c r="Q499" s="402"/>
      <c r="R499" s="407" t="str">
        <f>'Avaliar os Controles Existent.'!R499</f>
        <v>1.
2.
3.
n.</v>
      </c>
      <c r="S499" s="408"/>
      <c r="T499" s="409"/>
      <c r="U499" s="402"/>
      <c r="V499" s="387"/>
      <c r="W499" s="390"/>
      <c r="X499" s="396"/>
      <c r="Y499" s="79"/>
      <c r="Z499" s="80" t="str">
        <f>IF('Plano de ação'!J499="","",'Plano de ação'!J499)</f>
        <v>1.
2.
3.
n.</v>
      </c>
      <c r="AA499" s="81" t="str">
        <f>IF('Plano de ação'!R499="","",'Plano de ação'!R499)</f>
        <v/>
      </c>
      <c r="AB499" s="82" t="str">
        <f>IF('Plano de ação'!S499="","",'Plano de ação'!S499)</f>
        <v/>
      </c>
      <c r="AC499" s="80" t="str">
        <f>IF('Plano de contingência'!J499="","",'Plano de contingência'!J499)</f>
        <v>1.
2.
3.
n.</v>
      </c>
      <c r="AD499" s="80" t="str">
        <f>'Plano de contingência'!M499</f>
        <v>1.
2.
3.
n.</v>
      </c>
      <c r="AE499" s="506"/>
    </row>
    <row r="500" spans="2:31" s="78" customFormat="1" ht="14.45" customHeight="1" thickTop="1" thickBot="1" x14ac:dyDescent="0.25">
      <c r="B500" s="446"/>
      <c r="C500" s="459"/>
      <c r="D500" s="446"/>
      <c r="E500" s="459"/>
      <c r="F500" s="91"/>
      <c r="G500" s="452"/>
      <c r="H500" s="92"/>
      <c r="I500" s="443"/>
      <c r="J500" s="482"/>
      <c r="K500" s="417"/>
      <c r="L500" s="417"/>
      <c r="M500" s="420"/>
      <c r="N500" s="407" t="str">
        <f>'Avaliar os Controles Existent.'!H500</f>
        <v>1.
2.
3.
n.</v>
      </c>
      <c r="O500" s="408"/>
      <c r="P500" s="409"/>
      <c r="Q500" s="402"/>
      <c r="R500" s="407" t="str">
        <f>'Avaliar os Controles Existent.'!R500</f>
        <v>1.
2.
3.
n.</v>
      </c>
      <c r="S500" s="408"/>
      <c r="T500" s="409"/>
      <c r="U500" s="402"/>
      <c r="V500" s="387"/>
      <c r="W500" s="390"/>
      <c r="X500" s="396"/>
      <c r="Y500" s="79"/>
      <c r="Z500" s="80" t="str">
        <f>IF('Plano de ação'!J500="","",'Plano de ação'!J500)</f>
        <v>1.
2.
3.
n.</v>
      </c>
      <c r="AA500" s="81" t="str">
        <f>IF('Plano de ação'!R500="","",'Plano de ação'!R500)</f>
        <v/>
      </c>
      <c r="AB500" s="82" t="str">
        <f>IF('Plano de ação'!S500="","",'Plano de ação'!S500)</f>
        <v/>
      </c>
      <c r="AC500" s="80" t="str">
        <f>IF('Plano de contingência'!J500="","",'Plano de contingência'!J500)</f>
        <v>1.
2.
3.
n.</v>
      </c>
      <c r="AD500" s="80" t="str">
        <f>'Plano de contingência'!M500</f>
        <v>1.
2.
3.
n.</v>
      </c>
      <c r="AE500" s="506"/>
    </row>
    <row r="501" spans="2:31" s="78" customFormat="1" ht="14.45" customHeight="1" thickTop="1" thickBot="1" x14ac:dyDescent="0.25">
      <c r="B501" s="446"/>
      <c r="C501" s="459"/>
      <c r="D501" s="447"/>
      <c r="E501" s="460"/>
      <c r="F501" s="91"/>
      <c r="G501" s="453"/>
      <c r="H501" s="92"/>
      <c r="I501" s="444"/>
      <c r="J501" s="483"/>
      <c r="K501" s="418"/>
      <c r="L501" s="418"/>
      <c r="M501" s="421"/>
      <c r="N501" s="407" t="str">
        <f>'Avaliar os Controles Existent.'!H501</f>
        <v>1.
2.
3.
n.</v>
      </c>
      <c r="O501" s="408"/>
      <c r="P501" s="409"/>
      <c r="Q501" s="403"/>
      <c r="R501" s="407" t="str">
        <f>'Avaliar os Controles Existent.'!R501</f>
        <v>1.
2.
3.
n.</v>
      </c>
      <c r="S501" s="408"/>
      <c r="T501" s="409"/>
      <c r="U501" s="403"/>
      <c r="V501" s="388"/>
      <c r="W501" s="391"/>
      <c r="X501" s="397"/>
      <c r="Y501" s="79"/>
      <c r="Z501" s="80" t="str">
        <f>IF('Plano de ação'!J501="","",'Plano de ação'!J501)</f>
        <v>1.
2.
3.
n.</v>
      </c>
      <c r="AA501" s="81" t="str">
        <f>IF('Plano de ação'!R501="","",'Plano de ação'!R501)</f>
        <v/>
      </c>
      <c r="AB501" s="82" t="str">
        <f>IF('Plano de ação'!S501="","",'Plano de ação'!S501)</f>
        <v/>
      </c>
      <c r="AC501" s="80" t="str">
        <f>IF('Plano de contingência'!J501="","",'Plano de contingência'!J501)</f>
        <v>1.
2.
3.
n.</v>
      </c>
      <c r="AD501" s="80" t="str">
        <f>'Plano de contingência'!M501</f>
        <v>1.
2.
3.
n.</v>
      </c>
      <c r="AE501" s="506"/>
    </row>
    <row r="502" spans="2:31" s="78" customFormat="1" ht="14.45" customHeight="1" thickTop="1" thickBot="1" x14ac:dyDescent="0.25">
      <c r="B502" s="446"/>
      <c r="C502" s="459"/>
      <c r="D502" s="445" t="str">
        <f>'Subprocessos e FCS'!C62</f>
        <v>FCS.02</v>
      </c>
      <c r="E502" s="470">
        <f>'Subprocessos e FCS'!D62</f>
        <v>0</v>
      </c>
      <c r="F502" s="91"/>
      <c r="G502" s="451" t="s">
        <v>141</v>
      </c>
      <c r="H502" s="92"/>
      <c r="I502" s="442"/>
      <c r="J502" s="481"/>
      <c r="K502" s="416" t="str">
        <f>'Apuração do Risco Inerente'!Y502:Y511</f>
        <v/>
      </c>
      <c r="L502" s="416" t="str">
        <f>'Apuração do Risco Inerente'!Z502:Z511</f>
        <v/>
      </c>
      <c r="M502" s="419" t="str">
        <f>'Apuração do Risco Inerente'!AB502:AB511</f>
        <v/>
      </c>
      <c r="N502" s="407" t="str">
        <f>'Avaliar os Controles Existent.'!H502</f>
        <v>1.
2.
3.
n.</v>
      </c>
      <c r="O502" s="408"/>
      <c r="P502" s="409"/>
      <c r="Q502" s="401" t="str">
        <f>'Avaliar os Controles Existent.'!N502:N511</f>
        <v/>
      </c>
      <c r="R502" s="407" t="str">
        <f>'Avaliar os Controles Existent.'!R502</f>
        <v>1.
2.
3.
n.</v>
      </c>
      <c r="S502" s="408"/>
      <c r="T502" s="409"/>
      <c r="U502" s="401" t="str">
        <f>'Avaliar os Controles Existent.'!X502:X511</f>
        <v/>
      </c>
      <c r="V502" s="386" t="str">
        <f>'Avaliar os Controles Existent.'!AA502:AA511</f>
        <v/>
      </c>
      <c r="W502" s="389" t="str">
        <f>'Avaliar os Controles Existent.'!AB502:AB511</f>
        <v/>
      </c>
      <c r="X502" s="395" t="str">
        <f>'Avaliar os Controles Existent.'!AD502:AD511</f>
        <v/>
      </c>
      <c r="Y502" s="79" t="str">
        <f>IF('Plano de ação'!I502:I511="","",'Plano de ação'!I502:I511)</f>
        <v/>
      </c>
      <c r="Z502" s="80" t="str">
        <f>IF('Plano de ação'!J502="","",'Plano de ação'!J502)</f>
        <v>1.
2.
3.
n.</v>
      </c>
      <c r="AA502" s="81" t="str">
        <f>IF('Plano de ação'!R502="","",'Plano de ação'!R502)</f>
        <v/>
      </c>
      <c r="AB502" s="82" t="str">
        <f>IF('Plano de ação'!S502="","",'Plano de ação'!S502)</f>
        <v/>
      </c>
      <c r="AC502" s="80" t="str">
        <f>IF('Plano de contingência'!J502="","",'Plano de contingência'!J502)</f>
        <v>1.
2.
3.
n.</v>
      </c>
      <c r="AD502" s="80" t="str">
        <f>'Plano de contingência'!M502</f>
        <v>1.
2.
3.
n.</v>
      </c>
      <c r="AE502" s="506" t="str">
        <f>IF(Monitoramento!J502="","",Monitoramento!J502)</f>
        <v/>
      </c>
    </row>
    <row r="503" spans="2:31" s="78" customFormat="1" ht="14.45" customHeight="1" thickTop="1" thickBot="1" x14ac:dyDescent="0.25">
      <c r="B503" s="446"/>
      <c r="C503" s="459"/>
      <c r="D503" s="446"/>
      <c r="E503" s="459"/>
      <c r="F503" s="91"/>
      <c r="G503" s="452"/>
      <c r="H503" s="92"/>
      <c r="I503" s="443"/>
      <c r="J503" s="482"/>
      <c r="K503" s="417"/>
      <c r="L503" s="417"/>
      <c r="M503" s="420"/>
      <c r="N503" s="407" t="str">
        <f>'Avaliar os Controles Existent.'!H503</f>
        <v>1.
2.
3.
n.</v>
      </c>
      <c r="O503" s="408"/>
      <c r="P503" s="409"/>
      <c r="Q503" s="402"/>
      <c r="R503" s="407" t="str">
        <f>'Avaliar os Controles Existent.'!R503</f>
        <v>1.
2.
3.
n.</v>
      </c>
      <c r="S503" s="408"/>
      <c r="T503" s="409"/>
      <c r="U503" s="402"/>
      <c r="V503" s="387"/>
      <c r="W503" s="390"/>
      <c r="X503" s="396"/>
      <c r="Y503" s="79"/>
      <c r="Z503" s="80" t="str">
        <f>IF('Plano de ação'!J503="","",'Plano de ação'!J503)</f>
        <v>1.
2.
3.
n.</v>
      </c>
      <c r="AA503" s="81" t="str">
        <f>IF('Plano de ação'!R503="","",'Plano de ação'!R503)</f>
        <v/>
      </c>
      <c r="AB503" s="82" t="str">
        <f>IF('Plano de ação'!S503="","",'Plano de ação'!S503)</f>
        <v/>
      </c>
      <c r="AC503" s="80" t="str">
        <f>IF('Plano de contingência'!J503="","",'Plano de contingência'!J503)</f>
        <v>1.
2.
3.
n.</v>
      </c>
      <c r="AD503" s="80" t="str">
        <f>'Plano de contingência'!M503</f>
        <v>1.
2.
3.
n.</v>
      </c>
      <c r="AE503" s="506"/>
    </row>
    <row r="504" spans="2:31" s="78" customFormat="1" ht="14.45" customHeight="1" thickTop="1" thickBot="1" x14ac:dyDescent="0.25">
      <c r="B504" s="446"/>
      <c r="C504" s="459"/>
      <c r="D504" s="446"/>
      <c r="E504" s="459"/>
      <c r="F504" s="91"/>
      <c r="G504" s="452"/>
      <c r="H504" s="92"/>
      <c r="I504" s="443"/>
      <c r="J504" s="482"/>
      <c r="K504" s="417"/>
      <c r="L504" s="417"/>
      <c r="M504" s="420"/>
      <c r="N504" s="407" t="str">
        <f>'Avaliar os Controles Existent.'!H504</f>
        <v>1.
2.
3.
n.</v>
      </c>
      <c r="O504" s="408"/>
      <c r="P504" s="409"/>
      <c r="Q504" s="402"/>
      <c r="R504" s="407" t="str">
        <f>'Avaliar os Controles Existent.'!R504</f>
        <v>1.
2.
3.
n.</v>
      </c>
      <c r="S504" s="408"/>
      <c r="T504" s="409"/>
      <c r="U504" s="402"/>
      <c r="V504" s="387"/>
      <c r="W504" s="390"/>
      <c r="X504" s="396"/>
      <c r="Y504" s="79"/>
      <c r="Z504" s="80" t="str">
        <f>IF('Plano de ação'!J504="","",'Plano de ação'!J504)</f>
        <v>1.
2.
3.
n.</v>
      </c>
      <c r="AA504" s="81" t="str">
        <f>IF('Plano de ação'!R504="","",'Plano de ação'!R504)</f>
        <v/>
      </c>
      <c r="AB504" s="82" t="str">
        <f>IF('Plano de ação'!S504="","",'Plano de ação'!S504)</f>
        <v/>
      </c>
      <c r="AC504" s="80" t="str">
        <f>IF('Plano de contingência'!J504="","",'Plano de contingência'!J504)</f>
        <v>1.
2.
3.
n.</v>
      </c>
      <c r="AD504" s="80" t="str">
        <f>'Plano de contingência'!M504</f>
        <v>1.
2.
3.
n.</v>
      </c>
      <c r="AE504" s="506"/>
    </row>
    <row r="505" spans="2:31" s="78" customFormat="1" ht="14.45" customHeight="1" thickTop="1" thickBot="1" x14ac:dyDescent="0.25">
      <c r="B505" s="446"/>
      <c r="C505" s="459"/>
      <c r="D505" s="446"/>
      <c r="E505" s="459"/>
      <c r="F505" s="91"/>
      <c r="G505" s="452"/>
      <c r="H505" s="92"/>
      <c r="I505" s="443"/>
      <c r="J505" s="482"/>
      <c r="K505" s="417"/>
      <c r="L505" s="417"/>
      <c r="M505" s="420"/>
      <c r="N505" s="407" t="str">
        <f>'Avaliar os Controles Existent.'!H505</f>
        <v>1.
2.
3.
n.</v>
      </c>
      <c r="O505" s="408"/>
      <c r="P505" s="409"/>
      <c r="Q505" s="402"/>
      <c r="R505" s="407" t="str">
        <f>'Avaliar os Controles Existent.'!R505</f>
        <v>1.
2.
3.
n.</v>
      </c>
      <c r="S505" s="408"/>
      <c r="T505" s="409"/>
      <c r="U505" s="402"/>
      <c r="V505" s="387"/>
      <c r="W505" s="390"/>
      <c r="X505" s="396"/>
      <c r="Y505" s="79"/>
      <c r="Z505" s="80" t="str">
        <f>IF('Plano de ação'!J505="","",'Plano de ação'!J505)</f>
        <v>1.
2.
3.
n.</v>
      </c>
      <c r="AA505" s="81" t="str">
        <f>IF('Plano de ação'!R505="","",'Plano de ação'!R505)</f>
        <v/>
      </c>
      <c r="AB505" s="82" t="str">
        <f>IF('Plano de ação'!S505="","",'Plano de ação'!S505)</f>
        <v/>
      </c>
      <c r="AC505" s="80" t="str">
        <f>IF('Plano de contingência'!J505="","",'Plano de contingência'!J505)</f>
        <v>1.
2.
3.
n.</v>
      </c>
      <c r="AD505" s="80" t="str">
        <f>'Plano de contingência'!M505</f>
        <v>1.
2.
3.
n.</v>
      </c>
      <c r="AE505" s="506"/>
    </row>
    <row r="506" spans="2:31" s="78" customFormat="1" ht="14.45" customHeight="1" thickTop="1" thickBot="1" x14ac:dyDescent="0.25">
      <c r="B506" s="446"/>
      <c r="C506" s="459"/>
      <c r="D506" s="446"/>
      <c r="E506" s="459"/>
      <c r="F506" s="91"/>
      <c r="G506" s="452"/>
      <c r="H506" s="92"/>
      <c r="I506" s="443"/>
      <c r="J506" s="482"/>
      <c r="K506" s="417"/>
      <c r="L506" s="417"/>
      <c r="M506" s="420"/>
      <c r="N506" s="407" t="str">
        <f>'Avaliar os Controles Existent.'!H506</f>
        <v>1.
2.
3.
n.</v>
      </c>
      <c r="O506" s="408"/>
      <c r="P506" s="409"/>
      <c r="Q506" s="402"/>
      <c r="R506" s="407" t="str">
        <f>'Avaliar os Controles Existent.'!R506</f>
        <v>1.
2.
3.
n.</v>
      </c>
      <c r="S506" s="408"/>
      <c r="T506" s="409"/>
      <c r="U506" s="402"/>
      <c r="V506" s="387"/>
      <c r="W506" s="390"/>
      <c r="X506" s="396"/>
      <c r="Y506" s="79"/>
      <c r="Z506" s="80" t="str">
        <f>IF('Plano de ação'!J506="","",'Plano de ação'!J506)</f>
        <v>1.
2.
3.
n.</v>
      </c>
      <c r="AA506" s="81" t="str">
        <f>IF('Plano de ação'!R506="","",'Plano de ação'!R506)</f>
        <v/>
      </c>
      <c r="AB506" s="82" t="str">
        <f>IF('Plano de ação'!S506="","",'Plano de ação'!S506)</f>
        <v/>
      </c>
      <c r="AC506" s="80" t="str">
        <f>IF('Plano de contingência'!J506="","",'Plano de contingência'!J506)</f>
        <v>1.
2.
3.
n.</v>
      </c>
      <c r="AD506" s="80" t="str">
        <f>'Plano de contingência'!M506</f>
        <v>1.
2.
3.
n.</v>
      </c>
      <c r="AE506" s="506"/>
    </row>
    <row r="507" spans="2:31" s="78" customFormat="1" ht="14.45" customHeight="1" thickTop="1" thickBot="1" x14ac:dyDescent="0.25">
      <c r="B507" s="446"/>
      <c r="C507" s="459"/>
      <c r="D507" s="446"/>
      <c r="E507" s="459"/>
      <c r="F507" s="91"/>
      <c r="G507" s="452"/>
      <c r="H507" s="92"/>
      <c r="I507" s="443"/>
      <c r="J507" s="482"/>
      <c r="K507" s="417"/>
      <c r="L507" s="417"/>
      <c r="M507" s="420"/>
      <c r="N507" s="407" t="str">
        <f>'Avaliar os Controles Existent.'!H507</f>
        <v>1.
2.
3.
n.</v>
      </c>
      <c r="O507" s="408"/>
      <c r="P507" s="409"/>
      <c r="Q507" s="402"/>
      <c r="R507" s="407" t="str">
        <f>'Avaliar os Controles Existent.'!R507</f>
        <v>1.
2.
3.
n.</v>
      </c>
      <c r="S507" s="408"/>
      <c r="T507" s="409"/>
      <c r="U507" s="402"/>
      <c r="V507" s="387"/>
      <c r="W507" s="390"/>
      <c r="X507" s="396"/>
      <c r="Y507" s="79"/>
      <c r="Z507" s="80" t="str">
        <f>IF('Plano de ação'!J507="","",'Plano de ação'!J507)</f>
        <v>1.
2.
3.
n.</v>
      </c>
      <c r="AA507" s="81" t="str">
        <f>IF('Plano de ação'!R507="","",'Plano de ação'!R507)</f>
        <v/>
      </c>
      <c r="AB507" s="82" t="str">
        <f>IF('Plano de ação'!S507="","",'Plano de ação'!S507)</f>
        <v/>
      </c>
      <c r="AC507" s="80" t="str">
        <f>IF('Plano de contingência'!J507="","",'Plano de contingência'!J507)</f>
        <v>1.
2.
3.
n.</v>
      </c>
      <c r="AD507" s="80" t="str">
        <f>'Plano de contingência'!M507</f>
        <v>1.
2.
3.
n.</v>
      </c>
      <c r="AE507" s="506"/>
    </row>
    <row r="508" spans="2:31" s="78" customFormat="1" ht="14.45" customHeight="1" thickTop="1" thickBot="1" x14ac:dyDescent="0.25">
      <c r="B508" s="446"/>
      <c r="C508" s="459"/>
      <c r="D508" s="446"/>
      <c r="E508" s="459"/>
      <c r="F508" s="91"/>
      <c r="G508" s="452"/>
      <c r="H508" s="92"/>
      <c r="I508" s="443"/>
      <c r="J508" s="482"/>
      <c r="K508" s="417"/>
      <c r="L508" s="417"/>
      <c r="M508" s="420"/>
      <c r="N508" s="407" t="str">
        <f>'Avaliar os Controles Existent.'!H508</f>
        <v>1.
2.
3.
n.</v>
      </c>
      <c r="O508" s="408"/>
      <c r="P508" s="409"/>
      <c r="Q508" s="402"/>
      <c r="R508" s="407" t="str">
        <f>'Avaliar os Controles Existent.'!R508</f>
        <v>1.
2.
3.
n.</v>
      </c>
      <c r="S508" s="408"/>
      <c r="T508" s="409"/>
      <c r="U508" s="402"/>
      <c r="V508" s="387"/>
      <c r="W508" s="390"/>
      <c r="X508" s="396"/>
      <c r="Y508" s="79"/>
      <c r="Z508" s="80" t="str">
        <f>IF('Plano de ação'!J508="","",'Plano de ação'!J508)</f>
        <v>1.
2.
3.
n.</v>
      </c>
      <c r="AA508" s="81" t="str">
        <f>IF('Plano de ação'!R508="","",'Plano de ação'!R508)</f>
        <v/>
      </c>
      <c r="AB508" s="82" t="str">
        <f>IF('Plano de ação'!S508="","",'Plano de ação'!S508)</f>
        <v/>
      </c>
      <c r="AC508" s="80" t="str">
        <f>IF('Plano de contingência'!J508="","",'Plano de contingência'!J508)</f>
        <v>1.
2.
3.
n.</v>
      </c>
      <c r="AD508" s="80" t="str">
        <f>'Plano de contingência'!M508</f>
        <v>1.
2.
3.
n.</v>
      </c>
      <c r="AE508" s="506"/>
    </row>
    <row r="509" spans="2:31" s="78" customFormat="1" ht="14.45" customHeight="1" thickTop="1" thickBot="1" x14ac:dyDescent="0.25">
      <c r="B509" s="446"/>
      <c r="C509" s="459"/>
      <c r="D509" s="446"/>
      <c r="E509" s="459"/>
      <c r="F509" s="91"/>
      <c r="G509" s="452"/>
      <c r="H509" s="92"/>
      <c r="I509" s="443"/>
      <c r="J509" s="482"/>
      <c r="K509" s="417"/>
      <c r="L509" s="417"/>
      <c r="M509" s="420"/>
      <c r="N509" s="407" t="str">
        <f>'Avaliar os Controles Existent.'!H509</f>
        <v>1.
2.
3.
n.</v>
      </c>
      <c r="O509" s="408"/>
      <c r="P509" s="409"/>
      <c r="Q509" s="402"/>
      <c r="R509" s="407" t="str">
        <f>'Avaliar os Controles Existent.'!R509</f>
        <v>1.
2.
3.
n.</v>
      </c>
      <c r="S509" s="408"/>
      <c r="T509" s="409"/>
      <c r="U509" s="402"/>
      <c r="V509" s="387"/>
      <c r="W509" s="390"/>
      <c r="X509" s="396"/>
      <c r="Y509" s="79"/>
      <c r="Z509" s="80" t="str">
        <f>IF('Plano de ação'!J509="","",'Plano de ação'!J509)</f>
        <v>1.
2.
3.
n.</v>
      </c>
      <c r="AA509" s="81" t="str">
        <f>IF('Plano de ação'!R509="","",'Plano de ação'!R509)</f>
        <v/>
      </c>
      <c r="AB509" s="82" t="str">
        <f>IF('Plano de ação'!S509="","",'Plano de ação'!S509)</f>
        <v/>
      </c>
      <c r="AC509" s="80" t="str">
        <f>IF('Plano de contingência'!J509="","",'Plano de contingência'!J509)</f>
        <v>1.
2.
3.
n.</v>
      </c>
      <c r="AD509" s="80" t="str">
        <f>'Plano de contingência'!M509</f>
        <v>1.
2.
3.
n.</v>
      </c>
      <c r="AE509" s="506"/>
    </row>
    <row r="510" spans="2:31" s="78" customFormat="1" ht="14.45" customHeight="1" thickTop="1" thickBot="1" x14ac:dyDescent="0.25">
      <c r="B510" s="446"/>
      <c r="C510" s="459"/>
      <c r="D510" s="446"/>
      <c r="E510" s="459"/>
      <c r="F510" s="91"/>
      <c r="G510" s="452"/>
      <c r="H510" s="92"/>
      <c r="I510" s="443"/>
      <c r="J510" s="482"/>
      <c r="K510" s="417"/>
      <c r="L510" s="417"/>
      <c r="M510" s="420"/>
      <c r="N510" s="407" t="str">
        <f>'Avaliar os Controles Existent.'!H510</f>
        <v>1.
2.
3.
n.</v>
      </c>
      <c r="O510" s="408"/>
      <c r="P510" s="409"/>
      <c r="Q510" s="402"/>
      <c r="R510" s="407" t="str">
        <f>'Avaliar os Controles Existent.'!R510</f>
        <v>1.
2.
3.
n.</v>
      </c>
      <c r="S510" s="408"/>
      <c r="T510" s="409"/>
      <c r="U510" s="402"/>
      <c r="V510" s="387"/>
      <c r="W510" s="390"/>
      <c r="X510" s="396"/>
      <c r="Y510" s="79"/>
      <c r="Z510" s="80" t="str">
        <f>IF('Plano de ação'!J510="","",'Plano de ação'!J510)</f>
        <v>1.
2.
3.
n.</v>
      </c>
      <c r="AA510" s="81" t="str">
        <f>IF('Plano de ação'!R510="","",'Plano de ação'!R510)</f>
        <v/>
      </c>
      <c r="AB510" s="82" t="str">
        <f>IF('Plano de ação'!S510="","",'Plano de ação'!S510)</f>
        <v/>
      </c>
      <c r="AC510" s="80" t="str">
        <f>IF('Plano de contingência'!J510="","",'Plano de contingência'!J510)</f>
        <v>1.
2.
3.
n.</v>
      </c>
      <c r="AD510" s="80" t="str">
        <f>'Plano de contingência'!M510</f>
        <v>1.
2.
3.
n.</v>
      </c>
      <c r="AE510" s="506"/>
    </row>
    <row r="511" spans="2:31" s="78" customFormat="1" ht="14.45" customHeight="1" thickTop="1" thickBot="1" x14ac:dyDescent="0.25">
      <c r="B511" s="446"/>
      <c r="C511" s="459"/>
      <c r="D511" s="447"/>
      <c r="E511" s="460"/>
      <c r="F511" s="91"/>
      <c r="G511" s="453"/>
      <c r="H511" s="92"/>
      <c r="I511" s="444"/>
      <c r="J511" s="483"/>
      <c r="K511" s="418"/>
      <c r="L511" s="418"/>
      <c r="M511" s="421"/>
      <c r="N511" s="407" t="str">
        <f>'Avaliar os Controles Existent.'!H511</f>
        <v>1.
2.
3.
n.</v>
      </c>
      <c r="O511" s="408"/>
      <c r="P511" s="409"/>
      <c r="Q511" s="403"/>
      <c r="R511" s="407" t="str">
        <f>'Avaliar os Controles Existent.'!R511</f>
        <v>1.
2.
3.
n.</v>
      </c>
      <c r="S511" s="408"/>
      <c r="T511" s="409"/>
      <c r="U511" s="403"/>
      <c r="V511" s="388"/>
      <c r="W511" s="391"/>
      <c r="X511" s="397"/>
      <c r="Y511" s="79"/>
      <c r="Z511" s="80" t="str">
        <f>IF('Plano de ação'!J511="","",'Plano de ação'!J511)</f>
        <v>1.
2.
3.
n.</v>
      </c>
      <c r="AA511" s="81" t="str">
        <f>IF('Plano de ação'!R511="","",'Plano de ação'!R511)</f>
        <v/>
      </c>
      <c r="AB511" s="82" t="str">
        <f>IF('Plano de ação'!S511="","",'Plano de ação'!S511)</f>
        <v/>
      </c>
      <c r="AC511" s="80" t="str">
        <f>IF('Plano de contingência'!J511="","",'Plano de contingência'!J511)</f>
        <v>1.
2.
3.
n.</v>
      </c>
      <c r="AD511" s="80" t="str">
        <f>'Plano de contingência'!M511</f>
        <v>1.
2.
3.
n.</v>
      </c>
      <c r="AE511" s="506"/>
    </row>
    <row r="512" spans="2:31" s="78" customFormat="1" ht="14.45" customHeight="1" thickTop="1" thickBot="1" x14ac:dyDescent="0.25">
      <c r="B512" s="446"/>
      <c r="C512" s="459"/>
      <c r="D512" s="445" t="str">
        <f>'Subprocessos e FCS'!C63</f>
        <v>FCS.03</v>
      </c>
      <c r="E512" s="470">
        <f>'Subprocessos e FCS'!D63</f>
        <v>0</v>
      </c>
      <c r="F512" s="91"/>
      <c r="G512" s="451" t="s">
        <v>142</v>
      </c>
      <c r="H512" s="92"/>
      <c r="I512" s="442"/>
      <c r="J512" s="481"/>
      <c r="K512" s="416" t="str">
        <f>'Apuração do Risco Inerente'!Y512:Y521</f>
        <v/>
      </c>
      <c r="L512" s="416" t="str">
        <f>'Apuração do Risco Inerente'!Z512:Z521</f>
        <v/>
      </c>
      <c r="M512" s="419" t="str">
        <f>'Apuração do Risco Inerente'!AB512:AB521</f>
        <v/>
      </c>
      <c r="N512" s="407" t="str">
        <f>'Avaliar os Controles Existent.'!H512</f>
        <v>1.
2.
3.
n.</v>
      </c>
      <c r="O512" s="408"/>
      <c r="P512" s="409"/>
      <c r="Q512" s="401" t="str">
        <f>'Avaliar os Controles Existent.'!N512:N521</f>
        <v/>
      </c>
      <c r="R512" s="407" t="str">
        <f>'Avaliar os Controles Existent.'!R512</f>
        <v>1.
2.
3.
n.</v>
      </c>
      <c r="S512" s="408"/>
      <c r="T512" s="409"/>
      <c r="U512" s="401" t="str">
        <f>'Avaliar os Controles Existent.'!X512:X521</f>
        <v/>
      </c>
      <c r="V512" s="386" t="str">
        <f>'Avaliar os Controles Existent.'!AA512:AA521</f>
        <v/>
      </c>
      <c r="W512" s="389" t="str">
        <f>'Avaliar os Controles Existent.'!AB512:AB521</f>
        <v/>
      </c>
      <c r="X512" s="395" t="str">
        <f>'Avaliar os Controles Existent.'!AD512:AD521</f>
        <v/>
      </c>
      <c r="Y512" s="79" t="str">
        <f>IF('Plano de ação'!I512:I521="","",'Plano de ação'!I512:I521)</f>
        <v/>
      </c>
      <c r="Z512" s="80" t="str">
        <f>IF('Plano de ação'!J512="","",'Plano de ação'!J512)</f>
        <v>1.
2.
3.
n.</v>
      </c>
      <c r="AA512" s="81" t="str">
        <f>IF('Plano de ação'!R512="","",'Plano de ação'!R512)</f>
        <v/>
      </c>
      <c r="AB512" s="82" t="str">
        <f>IF('Plano de ação'!S512="","",'Plano de ação'!S512)</f>
        <v/>
      </c>
      <c r="AC512" s="80" t="str">
        <f>IF('Plano de contingência'!J512="","",'Plano de contingência'!J512)</f>
        <v>1.
2.
3.
n.</v>
      </c>
      <c r="AD512" s="80" t="str">
        <f>'Plano de contingência'!M512</f>
        <v>1.
2.
3.
n.</v>
      </c>
      <c r="AE512" s="506" t="str">
        <f>IF(Monitoramento!J512="","",Monitoramento!J512)</f>
        <v/>
      </c>
    </row>
    <row r="513" spans="2:31" s="78" customFormat="1" ht="14.45" customHeight="1" thickTop="1" thickBot="1" x14ac:dyDescent="0.25">
      <c r="B513" s="446"/>
      <c r="C513" s="459"/>
      <c r="D513" s="446"/>
      <c r="E513" s="459"/>
      <c r="F513" s="91"/>
      <c r="G513" s="452"/>
      <c r="H513" s="92"/>
      <c r="I513" s="443"/>
      <c r="J513" s="482"/>
      <c r="K513" s="417"/>
      <c r="L513" s="417"/>
      <c r="M513" s="420"/>
      <c r="N513" s="407" t="str">
        <f>'Avaliar os Controles Existent.'!H513</f>
        <v>1.
2.
3.
n.</v>
      </c>
      <c r="O513" s="408"/>
      <c r="P513" s="409"/>
      <c r="Q513" s="402"/>
      <c r="R513" s="407" t="str">
        <f>'Avaliar os Controles Existent.'!R513</f>
        <v>1.
2.
3.
n.</v>
      </c>
      <c r="S513" s="408"/>
      <c r="T513" s="409"/>
      <c r="U513" s="402"/>
      <c r="V513" s="387"/>
      <c r="W513" s="390"/>
      <c r="X513" s="396"/>
      <c r="Y513" s="79"/>
      <c r="Z513" s="80" t="str">
        <f>IF('Plano de ação'!J513="","",'Plano de ação'!J513)</f>
        <v>1.
2.
3.
n.</v>
      </c>
      <c r="AA513" s="81" t="str">
        <f>IF('Plano de ação'!R513="","",'Plano de ação'!R513)</f>
        <v/>
      </c>
      <c r="AB513" s="82" t="str">
        <f>IF('Plano de ação'!S513="","",'Plano de ação'!S513)</f>
        <v/>
      </c>
      <c r="AC513" s="80" t="str">
        <f>IF('Plano de contingência'!J513="","",'Plano de contingência'!J513)</f>
        <v>1.
2.
3.
n.</v>
      </c>
      <c r="AD513" s="80" t="str">
        <f>'Plano de contingência'!M513</f>
        <v>1.
2.
3.
n.</v>
      </c>
      <c r="AE513" s="506"/>
    </row>
    <row r="514" spans="2:31" s="78" customFormat="1" ht="14.45" customHeight="1" thickTop="1" thickBot="1" x14ac:dyDescent="0.25">
      <c r="B514" s="446"/>
      <c r="C514" s="459"/>
      <c r="D514" s="446"/>
      <c r="E514" s="459"/>
      <c r="F514" s="91"/>
      <c r="G514" s="452"/>
      <c r="H514" s="92"/>
      <c r="I514" s="443"/>
      <c r="J514" s="482"/>
      <c r="K514" s="417"/>
      <c r="L514" s="417"/>
      <c r="M514" s="420"/>
      <c r="N514" s="407" t="str">
        <f>'Avaliar os Controles Existent.'!H514</f>
        <v>1.
2.
3.
n.</v>
      </c>
      <c r="O514" s="408"/>
      <c r="P514" s="409"/>
      <c r="Q514" s="402"/>
      <c r="R514" s="407" t="str">
        <f>'Avaliar os Controles Existent.'!R514</f>
        <v>1.
2.
3.
n.</v>
      </c>
      <c r="S514" s="408"/>
      <c r="T514" s="409"/>
      <c r="U514" s="402"/>
      <c r="V514" s="387"/>
      <c r="W514" s="390"/>
      <c r="X514" s="396"/>
      <c r="Y514" s="79"/>
      <c r="Z514" s="80" t="str">
        <f>IF('Plano de ação'!J514="","",'Plano de ação'!J514)</f>
        <v>1.
2.
3.
n.</v>
      </c>
      <c r="AA514" s="81" t="str">
        <f>IF('Plano de ação'!R514="","",'Plano de ação'!R514)</f>
        <v/>
      </c>
      <c r="AB514" s="82" t="str">
        <f>IF('Plano de ação'!S514="","",'Plano de ação'!S514)</f>
        <v/>
      </c>
      <c r="AC514" s="80" t="str">
        <f>IF('Plano de contingência'!J514="","",'Plano de contingência'!J514)</f>
        <v>1.
2.
3.
n.</v>
      </c>
      <c r="AD514" s="80" t="str">
        <f>'Plano de contingência'!M514</f>
        <v>1.
2.
3.
n.</v>
      </c>
      <c r="AE514" s="506"/>
    </row>
    <row r="515" spans="2:31" s="78" customFormat="1" ht="14.45" customHeight="1" thickTop="1" thickBot="1" x14ac:dyDescent="0.25">
      <c r="B515" s="446"/>
      <c r="C515" s="459"/>
      <c r="D515" s="446"/>
      <c r="E515" s="459"/>
      <c r="F515" s="91"/>
      <c r="G515" s="452"/>
      <c r="H515" s="92"/>
      <c r="I515" s="443"/>
      <c r="J515" s="482"/>
      <c r="K515" s="417"/>
      <c r="L515" s="417"/>
      <c r="M515" s="420"/>
      <c r="N515" s="407" t="str">
        <f>'Avaliar os Controles Existent.'!H515</f>
        <v>1.
2.
3.
n.</v>
      </c>
      <c r="O515" s="408"/>
      <c r="P515" s="409"/>
      <c r="Q515" s="402"/>
      <c r="R515" s="407" t="str">
        <f>'Avaliar os Controles Existent.'!R515</f>
        <v>1.
2.
3.
n.</v>
      </c>
      <c r="S515" s="408"/>
      <c r="T515" s="409"/>
      <c r="U515" s="402"/>
      <c r="V515" s="387"/>
      <c r="W515" s="390"/>
      <c r="X515" s="396"/>
      <c r="Y515" s="79"/>
      <c r="Z515" s="80" t="str">
        <f>IF('Plano de ação'!J515="","",'Plano de ação'!J515)</f>
        <v>1.
2.
3.
n.</v>
      </c>
      <c r="AA515" s="81" t="str">
        <f>IF('Plano de ação'!R515="","",'Plano de ação'!R515)</f>
        <v/>
      </c>
      <c r="AB515" s="82" t="str">
        <f>IF('Plano de ação'!S515="","",'Plano de ação'!S515)</f>
        <v/>
      </c>
      <c r="AC515" s="80" t="str">
        <f>IF('Plano de contingência'!J515="","",'Plano de contingência'!J515)</f>
        <v>1.
2.
3.
n.</v>
      </c>
      <c r="AD515" s="80" t="str">
        <f>'Plano de contingência'!M515</f>
        <v>1.
2.
3.
n.</v>
      </c>
      <c r="AE515" s="506"/>
    </row>
    <row r="516" spans="2:31" s="78" customFormat="1" ht="14.45" customHeight="1" thickTop="1" thickBot="1" x14ac:dyDescent="0.25">
      <c r="B516" s="446"/>
      <c r="C516" s="459"/>
      <c r="D516" s="446"/>
      <c r="E516" s="459"/>
      <c r="F516" s="91"/>
      <c r="G516" s="452"/>
      <c r="H516" s="92"/>
      <c r="I516" s="443"/>
      <c r="J516" s="482"/>
      <c r="K516" s="417"/>
      <c r="L516" s="417"/>
      <c r="M516" s="420"/>
      <c r="N516" s="407" t="str">
        <f>'Avaliar os Controles Existent.'!H516</f>
        <v>1.
2.
3.
n.</v>
      </c>
      <c r="O516" s="408"/>
      <c r="P516" s="409"/>
      <c r="Q516" s="402"/>
      <c r="R516" s="407" t="str">
        <f>'Avaliar os Controles Existent.'!R516</f>
        <v>1.
2.
3.
n.</v>
      </c>
      <c r="S516" s="408"/>
      <c r="T516" s="409"/>
      <c r="U516" s="402"/>
      <c r="V516" s="387"/>
      <c r="W516" s="390"/>
      <c r="X516" s="396"/>
      <c r="Y516" s="79"/>
      <c r="Z516" s="80" t="str">
        <f>IF('Plano de ação'!J516="","",'Plano de ação'!J516)</f>
        <v>1.
2.
3.
n.</v>
      </c>
      <c r="AA516" s="81" t="str">
        <f>IF('Plano de ação'!R516="","",'Plano de ação'!R516)</f>
        <v/>
      </c>
      <c r="AB516" s="82" t="str">
        <f>IF('Plano de ação'!S516="","",'Plano de ação'!S516)</f>
        <v/>
      </c>
      <c r="AC516" s="80" t="str">
        <f>IF('Plano de contingência'!J516="","",'Plano de contingência'!J516)</f>
        <v>1.
2.
3.
n.</v>
      </c>
      <c r="AD516" s="80" t="str">
        <f>'Plano de contingência'!M516</f>
        <v>1.
2.
3.
n.</v>
      </c>
      <c r="AE516" s="506"/>
    </row>
    <row r="517" spans="2:31" s="78" customFormat="1" ht="14.45" customHeight="1" thickTop="1" thickBot="1" x14ac:dyDescent="0.25">
      <c r="B517" s="446"/>
      <c r="C517" s="459"/>
      <c r="D517" s="446"/>
      <c r="E517" s="459"/>
      <c r="F517" s="91"/>
      <c r="G517" s="452"/>
      <c r="H517" s="92"/>
      <c r="I517" s="443"/>
      <c r="J517" s="482"/>
      <c r="K517" s="417"/>
      <c r="L517" s="417"/>
      <c r="M517" s="420"/>
      <c r="N517" s="407" t="str">
        <f>'Avaliar os Controles Existent.'!H517</f>
        <v>1.
2.
3.
n.</v>
      </c>
      <c r="O517" s="408"/>
      <c r="P517" s="409"/>
      <c r="Q517" s="402"/>
      <c r="R517" s="407" t="str">
        <f>'Avaliar os Controles Existent.'!R517</f>
        <v>1.
2.
3.
n.</v>
      </c>
      <c r="S517" s="408"/>
      <c r="T517" s="409"/>
      <c r="U517" s="402"/>
      <c r="V517" s="387"/>
      <c r="W517" s="390"/>
      <c r="X517" s="396"/>
      <c r="Y517" s="79"/>
      <c r="Z517" s="80" t="str">
        <f>IF('Plano de ação'!J517="","",'Plano de ação'!J517)</f>
        <v>1.
2.
3.
n.</v>
      </c>
      <c r="AA517" s="81" t="str">
        <f>IF('Plano de ação'!R517="","",'Plano de ação'!R517)</f>
        <v/>
      </c>
      <c r="AB517" s="82" t="str">
        <f>IF('Plano de ação'!S517="","",'Plano de ação'!S517)</f>
        <v/>
      </c>
      <c r="AC517" s="80" t="str">
        <f>IF('Plano de contingência'!J517="","",'Plano de contingência'!J517)</f>
        <v>1.
2.
3.
n.</v>
      </c>
      <c r="AD517" s="80" t="str">
        <f>'Plano de contingência'!M517</f>
        <v>1.
2.
3.
n.</v>
      </c>
      <c r="AE517" s="506"/>
    </row>
    <row r="518" spans="2:31" s="78" customFormat="1" ht="14.45" customHeight="1" thickTop="1" thickBot="1" x14ac:dyDescent="0.25">
      <c r="B518" s="446"/>
      <c r="C518" s="459"/>
      <c r="D518" s="446"/>
      <c r="E518" s="459"/>
      <c r="F518" s="91"/>
      <c r="G518" s="452"/>
      <c r="H518" s="92"/>
      <c r="I518" s="443"/>
      <c r="J518" s="482"/>
      <c r="K518" s="417"/>
      <c r="L518" s="417"/>
      <c r="M518" s="420"/>
      <c r="N518" s="407" t="str">
        <f>'Avaliar os Controles Existent.'!H518</f>
        <v>1.
2.
3.
n.</v>
      </c>
      <c r="O518" s="408"/>
      <c r="P518" s="409"/>
      <c r="Q518" s="402"/>
      <c r="R518" s="407" t="str">
        <f>'Avaliar os Controles Existent.'!R518</f>
        <v>1.
2.
3.
n.</v>
      </c>
      <c r="S518" s="408"/>
      <c r="T518" s="409"/>
      <c r="U518" s="402"/>
      <c r="V518" s="387"/>
      <c r="W518" s="390"/>
      <c r="X518" s="396"/>
      <c r="Y518" s="79"/>
      <c r="Z518" s="80" t="str">
        <f>IF('Plano de ação'!J518="","",'Plano de ação'!J518)</f>
        <v>1.
2.
3.
n.</v>
      </c>
      <c r="AA518" s="81" t="str">
        <f>IF('Plano de ação'!R518="","",'Plano de ação'!R518)</f>
        <v/>
      </c>
      <c r="AB518" s="82" t="str">
        <f>IF('Plano de ação'!S518="","",'Plano de ação'!S518)</f>
        <v/>
      </c>
      <c r="AC518" s="80" t="str">
        <f>IF('Plano de contingência'!J518="","",'Plano de contingência'!J518)</f>
        <v>1.
2.
3.
n.</v>
      </c>
      <c r="AD518" s="80" t="str">
        <f>'Plano de contingência'!M518</f>
        <v>1.
2.
3.
n.</v>
      </c>
      <c r="AE518" s="506"/>
    </row>
    <row r="519" spans="2:31" s="78" customFormat="1" ht="14.45" customHeight="1" thickTop="1" thickBot="1" x14ac:dyDescent="0.25">
      <c r="B519" s="446"/>
      <c r="C519" s="459"/>
      <c r="D519" s="446"/>
      <c r="E519" s="459"/>
      <c r="F519" s="91"/>
      <c r="G519" s="452"/>
      <c r="H519" s="92"/>
      <c r="I519" s="443"/>
      <c r="J519" s="482"/>
      <c r="K519" s="417"/>
      <c r="L519" s="417"/>
      <c r="M519" s="420"/>
      <c r="N519" s="407" t="str">
        <f>'Avaliar os Controles Existent.'!H519</f>
        <v>1.
2.
3.
n.</v>
      </c>
      <c r="O519" s="408"/>
      <c r="P519" s="409"/>
      <c r="Q519" s="402"/>
      <c r="R519" s="407" t="str">
        <f>'Avaliar os Controles Existent.'!R519</f>
        <v>1.
2.
3.
n.</v>
      </c>
      <c r="S519" s="408"/>
      <c r="T519" s="409"/>
      <c r="U519" s="402"/>
      <c r="V519" s="387"/>
      <c r="W519" s="390"/>
      <c r="X519" s="396"/>
      <c r="Y519" s="79"/>
      <c r="Z519" s="80" t="str">
        <f>IF('Plano de ação'!J519="","",'Plano de ação'!J519)</f>
        <v>1.
2.
3.
n.</v>
      </c>
      <c r="AA519" s="81" t="str">
        <f>IF('Plano de ação'!R519="","",'Plano de ação'!R519)</f>
        <v/>
      </c>
      <c r="AB519" s="82" t="str">
        <f>IF('Plano de ação'!S519="","",'Plano de ação'!S519)</f>
        <v/>
      </c>
      <c r="AC519" s="80" t="str">
        <f>IF('Plano de contingência'!J519="","",'Plano de contingência'!J519)</f>
        <v>1.
2.
3.
n.</v>
      </c>
      <c r="AD519" s="80" t="str">
        <f>'Plano de contingência'!M519</f>
        <v>1.
2.
3.
n.</v>
      </c>
      <c r="AE519" s="506"/>
    </row>
    <row r="520" spans="2:31" s="78" customFormat="1" ht="14.45" customHeight="1" thickTop="1" thickBot="1" x14ac:dyDescent="0.25">
      <c r="B520" s="446"/>
      <c r="C520" s="459"/>
      <c r="D520" s="446"/>
      <c r="E520" s="459"/>
      <c r="F520" s="91"/>
      <c r="G520" s="452"/>
      <c r="H520" s="92"/>
      <c r="I520" s="443"/>
      <c r="J520" s="482"/>
      <c r="K520" s="417"/>
      <c r="L520" s="417"/>
      <c r="M520" s="420"/>
      <c r="N520" s="407" t="str">
        <f>'Avaliar os Controles Existent.'!H520</f>
        <v>1.
2.
3.
n.</v>
      </c>
      <c r="O520" s="408"/>
      <c r="P520" s="409"/>
      <c r="Q520" s="402"/>
      <c r="R520" s="407" t="str">
        <f>'Avaliar os Controles Existent.'!R520</f>
        <v>1.
2.
3.
n.</v>
      </c>
      <c r="S520" s="408"/>
      <c r="T520" s="409"/>
      <c r="U520" s="402"/>
      <c r="V520" s="387"/>
      <c r="W520" s="390"/>
      <c r="X520" s="396"/>
      <c r="Y520" s="79"/>
      <c r="Z520" s="80" t="str">
        <f>IF('Plano de ação'!J520="","",'Plano de ação'!J520)</f>
        <v>1.
2.
3.
n.</v>
      </c>
      <c r="AA520" s="81" t="str">
        <f>IF('Plano de ação'!R520="","",'Plano de ação'!R520)</f>
        <v/>
      </c>
      <c r="AB520" s="82" t="str">
        <f>IF('Plano de ação'!S520="","",'Plano de ação'!S520)</f>
        <v/>
      </c>
      <c r="AC520" s="80" t="str">
        <f>IF('Plano de contingência'!J520="","",'Plano de contingência'!J520)</f>
        <v>1.
2.
3.
n.</v>
      </c>
      <c r="AD520" s="80" t="str">
        <f>'Plano de contingência'!M520</f>
        <v>1.
2.
3.
n.</v>
      </c>
      <c r="AE520" s="506"/>
    </row>
    <row r="521" spans="2:31" s="78" customFormat="1" ht="14.45" customHeight="1" thickTop="1" thickBot="1" x14ac:dyDescent="0.25">
      <c r="B521" s="446"/>
      <c r="C521" s="459"/>
      <c r="D521" s="447"/>
      <c r="E521" s="460"/>
      <c r="F521" s="91"/>
      <c r="G521" s="453"/>
      <c r="H521" s="92"/>
      <c r="I521" s="444"/>
      <c r="J521" s="483"/>
      <c r="K521" s="418"/>
      <c r="L521" s="418"/>
      <c r="M521" s="421"/>
      <c r="N521" s="407" t="str">
        <f>'Avaliar os Controles Existent.'!H521</f>
        <v>1.
2.
3.
n.</v>
      </c>
      <c r="O521" s="408"/>
      <c r="P521" s="409"/>
      <c r="Q521" s="403"/>
      <c r="R521" s="407" t="str">
        <f>'Avaliar os Controles Existent.'!R521</f>
        <v>1.
2.
3.
n.</v>
      </c>
      <c r="S521" s="408"/>
      <c r="T521" s="409"/>
      <c r="U521" s="403"/>
      <c r="V521" s="388"/>
      <c r="W521" s="391"/>
      <c r="X521" s="397"/>
      <c r="Y521" s="79"/>
      <c r="Z521" s="80" t="str">
        <f>IF('Plano de ação'!J521="","",'Plano de ação'!J521)</f>
        <v>1.
2.
3.
n.</v>
      </c>
      <c r="AA521" s="81" t="str">
        <f>IF('Plano de ação'!R521="","",'Plano de ação'!R521)</f>
        <v/>
      </c>
      <c r="AB521" s="82" t="str">
        <f>IF('Plano de ação'!S521="","",'Plano de ação'!S521)</f>
        <v/>
      </c>
      <c r="AC521" s="80" t="str">
        <f>IF('Plano de contingência'!J521="","",'Plano de contingência'!J521)</f>
        <v>1.
2.
3.
n.</v>
      </c>
      <c r="AD521" s="80" t="str">
        <f>'Plano de contingência'!M521</f>
        <v>1.
2.
3.
n.</v>
      </c>
      <c r="AE521" s="506"/>
    </row>
    <row r="522" spans="2:31" s="78" customFormat="1" ht="14.45" customHeight="1" thickTop="1" thickBot="1" x14ac:dyDescent="0.25">
      <c r="B522" s="446"/>
      <c r="C522" s="459"/>
      <c r="D522" s="445" t="str">
        <f>'Subprocessos e FCS'!C64</f>
        <v>FCS.04</v>
      </c>
      <c r="E522" s="470">
        <f>'Subprocessos e FCS'!D64</f>
        <v>0</v>
      </c>
      <c r="F522" s="91"/>
      <c r="G522" s="451" t="s">
        <v>143</v>
      </c>
      <c r="H522" s="92"/>
      <c r="I522" s="442"/>
      <c r="J522" s="481"/>
      <c r="K522" s="416" t="str">
        <f>'Apuração do Risco Inerente'!Y522:Y531</f>
        <v/>
      </c>
      <c r="L522" s="416" t="str">
        <f>'Apuração do Risco Inerente'!Z522:Z531</f>
        <v/>
      </c>
      <c r="M522" s="419" t="str">
        <f>'Apuração do Risco Inerente'!AB522:AB531</f>
        <v/>
      </c>
      <c r="N522" s="407" t="str">
        <f>'Avaliar os Controles Existent.'!H522</f>
        <v>1.
2.
3.
n.</v>
      </c>
      <c r="O522" s="408"/>
      <c r="P522" s="409"/>
      <c r="Q522" s="401" t="str">
        <f>'Avaliar os Controles Existent.'!N522:N531</f>
        <v/>
      </c>
      <c r="R522" s="407" t="str">
        <f>'Avaliar os Controles Existent.'!R522</f>
        <v>1.
2.
3.
n.</v>
      </c>
      <c r="S522" s="408"/>
      <c r="T522" s="409"/>
      <c r="U522" s="401" t="str">
        <f>'Avaliar os Controles Existent.'!X522:X531</f>
        <v/>
      </c>
      <c r="V522" s="386" t="str">
        <f>'Avaliar os Controles Existent.'!AA522:AA531</f>
        <v/>
      </c>
      <c r="W522" s="389" t="str">
        <f>'Avaliar os Controles Existent.'!AB522:AB531</f>
        <v/>
      </c>
      <c r="X522" s="395" t="str">
        <f>'Avaliar os Controles Existent.'!AD522:AD531</f>
        <v/>
      </c>
      <c r="Y522" s="79" t="str">
        <f>IF('Plano de ação'!I522:I531="","",'Plano de ação'!I522:I531)</f>
        <v/>
      </c>
      <c r="Z522" s="80" t="str">
        <f>IF('Plano de ação'!J522="","",'Plano de ação'!J522)</f>
        <v>1.
2.
3.
n.</v>
      </c>
      <c r="AA522" s="81" t="str">
        <f>IF('Plano de ação'!R522="","",'Plano de ação'!R522)</f>
        <v/>
      </c>
      <c r="AB522" s="82" t="str">
        <f>IF('Plano de ação'!S522="","",'Plano de ação'!S522)</f>
        <v/>
      </c>
      <c r="AC522" s="80" t="str">
        <f>IF('Plano de contingência'!J522="","",'Plano de contingência'!J522)</f>
        <v>1.
2.
3.
n.</v>
      </c>
      <c r="AD522" s="80" t="str">
        <f>'Plano de contingência'!M522</f>
        <v>1.
2.
3.
n.</v>
      </c>
      <c r="AE522" s="506" t="str">
        <f>IF(Monitoramento!J522="","",Monitoramento!J522)</f>
        <v/>
      </c>
    </row>
    <row r="523" spans="2:31" s="78" customFormat="1" ht="14.45" customHeight="1" thickTop="1" thickBot="1" x14ac:dyDescent="0.25">
      <c r="B523" s="446"/>
      <c r="C523" s="459"/>
      <c r="D523" s="446"/>
      <c r="E523" s="459"/>
      <c r="F523" s="91"/>
      <c r="G523" s="452"/>
      <c r="H523" s="92"/>
      <c r="I523" s="443"/>
      <c r="J523" s="482"/>
      <c r="K523" s="417"/>
      <c r="L523" s="417"/>
      <c r="M523" s="420"/>
      <c r="N523" s="407" t="str">
        <f>'Avaliar os Controles Existent.'!H523</f>
        <v>1.
2.
3.
n.</v>
      </c>
      <c r="O523" s="408"/>
      <c r="P523" s="409"/>
      <c r="Q523" s="402"/>
      <c r="R523" s="407" t="str">
        <f>'Avaliar os Controles Existent.'!R523</f>
        <v>1.
2.
3.
n.</v>
      </c>
      <c r="S523" s="408"/>
      <c r="T523" s="409"/>
      <c r="U523" s="402"/>
      <c r="V523" s="387"/>
      <c r="W523" s="390"/>
      <c r="X523" s="396"/>
      <c r="Y523" s="79"/>
      <c r="Z523" s="80" t="str">
        <f>IF('Plano de ação'!J523="","",'Plano de ação'!J523)</f>
        <v>1.
2.
3.
n.</v>
      </c>
      <c r="AA523" s="81" t="str">
        <f>IF('Plano de ação'!R523="","",'Plano de ação'!R523)</f>
        <v/>
      </c>
      <c r="AB523" s="82" t="str">
        <f>IF('Plano de ação'!S523="","",'Plano de ação'!S523)</f>
        <v/>
      </c>
      <c r="AC523" s="80" t="str">
        <f>IF('Plano de contingência'!J523="","",'Plano de contingência'!J523)</f>
        <v>1.
2.
3.
n.</v>
      </c>
      <c r="AD523" s="80" t="str">
        <f>'Plano de contingência'!M523</f>
        <v>1.
2.
3.
n.</v>
      </c>
      <c r="AE523" s="506"/>
    </row>
    <row r="524" spans="2:31" s="78" customFormat="1" ht="14.45" customHeight="1" thickTop="1" thickBot="1" x14ac:dyDescent="0.25">
      <c r="B524" s="446"/>
      <c r="C524" s="459"/>
      <c r="D524" s="446"/>
      <c r="E524" s="459"/>
      <c r="F524" s="91"/>
      <c r="G524" s="452"/>
      <c r="H524" s="92"/>
      <c r="I524" s="443"/>
      <c r="J524" s="482"/>
      <c r="K524" s="417"/>
      <c r="L524" s="417"/>
      <c r="M524" s="420"/>
      <c r="N524" s="407" t="str">
        <f>'Avaliar os Controles Existent.'!H524</f>
        <v>1.
2.
3.
n.</v>
      </c>
      <c r="O524" s="408"/>
      <c r="P524" s="409"/>
      <c r="Q524" s="402"/>
      <c r="R524" s="407" t="str">
        <f>'Avaliar os Controles Existent.'!R524</f>
        <v>1.
2.
3.
n.</v>
      </c>
      <c r="S524" s="408"/>
      <c r="T524" s="409"/>
      <c r="U524" s="402"/>
      <c r="V524" s="387"/>
      <c r="W524" s="390"/>
      <c r="X524" s="396"/>
      <c r="Y524" s="79"/>
      <c r="Z524" s="80" t="str">
        <f>IF('Plano de ação'!J524="","",'Plano de ação'!J524)</f>
        <v>1.
2.
3.
n.</v>
      </c>
      <c r="AA524" s="81" t="str">
        <f>IF('Plano de ação'!R524="","",'Plano de ação'!R524)</f>
        <v/>
      </c>
      <c r="AB524" s="82" t="str">
        <f>IF('Plano de ação'!S524="","",'Plano de ação'!S524)</f>
        <v/>
      </c>
      <c r="AC524" s="80" t="str">
        <f>IF('Plano de contingência'!J524="","",'Plano de contingência'!J524)</f>
        <v>1.
2.
3.
n.</v>
      </c>
      <c r="AD524" s="80" t="str">
        <f>'Plano de contingência'!M524</f>
        <v>1.
2.
3.
n.</v>
      </c>
      <c r="AE524" s="506"/>
    </row>
    <row r="525" spans="2:31" s="78" customFormat="1" ht="14.45" customHeight="1" thickTop="1" thickBot="1" x14ac:dyDescent="0.25">
      <c r="B525" s="446"/>
      <c r="C525" s="459"/>
      <c r="D525" s="446"/>
      <c r="E525" s="459"/>
      <c r="F525" s="91"/>
      <c r="G525" s="452"/>
      <c r="H525" s="92"/>
      <c r="I525" s="443"/>
      <c r="J525" s="482"/>
      <c r="K525" s="417"/>
      <c r="L525" s="417"/>
      <c r="M525" s="420"/>
      <c r="N525" s="407" t="str">
        <f>'Avaliar os Controles Existent.'!H525</f>
        <v>1.
2.
3.
n.</v>
      </c>
      <c r="O525" s="408"/>
      <c r="P525" s="409"/>
      <c r="Q525" s="402"/>
      <c r="R525" s="407" t="str">
        <f>'Avaliar os Controles Existent.'!R525</f>
        <v>1.
2.
3.
n.</v>
      </c>
      <c r="S525" s="408"/>
      <c r="T525" s="409"/>
      <c r="U525" s="402"/>
      <c r="V525" s="387"/>
      <c r="W525" s="390"/>
      <c r="X525" s="396"/>
      <c r="Y525" s="79"/>
      <c r="Z525" s="80" t="str">
        <f>IF('Plano de ação'!J525="","",'Plano de ação'!J525)</f>
        <v>1.
2.
3.
n.</v>
      </c>
      <c r="AA525" s="81" t="str">
        <f>IF('Plano de ação'!R525="","",'Plano de ação'!R525)</f>
        <v/>
      </c>
      <c r="AB525" s="82" t="str">
        <f>IF('Plano de ação'!S525="","",'Plano de ação'!S525)</f>
        <v/>
      </c>
      <c r="AC525" s="80" t="str">
        <f>IF('Plano de contingência'!J525="","",'Plano de contingência'!J525)</f>
        <v>1.
2.
3.
n.</v>
      </c>
      <c r="AD525" s="80" t="str">
        <f>'Plano de contingência'!M525</f>
        <v>1.
2.
3.
n.</v>
      </c>
      <c r="AE525" s="506"/>
    </row>
    <row r="526" spans="2:31" s="78" customFormat="1" ht="14.45" customHeight="1" thickTop="1" thickBot="1" x14ac:dyDescent="0.25">
      <c r="B526" s="446"/>
      <c r="C526" s="459"/>
      <c r="D526" s="446"/>
      <c r="E526" s="459"/>
      <c r="F526" s="91"/>
      <c r="G526" s="452"/>
      <c r="H526" s="92"/>
      <c r="I526" s="443"/>
      <c r="J526" s="482"/>
      <c r="K526" s="417"/>
      <c r="L526" s="417"/>
      <c r="M526" s="420"/>
      <c r="N526" s="407" t="str">
        <f>'Avaliar os Controles Existent.'!H526</f>
        <v>1.
2.
3.
n.</v>
      </c>
      <c r="O526" s="408"/>
      <c r="P526" s="409"/>
      <c r="Q526" s="402"/>
      <c r="R526" s="407" t="str">
        <f>'Avaliar os Controles Existent.'!R526</f>
        <v>1.
2.
3.
n.</v>
      </c>
      <c r="S526" s="408"/>
      <c r="T526" s="409"/>
      <c r="U526" s="402"/>
      <c r="V526" s="387"/>
      <c r="W526" s="390"/>
      <c r="X526" s="396"/>
      <c r="Y526" s="79"/>
      <c r="Z526" s="80" t="str">
        <f>IF('Plano de ação'!J526="","",'Plano de ação'!J526)</f>
        <v>1.
2.
3.
n.</v>
      </c>
      <c r="AA526" s="81" t="str">
        <f>IF('Plano de ação'!R526="","",'Plano de ação'!R526)</f>
        <v/>
      </c>
      <c r="AB526" s="82" t="str">
        <f>IF('Plano de ação'!S526="","",'Plano de ação'!S526)</f>
        <v/>
      </c>
      <c r="AC526" s="80" t="str">
        <f>IF('Plano de contingência'!J526="","",'Plano de contingência'!J526)</f>
        <v>1.
2.
3.
n.</v>
      </c>
      <c r="AD526" s="80" t="str">
        <f>'Plano de contingência'!M526</f>
        <v>1.
2.
3.
n.</v>
      </c>
      <c r="AE526" s="506"/>
    </row>
    <row r="527" spans="2:31" s="78" customFormat="1" ht="14.45" customHeight="1" thickTop="1" thickBot="1" x14ac:dyDescent="0.25">
      <c r="B527" s="446"/>
      <c r="C527" s="459"/>
      <c r="D527" s="446"/>
      <c r="E527" s="459"/>
      <c r="F527" s="91"/>
      <c r="G527" s="452"/>
      <c r="H527" s="92"/>
      <c r="I527" s="443"/>
      <c r="J527" s="482"/>
      <c r="K527" s="417"/>
      <c r="L527" s="417"/>
      <c r="M527" s="420"/>
      <c r="N527" s="407" t="str">
        <f>'Avaliar os Controles Existent.'!H527</f>
        <v>1.
2.
3.
n.</v>
      </c>
      <c r="O527" s="408"/>
      <c r="P527" s="409"/>
      <c r="Q527" s="402"/>
      <c r="R527" s="407" t="str">
        <f>'Avaliar os Controles Existent.'!R527</f>
        <v>1.
2.
3.
n.</v>
      </c>
      <c r="S527" s="408"/>
      <c r="T527" s="409"/>
      <c r="U527" s="402"/>
      <c r="V527" s="387"/>
      <c r="W527" s="390"/>
      <c r="X527" s="396"/>
      <c r="Y527" s="79"/>
      <c r="Z527" s="80" t="str">
        <f>IF('Plano de ação'!J527="","",'Plano de ação'!J527)</f>
        <v>1.
2.
3.
n.</v>
      </c>
      <c r="AA527" s="81" t="str">
        <f>IF('Plano de ação'!R527="","",'Plano de ação'!R527)</f>
        <v/>
      </c>
      <c r="AB527" s="82" t="str">
        <f>IF('Plano de ação'!S527="","",'Plano de ação'!S527)</f>
        <v/>
      </c>
      <c r="AC527" s="80" t="str">
        <f>IF('Plano de contingência'!J527="","",'Plano de contingência'!J527)</f>
        <v>1.
2.
3.
n.</v>
      </c>
      <c r="AD527" s="80" t="str">
        <f>'Plano de contingência'!M527</f>
        <v>1.
2.
3.
n.</v>
      </c>
      <c r="AE527" s="506"/>
    </row>
    <row r="528" spans="2:31" s="78" customFormat="1" ht="14.45" customHeight="1" thickTop="1" thickBot="1" x14ac:dyDescent="0.25">
      <c r="B528" s="446"/>
      <c r="C528" s="459"/>
      <c r="D528" s="446"/>
      <c r="E528" s="459"/>
      <c r="F528" s="91"/>
      <c r="G528" s="452"/>
      <c r="H528" s="92"/>
      <c r="I528" s="443"/>
      <c r="J528" s="482"/>
      <c r="K528" s="417"/>
      <c r="L528" s="417"/>
      <c r="M528" s="420"/>
      <c r="N528" s="407" t="str">
        <f>'Avaliar os Controles Existent.'!H528</f>
        <v>1.
2.
3.
n.</v>
      </c>
      <c r="O528" s="408"/>
      <c r="P528" s="409"/>
      <c r="Q528" s="402"/>
      <c r="R528" s="407" t="str">
        <f>'Avaliar os Controles Existent.'!R528</f>
        <v>1.
2.
3.
n.</v>
      </c>
      <c r="S528" s="408"/>
      <c r="T528" s="409"/>
      <c r="U528" s="402"/>
      <c r="V528" s="387"/>
      <c r="W528" s="390"/>
      <c r="X528" s="396"/>
      <c r="Y528" s="79"/>
      <c r="Z528" s="80" t="str">
        <f>IF('Plano de ação'!J528="","",'Plano de ação'!J528)</f>
        <v>1.
2.
3.
n.</v>
      </c>
      <c r="AA528" s="81" t="str">
        <f>IF('Plano de ação'!R528="","",'Plano de ação'!R528)</f>
        <v/>
      </c>
      <c r="AB528" s="82" t="str">
        <f>IF('Plano de ação'!S528="","",'Plano de ação'!S528)</f>
        <v/>
      </c>
      <c r="AC528" s="80" t="str">
        <f>IF('Plano de contingência'!J528="","",'Plano de contingência'!J528)</f>
        <v>1.
2.
3.
n.</v>
      </c>
      <c r="AD528" s="80" t="str">
        <f>'Plano de contingência'!M528</f>
        <v>1.
2.
3.
n.</v>
      </c>
      <c r="AE528" s="506"/>
    </row>
    <row r="529" spans="2:31" s="78" customFormat="1" ht="14.45" customHeight="1" thickTop="1" thickBot="1" x14ac:dyDescent="0.25">
      <c r="B529" s="446"/>
      <c r="C529" s="459"/>
      <c r="D529" s="446"/>
      <c r="E529" s="459"/>
      <c r="F529" s="91"/>
      <c r="G529" s="452"/>
      <c r="H529" s="92"/>
      <c r="I529" s="443"/>
      <c r="J529" s="482"/>
      <c r="K529" s="417"/>
      <c r="L529" s="417"/>
      <c r="M529" s="420"/>
      <c r="N529" s="407" t="str">
        <f>'Avaliar os Controles Existent.'!H529</f>
        <v>1.
2.
3.
n.</v>
      </c>
      <c r="O529" s="408"/>
      <c r="P529" s="409"/>
      <c r="Q529" s="402"/>
      <c r="R529" s="407" t="str">
        <f>'Avaliar os Controles Existent.'!R529</f>
        <v>1.
2.
3.
n.</v>
      </c>
      <c r="S529" s="408"/>
      <c r="T529" s="409"/>
      <c r="U529" s="402"/>
      <c r="V529" s="387"/>
      <c r="W529" s="390"/>
      <c r="X529" s="396"/>
      <c r="Y529" s="79"/>
      <c r="Z529" s="80" t="str">
        <f>IF('Plano de ação'!J529="","",'Plano de ação'!J529)</f>
        <v>1.
2.
3.
n.</v>
      </c>
      <c r="AA529" s="81" t="str">
        <f>IF('Plano de ação'!R529="","",'Plano de ação'!R529)</f>
        <v/>
      </c>
      <c r="AB529" s="82" t="str">
        <f>IF('Plano de ação'!S529="","",'Plano de ação'!S529)</f>
        <v/>
      </c>
      <c r="AC529" s="80" t="str">
        <f>IF('Plano de contingência'!J529="","",'Plano de contingência'!J529)</f>
        <v>1.
2.
3.
n.</v>
      </c>
      <c r="AD529" s="80" t="str">
        <f>'Plano de contingência'!M529</f>
        <v>1.
2.
3.
n.</v>
      </c>
      <c r="AE529" s="506"/>
    </row>
    <row r="530" spans="2:31" s="78" customFormat="1" ht="14.45" customHeight="1" thickTop="1" thickBot="1" x14ac:dyDescent="0.25">
      <c r="B530" s="446"/>
      <c r="C530" s="459"/>
      <c r="D530" s="446"/>
      <c r="E530" s="459"/>
      <c r="F530" s="91"/>
      <c r="G530" s="452"/>
      <c r="H530" s="92"/>
      <c r="I530" s="443"/>
      <c r="J530" s="482"/>
      <c r="K530" s="417"/>
      <c r="L530" s="417"/>
      <c r="M530" s="420"/>
      <c r="N530" s="407" t="str">
        <f>'Avaliar os Controles Existent.'!H530</f>
        <v>1.
2.
3.
n.</v>
      </c>
      <c r="O530" s="408"/>
      <c r="P530" s="409"/>
      <c r="Q530" s="402"/>
      <c r="R530" s="407" t="str">
        <f>'Avaliar os Controles Existent.'!R530</f>
        <v>1.
2.
3.
n.</v>
      </c>
      <c r="S530" s="408"/>
      <c r="T530" s="409"/>
      <c r="U530" s="402"/>
      <c r="V530" s="387"/>
      <c r="W530" s="390"/>
      <c r="X530" s="396"/>
      <c r="Y530" s="79"/>
      <c r="Z530" s="80" t="str">
        <f>IF('Plano de ação'!J530="","",'Plano de ação'!J530)</f>
        <v>1.
2.
3.
n.</v>
      </c>
      <c r="AA530" s="81" t="str">
        <f>IF('Plano de ação'!R530="","",'Plano de ação'!R530)</f>
        <v/>
      </c>
      <c r="AB530" s="82" t="str">
        <f>IF('Plano de ação'!S530="","",'Plano de ação'!S530)</f>
        <v/>
      </c>
      <c r="AC530" s="80" t="str">
        <f>IF('Plano de contingência'!J530="","",'Plano de contingência'!J530)</f>
        <v>1.
2.
3.
n.</v>
      </c>
      <c r="AD530" s="80" t="str">
        <f>'Plano de contingência'!M530</f>
        <v>1.
2.
3.
n.</v>
      </c>
      <c r="AE530" s="506"/>
    </row>
    <row r="531" spans="2:31" s="78" customFormat="1" ht="14.45" customHeight="1" thickTop="1" thickBot="1" x14ac:dyDescent="0.25">
      <c r="B531" s="446"/>
      <c r="C531" s="459"/>
      <c r="D531" s="447"/>
      <c r="E531" s="460"/>
      <c r="F531" s="91"/>
      <c r="G531" s="453"/>
      <c r="H531" s="92"/>
      <c r="I531" s="444"/>
      <c r="J531" s="483"/>
      <c r="K531" s="418"/>
      <c r="L531" s="418"/>
      <c r="M531" s="421"/>
      <c r="N531" s="407" t="str">
        <f>'Avaliar os Controles Existent.'!H531</f>
        <v>1.
2.
3.
n.</v>
      </c>
      <c r="O531" s="408"/>
      <c r="P531" s="409"/>
      <c r="Q531" s="403"/>
      <c r="R531" s="407" t="str">
        <f>'Avaliar os Controles Existent.'!R531</f>
        <v>1.
2.
3.
n.</v>
      </c>
      <c r="S531" s="408"/>
      <c r="T531" s="409"/>
      <c r="U531" s="403"/>
      <c r="V531" s="388"/>
      <c r="W531" s="391"/>
      <c r="X531" s="397"/>
      <c r="Y531" s="79"/>
      <c r="Z531" s="80" t="str">
        <f>IF('Plano de ação'!J531="","",'Plano de ação'!J531)</f>
        <v>1.
2.
3.
n.</v>
      </c>
      <c r="AA531" s="81" t="str">
        <f>IF('Plano de ação'!R531="","",'Plano de ação'!R531)</f>
        <v/>
      </c>
      <c r="AB531" s="82" t="str">
        <f>IF('Plano de ação'!S531="","",'Plano de ação'!S531)</f>
        <v/>
      </c>
      <c r="AC531" s="80" t="str">
        <f>IF('Plano de contingência'!J531="","",'Plano de contingência'!J531)</f>
        <v>1.
2.
3.
n.</v>
      </c>
      <c r="AD531" s="80" t="str">
        <f>'Plano de contingência'!M531</f>
        <v>1.
2.
3.
n.</v>
      </c>
      <c r="AE531" s="506"/>
    </row>
    <row r="532" spans="2:31" s="78" customFormat="1" ht="14.45" customHeight="1" thickTop="1" thickBot="1" x14ac:dyDescent="0.25">
      <c r="B532" s="446"/>
      <c r="C532" s="459"/>
      <c r="D532" s="445" t="str">
        <f>'Subprocessos e FCS'!C65</f>
        <v>FCS.05</v>
      </c>
      <c r="E532" s="470">
        <f>'Subprocessos e FCS'!D65</f>
        <v>0</v>
      </c>
      <c r="F532" s="91"/>
      <c r="G532" s="451" t="s">
        <v>144</v>
      </c>
      <c r="H532" s="92"/>
      <c r="I532" s="442"/>
      <c r="J532" s="481"/>
      <c r="K532" s="416" t="str">
        <f>'Apuração do Risco Inerente'!Y532:Y541</f>
        <v/>
      </c>
      <c r="L532" s="416" t="str">
        <f>'Apuração do Risco Inerente'!Z532:Z541</f>
        <v/>
      </c>
      <c r="M532" s="419" t="str">
        <f>'Apuração do Risco Inerente'!AB532:AB541</f>
        <v/>
      </c>
      <c r="N532" s="407" t="str">
        <f>'Avaliar os Controles Existent.'!H532</f>
        <v>1.
2.
3.
n.</v>
      </c>
      <c r="O532" s="408"/>
      <c r="P532" s="409"/>
      <c r="Q532" s="401" t="str">
        <f>'Avaliar os Controles Existent.'!N532:N541</f>
        <v/>
      </c>
      <c r="R532" s="407" t="str">
        <f>'Avaliar os Controles Existent.'!R532</f>
        <v>1.
2.
3.
n.</v>
      </c>
      <c r="S532" s="408"/>
      <c r="T532" s="409"/>
      <c r="U532" s="401" t="str">
        <f>'Avaliar os Controles Existent.'!X532:X541</f>
        <v/>
      </c>
      <c r="V532" s="386" t="str">
        <f>'Avaliar os Controles Existent.'!AA532:AA541</f>
        <v/>
      </c>
      <c r="W532" s="389" t="str">
        <f>'Avaliar os Controles Existent.'!AB532:AB541</f>
        <v/>
      </c>
      <c r="X532" s="395" t="str">
        <f>'Avaliar os Controles Existent.'!AD532:AD541</f>
        <v/>
      </c>
      <c r="Y532" s="79" t="str">
        <f>IF('Plano de ação'!I532:I541="","",'Plano de ação'!I532:I541)</f>
        <v/>
      </c>
      <c r="Z532" s="80" t="str">
        <f>IF('Plano de ação'!J532="","",'Plano de ação'!J532)</f>
        <v>1.
2.
3.
n.</v>
      </c>
      <c r="AA532" s="81" t="str">
        <f>IF('Plano de ação'!R532="","",'Plano de ação'!R532)</f>
        <v/>
      </c>
      <c r="AB532" s="82" t="str">
        <f>IF('Plano de ação'!S532="","",'Plano de ação'!S532)</f>
        <v/>
      </c>
      <c r="AC532" s="80" t="str">
        <f>IF('Plano de contingência'!J532="","",'Plano de contingência'!J532)</f>
        <v>1.
2.
3.
n.</v>
      </c>
      <c r="AD532" s="80" t="str">
        <f>'Plano de contingência'!M532</f>
        <v>1.
2.
3.
n.</v>
      </c>
      <c r="AE532" s="506" t="str">
        <f>IF(Monitoramento!J532="","",Monitoramento!J532)</f>
        <v/>
      </c>
    </row>
    <row r="533" spans="2:31" s="78" customFormat="1" ht="14.45" customHeight="1" thickTop="1" thickBot="1" x14ac:dyDescent="0.25">
      <c r="B533" s="446"/>
      <c r="C533" s="459"/>
      <c r="D533" s="446"/>
      <c r="E533" s="459"/>
      <c r="F533" s="91"/>
      <c r="G533" s="452"/>
      <c r="H533" s="92"/>
      <c r="I533" s="443"/>
      <c r="J533" s="482"/>
      <c r="K533" s="417"/>
      <c r="L533" s="417"/>
      <c r="M533" s="420"/>
      <c r="N533" s="407" t="str">
        <f>'Avaliar os Controles Existent.'!H533</f>
        <v>1.
2.
3.
n.</v>
      </c>
      <c r="O533" s="408"/>
      <c r="P533" s="409"/>
      <c r="Q533" s="402"/>
      <c r="R533" s="407" t="str">
        <f>'Avaliar os Controles Existent.'!R533</f>
        <v>1.
2.
3.
n.</v>
      </c>
      <c r="S533" s="408"/>
      <c r="T533" s="409"/>
      <c r="U533" s="402"/>
      <c r="V533" s="387"/>
      <c r="W533" s="390"/>
      <c r="X533" s="396"/>
      <c r="Y533" s="79"/>
      <c r="Z533" s="80" t="str">
        <f>IF('Plano de ação'!J533="","",'Plano de ação'!J533)</f>
        <v>1.
2.
3.
n.</v>
      </c>
      <c r="AA533" s="81" t="str">
        <f>IF('Plano de ação'!R533="","",'Plano de ação'!R533)</f>
        <v/>
      </c>
      <c r="AB533" s="82" t="str">
        <f>IF('Plano de ação'!S533="","",'Plano de ação'!S533)</f>
        <v/>
      </c>
      <c r="AC533" s="80" t="str">
        <f>IF('Plano de contingência'!J533="","",'Plano de contingência'!J533)</f>
        <v>1.
2.
3.
n.</v>
      </c>
      <c r="AD533" s="80" t="str">
        <f>'Plano de contingência'!M533</f>
        <v>1.
2.
3.
n.</v>
      </c>
      <c r="AE533" s="506"/>
    </row>
    <row r="534" spans="2:31" s="78" customFormat="1" ht="14.45" customHeight="1" thickTop="1" thickBot="1" x14ac:dyDescent="0.25">
      <c r="B534" s="446"/>
      <c r="C534" s="459"/>
      <c r="D534" s="446"/>
      <c r="E534" s="459"/>
      <c r="F534" s="91"/>
      <c r="G534" s="452"/>
      <c r="H534" s="92"/>
      <c r="I534" s="443"/>
      <c r="J534" s="482"/>
      <c r="K534" s="417"/>
      <c r="L534" s="417"/>
      <c r="M534" s="420"/>
      <c r="N534" s="407" t="str">
        <f>'Avaliar os Controles Existent.'!H534</f>
        <v>1.
2.
3.
n.</v>
      </c>
      <c r="O534" s="408"/>
      <c r="P534" s="409"/>
      <c r="Q534" s="402"/>
      <c r="R534" s="407" t="str">
        <f>'Avaliar os Controles Existent.'!R534</f>
        <v>1.
2.
3.
n.</v>
      </c>
      <c r="S534" s="408"/>
      <c r="T534" s="409"/>
      <c r="U534" s="402"/>
      <c r="V534" s="387"/>
      <c r="W534" s="390"/>
      <c r="X534" s="396"/>
      <c r="Y534" s="79"/>
      <c r="Z534" s="80" t="str">
        <f>IF('Plano de ação'!J534="","",'Plano de ação'!J534)</f>
        <v>1.
2.
3.
n.</v>
      </c>
      <c r="AA534" s="81" t="str">
        <f>IF('Plano de ação'!R534="","",'Plano de ação'!R534)</f>
        <v/>
      </c>
      <c r="AB534" s="82" t="str">
        <f>IF('Plano de ação'!S534="","",'Plano de ação'!S534)</f>
        <v/>
      </c>
      <c r="AC534" s="80" t="str">
        <f>IF('Plano de contingência'!J534="","",'Plano de contingência'!J534)</f>
        <v>1.
2.
3.
n.</v>
      </c>
      <c r="AD534" s="80" t="str">
        <f>'Plano de contingência'!M534</f>
        <v>1.
2.
3.
n.</v>
      </c>
      <c r="AE534" s="506"/>
    </row>
    <row r="535" spans="2:31" s="78" customFormat="1" ht="14.45" customHeight="1" thickTop="1" thickBot="1" x14ac:dyDescent="0.25">
      <c r="B535" s="446"/>
      <c r="C535" s="459"/>
      <c r="D535" s="446"/>
      <c r="E535" s="459"/>
      <c r="F535" s="91"/>
      <c r="G535" s="452"/>
      <c r="H535" s="92"/>
      <c r="I535" s="443"/>
      <c r="J535" s="482"/>
      <c r="K535" s="417"/>
      <c r="L535" s="417"/>
      <c r="M535" s="420"/>
      <c r="N535" s="407" t="str">
        <f>'Avaliar os Controles Existent.'!H535</f>
        <v>1.
2.
3.
n.</v>
      </c>
      <c r="O535" s="408"/>
      <c r="P535" s="409"/>
      <c r="Q535" s="402"/>
      <c r="R535" s="407" t="str">
        <f>'Avaliar os Controles Existent.'!R535</f>
        <v>1.
2.
3.
n.</v>
      </c>
      <c r="S535" s="408"/>
      <c r="T535" s="409"/>
      <c r="U535" s="402"/>
      <c r="V535" s="387"/>
      <c r="W535" s="390"/>
      <c r="X535" s="396"/>
      <c r="Y535" s="79"/>
      <c r="Z535" s="80" t="str">
        <f>IF('Plano de ação'!J535="","",'Plano de ação'!J535)</f>
        <v>1.
2.
3.
n.</v>
      </c>
      <c r="AA535" s="81" t="str">
        <f>IF('Plano de ação'!R535="","",'Plano de ação'!R535)</f>
        <v/>
      </c>
      <c r="AB535" s="82" t="str">
        <f>IF('Plano de ação'!S535="","",'Plano de ação'!S535)</f>
        <v/>
      </c>
      <c r="AC535" s="80" t="str">
        <f>IF('Plano de contingência'!J535="","",'Plano de contingência'!J535)</f>
        <v>1.
2.
3.
n.</v>
      </c>
      <c r="AD535" s="80" t="str">
        <f>'Plano de contingência'!M535</f>
        <v>1.
2.
3.
n.</v>
      </c>
      <c r="AE535" s="506"/>
    </row>
    <row r="536" spans="2:31" s="78" customFormat="1" ht="14.45" customHeight="1" thickTop="1" thickBot="1" x14ac:dyDescent="0.25">
      <c r="B536" s="446"/>
      <c r="C536" s="459"/>
      <c r="D536" s="446"/>
      <c r="E536" s="459"/>
      <c r="F536" s="91"/>
      <c r="G536" s="452"/>
      <c r="H536" s="92"/>
      <c r="I536" s="443"/>
      <c r="J536" s="482"/>
      <c r="K536" s="417"/>
      <c r="L536" s="417"/>
      <c r="M536" s="420"/>
      <c r="N536" s="407" t="str">
        <f>'Avaliar os Controles Existent.'!H536</f>
        <v>1.
2.
3.
n.</v>
      </c>
      <c r="O536" s="408"/>
      <c r="P536" s="409"/>
      <c r="Q536" s="402"/>
      <c r="R536" s="407" t="str">
        <f>'Avaliar os Controles Existent.'!R536</f>
        <v>1.
2.
3.
n.</v>
      </c>
      <c r="S536" s="408"/>
      <c r="T536" s="409"/>
      <c r="U536" s="402"/>
      <c r="V536" s="387"/>
      <c r="W536" s="390"/>
      <c r="X536" s="396"/>
      <c r="Y536" s="79"/>
      <c r="Z536" s="80" t="str">
        <f>IF('Plano de ação'!J536="","",'Plano de ação'!J536)</f>
        <v>1.
2.
3.
n.</v>
      </c>
      <c r="AA536" s="81" t="str">
        <f>IF('Plano de ação'!R536="","",'Plano de ação'!R536)</f>
        <v/>
      </c>
      <c r="AB536" s="82" t="str">
        <f>IF('Plano de ação'!S536="","",'Plano de ação'!S536)</f>
        <v/>
      </c>
      <c r="AC536" s="80" t="str">
        <f>IF('Plano de contingência'!J536="","",'Plano de contingência'!J536)</f>
        <v>1.
2.
3.
n.</v>
      </c>
      <c r="AD536" s="80" t="str">
        <f>'Plano de contingência'!M536</f>
        <v>1.
2.
3.
n.</v>
      </c>
      <c r="AE536" s="506"/>
    </row>
    <row r="537" spans="2:31" s="78" customFormat="1" ht="14.45" customHeight="1" thickTop="1" thickBot="1" x14ac:dyDescent="0.25">
      <c r="B537" s="446"/>
      <c r="C537" s="459"/>
      <c r="D537" s="446"/>
      <c r="E537" s="459"/>
      <c r="F537" s="91"/>
      <c r="G537" s="452"/>
      <c r="H537" s="92"/>
      <c r="I537" s="443"/>
      <c r="J537" s="482"/>
      <c r="K537" s="417"/>
      <c r="L537" s="417"/>
      <c r="M537" s="420"/>
      <c r="N537" s="407" t="str">
        <f>'Avaliar os Controles Existent.'!H537</f>
        <v>1.
2.
3.
n.</v>
      </c>
      <c r="O537" s="408"/>
      <c r="P537" s="409"/>
      <c r="Q537" s="402"/>
      <c r="R537" s="407" t="str">
        <f>'Avaliar os Controles Existent.'!R537</f>
        <v>1.
2.
3.
n.</v>
      </c>
      <c r="S537" s="408"/>
      <c r="T537" s="409"/>
      <c r="U537" s="402"/>
      <c r="V537" s="387"/>
      <c r="W537" s="390"/>
      <c r="X537" s="396"/>
      <c r="Y537" s="79"/>
      <c r="Z537" s="80" t="str">
        <f>IF('Plano de ação'!J537="","",'Plano de ação'!J537)</f>
        <v>1.
2.
3.
n.</v>
      </c>
      <c r="AA537" s="81" t="str">
        <f>IF('Plano de ação'!R537="","",'Plano de ação'!R537)</f>
        <v/>
      </c>
      <c r="AB537" s="82" t="str">
        <f>IF('Plano de ação'!S537="","",'Plano de ação'!S537)</f>
        <v/>
      </c>
      <c r="AC537" s="80" t="str">
        <f>IF('Plano de contingência'!J537="","",'Plano de contingência'!J537)</f>
        <v>1.
2.
3.
n.</v>
      </c>
      <c r="AD537" s="80" t="str">
        <f>'Plano de contingência'!M537</f>
        <v>1.
2.
3.
n.</v>
      </c>
      <c r="AE537" s="506"/>
    </row>
    <row r="538" spans="2:31" s="78" customFormat="1" ht="14.45" customHeight="1" thickTop="1" thickBot="1" x14ac:dyDescent="0.25">
      <c r="B538" s="446"/>
      <c r="C538" s="459"/>
      <c r="D538" s="446"/>
      <c r="E538" s="459"/>
      <c r="F538" s="91"/>
      <c r="G538" s="452"/>
      <c r="H538" s="92"/>
      <c r="I538" s="443"/>
      <c r="J538" s="482"/>
      <c r="K538" s="417"/>
      <c r="L538" s="417"/>
      <c r="M538" s="420"/>
      <c r="N538" s="407" t="str">
        <f>'Avaliar os Controles Existent.'!H538</f>
        <v>1.
2.
3.
n.</v>
      </c>
      <c r="O538" s="408"/>
      <c r="P538" s="409"/>
      <c r="Q538" s="402"/>
      <c r="R538" s="407" t="str">
        <f>'Avaliar os Controles Existent.'!R538</f>
        <v>1.
2.
3.
n.</v>
      </c>
      <c r="S538" s="408"/>
      <c r="T538" s="409"/>
      <c r="U538" s="402"/>
      <c r="V538" s="387"/>
      <c r="W538" s="390"/>
      <c r="X538" s="396"/>
      <c r="Y538" s="79"/>
      <c r="Z538" s="80" t="str">
        <f>IF('Plano de ação'!J538="","",'Plano de ação'!J538)</f>
        <v>1.
2.
3.
n.</v>
      </c>
      <c r="AA538" s="81" t="str">
        <f>IF('Plano de ação'!R538="","",'Plano de ação'!R538)</f>
        <v/>
      </c>
      <c r="AB538" s="82" t="str">
        <f>IF('Plano de ação'!S538="","",'Plano de ação'!S538)</f>
        <v/>
      </c>
      <c r="AC538" s="80" t="str">
        <f>IF('Plano de contingência'!J538="","",'Plano de contingência'!J538)</f>
        <v>1.
2.
3.
n.</v>
      </c>
      <c r="AD538" s="80" t="str">
        <f>'Plano de contingência'!M538</f>
        <v>1.
2.
3.
n.</v>
      </c>
      <c r="AE538" s="506"/>
    </row>
    <row r="539" spans="2:31" s="78" customFormat="1" ht="14.45" customHeight="1" thickTop="1" thickBot="1" x14ac:dyDescent="0.25">
      <c r="B539" s="446"/>
      <c r="C539" s="459"/>
      <c r="D539" s="446"/>
      <c r="E539" s="459"/>
      <c r="F539" s="91"/>
      <c r="G539" s="452"/>
      <c r="H539" s="92"/>
      <c r="I539" s="443"/>
      <c r="J539" s="482"/>
      <c r="K539" s="417"/>
      <c r="L539" s="417"/>
      <c r="M539" s="420"/>
      <c r="N539" s="407" t="str">
        <f>'Avaliar os Controles Existent.'!H539</f>
        <v>1.
2.
3.
n.</v>
      </c>
      <c r="O539" s="408"/>
      <c r="P539" s="409"/>
      <c r="Q539" s="402"/>
      <c r="R539" s="407" t="str">
        <f>'Avaliar os Controles Existent.'!R539</f>
        <v>1.
2.
3.
n.</v>
      </c>
      <c r="S539" s="408"/>
      <c r="T539" s="409"/>
      <c r="U539" s="402"/>
      <c r="V539" s="387"/>
      <c r="W539" s="390"/>
      <c r="X539" s="396"/>
      <c r="Y539" s="79"/>
      <c r="Z539" s="80" t="str">
        <f>IF('Plano de ação'!J539="","",'Plano de ação'!J539)</f>
        <v>1.
2.
3.
n.</v>
      </c>
      <c r="AA539" s="81" t="str">
        <f>IF('Plano de ação'!R539="","",'Plano de ação'!R539)</f>
        <v/>
      </c>
      <c r="AB539" s="82" t="str">
        <f>IF('Plano de ação'!S539="","",'Plano de ação'!S539)</f>
        <v/>
      </c>
      <c r="AC539" s="80" t="str">
        <f>IF('Plano de contingência'!J539="","",'Plano de contingência'!J539)</f>
        <v>1.
2.
3.
n.</v>
      </c>
      <c r="AD539" s="80" t="str">
        <f>'Plano de contingência'!M539</f>
        <v>1.
2.
3.
n.</v>
      </c>
      <c r="AE539" s="506"/>
    </row>
    <row r="540" spans="2:31" s="78" customFormat="1" ht="14.45" customHeight="1" thickTop="1" thickBot="1" x14ac:dyDescent="0.25">
      <c r="B540" s="446"/>
      <c r="C540" s="459"/>
      <c r="D540" s="446"/>
      <c r="E540" s="459"/>
      <c r="F540" s="91"/>
      <c r="G540" s="452"/>
      <c r="H540" s="92"/>
      <c r="I540" s="443"/>
      <c r="J540" s="482"/>
      <c r="K540" s="417"/>
      <c r="L540" s="417"/>
      <c r="M540" s="420"/>
      <c r="N540" s="407" t="str">
        <f>'Avaliar os Controles Existent.'!H540</f>
        <v>1.
2.
3.
n.</v>
      </c>
      <c r="O540" s="408"/>
      <c r="P540" s="409"/>
      <c r="Q540" s="402"/>
      <c r="R540" s="407" t="str">
        <f>'Avaliar os Controles Existent.'!R540</f>
        <v>1.
2.
3.
n.</v>
      </c>
      <c r="S540" s="408"/>
      <c r="T540" s="409"/>
      <c r="U540" s="402"/>
      <c r="V540" s="387"/>
      <c r="W540" s="390"/>
      <c r="X540" s="396"/>
      <c r="Y540" s="79"/>
      <c r="Z540" s="80" t="str">
        <f>IF('Plano de ação'!J540="","",'Plano de ação'!J540)</f>
        <v>1.
2.
3.
n.</v>
      </c>
      <c r="AA540" s="81" t="str">
        <f>IF('Plano de ação'!R540="","",'Plano de ação'!R540)</f>
        <v/>
      </c>
      <c r="AB540" s="82" t="str">
        <f>IF('Plano de ação'!S540="","",'Plano de ação'!S540)</f>
        <v/>
      </c>
      <c r="AC540" s="80" t="str">
        <f>IF('Plano de contingência'!J540="","",'Plano de contingência'!J540)</f>
        <v>1.
2.
3.
n.</v>
      </c>
      <c r="AD540" s="80" t="str">
        <f>'Plano de contingência'!M540</f>
        <v>1.
2.
3.
n.</v>
      </c>
      <c r="AE540" s="506"/>
    </row>
    <row r="541" spans="2:31" s="78" customFormat="1" ht="14.45" customHeight="1" thickTop="1" thickBot="1" x14ac:dyDescent="0.25">
      <c r="B541" s="446"/>
      <c r="C541" s="459"/>
      <c r="D541" s="447"/>
      <c r="E541" s="460"/>
      <c r="F541" s="91"/>
      <c r="G541" s="453"/>
      <c r="H541" s="92"/>
      <c r="I541" s="444"/>
      <c r="J541" s="483"/>
      <c r="K541" s="418"/>
      <c r="L541" s="418"/>
      <c r="M541" s="421"/>
      <c r="N541" s="407" t="str">
        <f>'Avaliar os Controles Existent.'!H541</f>
        <v>1.
2.
3.
n.</v>
      </c>
      <c r="O541" s="408"/>
      <c r="P541" s="409"/>
      <c r="Q541" s="403"/>
      <c r="R541" s="407" t="str">
        <f>'Avaliar os Controles Existent.'!R541</f>
        <v>1.
2.
3.
n.</v>
      </c>
      <c r="S541" s="408"/>
      <c r="T541" s="409"/>
      <c r="U541" s="403"/>
      <c r="V541" s="388"/>
      <c r="W541" s="391"/>
      <c r="X541" s="397"/>
      <c r="Y541" s="79"/>
      <c r="Z541" s="80" t="str">
        <f>IF('Plano de ação'!J541="","",'Plano de ação'!J541)</f>
        <v>1.
2.
3.
n.</v>
      </c>
      <c r="AA541" s="81" t="str">
        <f>IF('Plano de ação'!R541="","",'Plano de ação'!R541)</f>
        <v/>
      </c>
      <c r="AB541" s="82" t="str">
        <f>IF('Plano de ação'!S541="","",'Plano de ação'!S541)</f>
        <v/>
      </c>
      <c r="AC541" s="80" t="str">
        <f>IF('Plano de contingência'!J541="","",'Plano de contingência'!J541)</f>
        <v>1.
2.
3.
n.</v>
      </c>
      <c r="AD541" s="80" t="str">
        <f>'Plano de contingência'!M541</f>
        <v>1.
2.
3.
n.</v>
      </c>
      <c r="AE541" s="506"/>
    </row>
    <row r="542" spans="2:31" s="78" customFormat="1" ht="14.45" customHeight="1" thickTop="1" thickBot="1" x14ac:dyDescent="0.25">
      <c r="B542" s="446"/>
      <c r="C542" s="459"/>
      <c r="D542" s="445" t="str">
        <f>'Subprocessos e FCS'!C66</f>
        <v>FCS.06</v>
      </c>
      <c r="E542" s="470">
        <f>'Subprocessos e FCS'!D66</f>
        <v>0</v>
      </c>
      <c r="F542" s="91"/>
      <c r="G542" s="451" t="s">
        <v>145</v>
      </c>
      <c r="H542" s="92"/>
      <c r="I542" s="442"/>
      <c r="J542" s="481"/>
      <c r="K542" s="416" t="str">
        <f>'Apuração do Risco Inerente'!Y542:Y551</f>
        <v/>
      </c>
      <c r="L542" s="416" t="str">
        <f>'Apuração do Risco Inerente'!Z542:Z551</f>
        <v/>
      </c>
      <c r="M542" s="419" t="str">
        <f>'Apuração do Risco Inerente'!AB542:AB551</f>
        <v/>
      </c>
      <c r="N542" s="407" t="str">
        <f>'Avaliar os Controles Existent.'!H542</f>
        <v>1.
2.
3.
n.</v>
      </c>
      <c r="O542" s="408"/>
      <c r="P542" s="409"/>
      <c r="Q542" s="401" t="str">
        <f>'Avaliar os Controles Existent.'!N542:N551</f>
        <v/>
      </c>
      <c r="R542" s="407" t="str">
        <f>'Avaliar os Controles Existent.'!R542</f>
        <v>1.
2.
3.
n.</v>
      </c>
      <c r="S542" s="408"/>
      <c r="T542" s="409"/>
      <c r="U542" s="401" t="str">
        <f>'Avaliar os Controles Existent.'!X542:X551</f>
        <v/>
      </c>
      <c r="V542" s="386" t="str">
        <f>'Avaliar os Controles Existent.'!AA542:AA551</f>
        <v/>
      </c>
      <c r="W542" s="389" t="str">
        <f>'Avaliar os Controles Existent.'!AB542:AB551</f>
        <v/>
      </c>
      <c r="X542" s="395" t="str">
        <f>'Avaliar os Controles Existent.'!AD542:AD551</f>
        <v/>
      </c>
      <c r="Y542" s="79" t="str">
        <f>IF('Plano de ação'!I542:I551="","",'Plano de ação'!I542:I551)</f>
        <v/>
      </c>
      <c r="Z542" s="80" t="str">
        <f>IF('Plano de ação'!J542="","",'Plano de ação'!J542)</f>
        <v>1.
2.
3.
n.</v>
      </c>
      <c r="AA542" s="81" t="str">
        <f>IF('Plano de ação'!R542="","",'Plano de ação'!R542)</f>
        <v/>
      </c>
      <c r="AB542" s="82" t="str">
        <f>IF('Plano de ação'!S542="","",'Plano de ação'!S542)</f>
        <v/>
      </c>
      <c r="AC542" s="80" t="str">
        <f>IF('Plano de contingência'!J542="","",'Plano de contingência'!J542)</f>
        <v>1.
2.
3.
n.</v>
      </c>
      <c r="AD542" s="80" t="str">
        <f>'Plano de contingência'!M542</f>
        <v>1.
2.
3.
n.</v>
      </c>
      <c r="AE542" s="506" t="str">
        <f>IF(Monitoramento!J542="","",Monitoramento!J542)</f>
        <v/>
      </c>
    </row>
    <row r="543" spans="2:31" s="78" customFormat="1" ht="14.45" customHeight="1" thickTop="1" thickBot="1" x14ac:dyDescent="0.25">
      <c r="B543" s="446"/>
      <c r="C543" s="459"/>
      <c r="D543" s="446"/>
      <c r="E543" s="459"/>
      <c r="F543" s="91"/>
      <c r="G543" s="452"/>
      <c r="H543" s="92"/>
      <c r="I543" s="443"/>
      <c r="J543" s="482"/>
      <c r="K543" s="417"/>
      <c r="L543" s="417"/>
      <c r="M543" s="420"/>
      <c r="N543" s="407" t="str">
        <f>'Avaliar os Controles Existent.'!H543</f>
        <v>1.
2.
3.
n.</v>
      </c>
      <c r="O543" s="408"/>
      <c r="P543" s="409"/>
      <c r="Q543" s="402"/>
      <c r="R543" s="407" t="str">
        <f>'Avaliar os Controles Existent.'!R543</f>
        <v>1.
2.
3.
n.</v>
      </c>
      <c r="S543" s="408"/>
      <c r="T543" s="409"/>
      <c r="U543" s="402"/>
      <c r="V543" s="387"/>
      <c r="W543" s="390"/>
      <c r="X543" s="396"/>
      <c r="Y543" s="79"/>
      <c r="Z543" s="80" t="str">
        <f>IF('Plano de ação'!J543="","",'Plano de ação'!J543)</f>
        <v>1.
2.
3.
n.</v>
      </c>
      <c r="AA543" s="81" t="str">
        <f>IF('Plano de ação'!R543="","",'Plano de ação'!R543)</f>
        <v/>
      </c>
      <c r="AB543" s="82" t="str">
        <f>IF('Plano de ação'!S543="","",'Plano de ação'!S543)</f>
        <v/>
      </c>
      <c r="AC543" s="80" t="str">
        <f>IF('Plano de contingência'!J543="","",'Plano de contingência'!J543)</f>
        <v>1.
2.
3.
n.</v>
      </c>
      <c r="AD543" s="80" t="str">
        <f>'Plano de contingência'!M543</f>
        <v>1.
2.
3.
n.</v>
      </c>
      <c r="AE543" s="506"/>
    </row>
    <row r="544" spans="2:31" s="78" customFormat="1" ht="14.45" customHeight="1" thickTop="1" thickBot="1" x14ac:dyDescent="0.25">
      <c r="B544" s="446"/>
      <c r="C544" s="459"/>
      <c r="D544" s="446"/>
      <c r="E544" s="459"/>
      <c r="F544" s="91"/>
      <c r="G544" s="452"/>
      <c r="H544" s="92"/>
      <c r="I544" s="443"/>
      <c r="J544" s="482"/>
      <c r="K544" s="417"/>
      <c r="L544" s="417"/>
      <c r="M544" s="420"/>
      <c r="N544" s="407" t="str">
        <f>'Avaliar os Controles Existent.'!H544</f>
        <v>1.
2.
3.
n.</v>
      </c>
      <c r="O544" s="408"/>
      <c r="P544" s="409"/>
      <c r="Q544" s="402"/>
      <c r="R544" s="407" t="str">
        <f>'Avaliar os Controles Existent.'!R544</f>
        <v>1.
2.
3.
n.</v>
      </c>
      <c r="S544" s="408"/>
      <c r="T544" s="409"/>
      <c r="U544" s="402"/>
      <c r="V544" s="387"/>
      <c r="W544" s="390"/>
      <c r="X544" s="396"/>
      <c r="Y544" s="79"/>
      <c r="Z544" s="80" t="str">
        <f>IF('Plano de ação'!J544="","",'Plano de ação'!J544)</f>
        <v>1.
2.
3.
n.</v>
      </c>
      <c r="AA544" s="81" t="str">
        <f>IF('Plano de ação'!R544="","",'Plano de ação'!R544)</f>
        <v/>
      </c>
      <c r="AB544" s="82" t="str">
        <f>IF('Plano de ação'!S544="","",'Plano de ação'!S544)</f>
        <v/>
      </c>
      <c r="AC544" s="80" t="str">
        <f>IF('Plano de contingência'!J544="","",'Plano de contingência'!J544)</f>
        <v>1.
2.
3.
n.</v>
      </c>
      <c r="AD544" s="80" t="str">
        <f>'Plano de contingência'!M544</f>
        <v>1.
2.
3.
n.</v>
      </c>
      <c r="AE544" s="506"/>
    </row>
    <row r="545" spans="2:31" s="78" customFormat="1" ht="14.45" customHeight="1" thickTop="1" thickBot="1" x14ac:dyDescent="0.25">
      <c r="B545" s="446"/>
      <c r="C545" s="459"/>
      <c r="D545" s="446"/>
      <c r="E545" s="459"/>
      <c r="F545" s="91"/>
      <c r="G545" s="452"/>
      <c r="H545" s="92"/>
      <c r="I545" s="443"/>
      <c r="J545" s="482"/>
      <c r="K545" s="417"/>
      <c r="L545" s="417"/>
      <c r="M545" s="420"/>
      <c r="N545" s="407" t="str">
        <f>'Avaliar os Controles Existent.'!H545</f>
        <v>1.
2.
3.
n.</v>
      </c>
      <c r="O545" s="408"/>
      <c r="P545" s="409"/>
      <c r="Q545" s="402"/>
      <c r="R545" s="407" t="str">
        <f>'Avaliar os Controles Existent.'!R545</f>
        <v>1.
2.
3.
n.</v>
      </c>
      <c r="S545" s="408"/>
      <c r="T545" s="409"/>
      <c r="U545" s="402"/>
      <c r="V545" s="387"/>
      <c r="W545" s="390"/>
      <c r="X545" s="396"/>
      <c r="Y545" s="79"/>
      <c r="Z545" s="80" t="str">
        <f>IF('Plano de ação'!J545="","",'Plano de ação'!J545)</f>
        <v>1.
2.
3.
n.</v>
      </c>
      <c r="AA545" s="81" t="str">
        <f>IF('Plano de ação'!R545="","",'Plano de ação'!R545)</f>
        <v/>
      </c>
      <c r="AB545" s="82" t="str">
        <f>IF('Plano de ação'!S545="","",'Plano de ação'!S545)</f>
        <v/>
      </c>
      <c r="AC545" s="80" t="str">
        <f>IF('Plano de contingência'!J545="","",'Plano de contingência'!J545)</f>
        <v>1.
2.
3.
n.</v>
      </c>
      <c r="AD545" s="80" t="str">
        <f>'Plano de contingência'!M545</f>
        <v>1.
2.
3.
n.</v>
      </c>
      <c r="AE545" s="506"/>
    </row>
    <row r="546" spans="2:31" s="78" customFormat="1" ht="14.45" customHeight="1" thickTop="1" thickBot="1" x14ac:dyDescent="0.25">
      <c r="B546" s="446"/>
      <c r="C546" s="459"/>
      <c r="D546" s="446"/>
      <c r="E546" s="459"/>
      <c r="F546" s="91"/>
      <c r="G546" s="452"/>
      <c r="H546" s="92"/>
      <c r="I546" s="443"/>
      <c r="J546" s="482"/>
      <c r="K546" s="417"/>
      <c r="L546" s="417"/>
      <c r="M546" s="420"/>
      <c r="N546" s="407" t="str">
        <f>'Avaliar os Controles Existent.'!H546</f>
        <v>1.
2.
3.
n.</v>
      </c>
      <c r="O546" s="408"/>
      <c r="P546" s="409"/>
      <c r="Q546" s="402"/>
      <c r="R546" s="407" t="str">
        <f>'Avaliar os Controles Existent.'!R546</f>
        <v>1.
2.
3.
n.</v>
      </c>
      <c r="S546" s="408"/>
      <c r="T546" s="409"/>
      <c r="U546" s="402"/>
      <c r="V546" s="387"/>
      <c r="W546" s="390"/>
      <c r="X546" s="396"/>
      <c r="Y546" s="79"/>
      <c r="Z546" s="80" t="str">
        <f>IF('Plano de ação'!J546="","",'Plano de ação'!J546)</f>
        <v>1.
2.
3.
n.</v>
      </c>
      <c r="AA546" s="81" t="str">
        <f>IF('Plano de ação'!R546="","",'Plano de ação'!R546)</f>
        <v/>
      </c>
      <c r="AB546" s="82" t="str">
        <f>IF('Plano de ação'!S546="","",'Plano de ação'!S546)</f>
        <v/>
      </c>
      <c r="AC546" s="80" t="str">
        <f>IF('Plano de contingência'!J546="","",'Plano de contingência'!J546)</f>
        <v>1.
2.
3.
n.</v>
      </c>
      <c r="AD546" s="80" t="str">
        <f>'Plano de contingência'!M546</f>
        <v>1.
2.
3.
n.</v>
      </c>
      <c r="AE546" s="506"/>
    </row>
    <row r="547" spans="2:31" s="78" customFormat="1" ht="14.45" customHeight="1" thickTop="1" thickBot="1" x14ac:dyDescent="0.25">
      <c r="B547" s="446"/>
      <c r="C547" s="459"/>
      <c r="D547" s="446"/>
      <c r="E547" s="459"/>
      <c r="F547" s="91"/>
      <c r="G547" s="452"/>
      <c r="H547" s="92"/>
      <c r="I547" s="443"/>
      <c r="J547" s="482"/>
      <c r="K547" s="417"/>
      <c r="L547" s="417"/>
      <c r="M547" s="420"/>
      <c r="N547" s="407" t="str">
        <f>'Avaliar os Controles Existent.'!H547</f>
        <v>1.
2.
3.
n.</v>
      </c>
      <c r="O547" s="408"/>
      <c r="P547" s="409"/>
      <c r="Q547" s="402"/>
      <c r="R547" s="407" t="str">
        <f>'Avaliar os Controles Existent.'!R547</f>
        <v>1.
2.
3.
n.</v>
      </c>
      <c r="S547" s="408"/>
      <c r="T547" s="409"/>
      <c r="U547" s="402"/>
      <c r="V547" s="387"/>
      <c r="W547" s="390"/>
      <c r="X547" s="396"/>
      <c r="Y547" s="79"/>
      <c r="Z547" s="80" t="str">
        <f>IF('Plano de ação'!J547="","",'Plano de ação'!J547)</f>
        <v>1.
2.
3.
n.</v>
      </c>
      <c r="AA547" s="81" t="str">
        <f>IF('Plano de ação'!R547="","",'Plano de ação'!R547)</f>
        <v/>
      </c>
      <c r="AB547" s="82" t="str">
        <f>IF('Plano de ação'!S547="","",'Plano de ação'!S547)</f>
        <v/>
      </c>
      <c r="AC547" s="80" t="str">
        <f>IF('Plano de contingência'!J547="","",'Plano de contingência'!J547)</f>
        <v>1.
2.
3.
n.</v>
      </c>
      <c r="AD547" s="80" t="str">
        <f>'Plano de contingência'!M547</f>
        <v>1.
2.
3.
n.</v>
      </c>
      <c r="AE547" s="506"/>
    </row>
    <row r="548" spans="2:31" s="78" customFormat="1" ht="14.45" customHeight="1" thickTop="1" thickBot="1" x14ac:dyDescent="0.25">
      <c r="B548" s="446"/>
      <c r="C548" s="459"/>
      <c r="D548" s="446"/>
      <c r="E548" s="459"/>
      <c r="F548" s="91"/>
      <c r="G548" s="452"/>
      <c r="H548" s="92"/>
      <c r="I548" s="443"/>
      <c r="J548" s="482"/>
      <c r="K548" s="417"/>
      <c r="L548" s="417"/>
      <c r="M548" s="420"/>
      <c r="N548" s="407" t="str">
        <f>'Avaliar os Controles Existent.'!H548</f>
        <v>1.
2.
3.
n.</v>
      </c>
      <c r="O548" s="408"/>
      <c r="P548" s="409"/>
      <c r="Q548" s="402"/>
      <c r="R548" s="407" t="str">
        <f>'Avaliar os Controles Existent.'!R548</f>
        <v>1.
2.
3.
n.</v>
      </c>
      <c r="S548" s="408"/>
      <c r="T548" s="409"/>
      <c r="U548" s="402"/>
      <c r="V548" s="387"/>
      <c r="W548" s="390"/>
      <c r="X548" s="396"/>
      <c r="Y548" s="79"/>
      <c r="Z548" s="80" t="str">
        <f>IF('Plano de ação'!J548="","",'Plano de ação'!J548)</f>
        <v>1.
2.
3.
n.</v>
      </c>
      <c r="AA548" s="81" t="str">
        <f>IF('Plano de ação'!R548="","",'Plano de ação'!R548)</f>
        <v/>
      </c>
      <c r="AB548" s="82" t="str">
        <f>IF('Plano de ação'!S548="","",'Plano de ação'!S548)</f>
        <v/>
      </c>
      <c r="AC548" s="80" t="str">
        <f>IF('Plano de contingência'!J548="","",'Plano de contingência'!J548)</f>
        <v>1.
2.
3.
n.</v>
      </c>
      <c r="AD548" s="80" t="str">
        <f>'Plano de contingência'!M548</f>
        <v>1.
2.
3.
n.</v>
      </c>
      <c r="AE548" s="506"/>
    </row>
    <row r="549" spans="2:31" s="78" customFormat="1" ht="14.45" customHeight="1" thickTop="1" thickBot="1" x14ac:dyDescent="0.25">
      <c r="B549" s="446"/>
      <c r="C549" s="459"/>
      <c r="D549" s="446"/>
      <c r="E549" s="459"/>
      <c r="F549" s="91"/>
      <c r="G549" s="452"/>
      <c r="H549" s="92"/>
      <c r="I549" s="443"/>
      <c r="J549" s="482"/>
      <c r="K549" s="417"/>
      <c r="L549" s="417"/>
      <c r="M549" s="420"/>
      <c r="N549" s="407" t="str">
        <f>'Avaliar os Controles Existent.'!H549</f>
        <v>1.
2.
3.
n.</v>
      </c>
      <c r="O549" s="408"/>
      <c r="P549" s="409"/>
      <c r="Q549" s="402"/>
      <c r="R549" s="407" t="str">
        <f>'Avaliar os Controles Existent.'!R549</f>
        <v>1.
2.
3.
n.</v>
      </c>
      <c r="S549" s="408"/>
      <c r="T549" s="409"/>
      <c r="U549" s="402"/>
      <c r="V549" s="387"/>
      <c r="W549" s="390"/>
      <c r="X549" s="396"/>
      <c r="Y549" s="79"/>
      <c r="Z549" s="80" t="str">
        <f>IF('Plano de ação'!J549="","",'Plano de ação'!J549)</f>
        <v>1.
2.
3.
n.</v>
      </c>
      <c r="AA549" s="81" t="str">
        <f>IF('Plano de ação'!R549="","",'Plano de ação'!R549)</f>
        <v/>
      </c>
      <c r="AB549" s="82" t="str">
        <f>IF('Plano de ação'!S549="","",'Plano de ação'!S549)</f>
        <v/>
      </c>
      <c r="AC549" s="80" t="str">
        <f>IF('Plano de contingência'!J549="","",'Plano de contingência'!J549)</f>
        <v>1.
2.
3.
n.</v>
      </c>
      <c r="AD549" s="80" t="str">
        <f>'Plano de contingência'!M549</f>
        <v>1.
2.
3.
n.</v>
      </c>
      <c r="AE549" s="506"/>
    </row>
    <row r="550" spans="2:31" s="78" customFormat="1" ht="14.45" customHeight="1" thickTop="1" thickBot="1" x14ac:dyDescent="0.25">
      <c r="B550" s="446"/>
      <c r="C550" s="459"/>
      <c r="D550" s="446"/>
      <c r="E550" s="459"/>
      <c r="F550" s="91"/>
      <c r="G550" s="452"/>
      <c r="H550" s="92"/>
      <c r="I550" s="443"/>
      <c r="J550" s="482"/>
      <c r="K550" s="417"/>
      <c r="L550" s="417"/>
      <c r="M550" s="420"/>
      <c r="N550" s="407" t="str">
        <f>'Avaliar os Controles Existent.'!H550</f>
        <v>1.
2.
3.
n.</v>
      </c>
      <c r="O550" s="408"/>
      <c r="P550" s="409"/>
      <c r="Q550" s="402"/>
      <c r="R550" s="407" t="str">
        <f>'Avaliar os Controles Existent.'!R550</f>
        <v>1.
2.
3.
n.</v>
      </c>
      <c r="S550" s="408"/>
      <c r="T550" s="409"/>
      <c r="U550" s="402"/>
      <c r="V550" s="387"/>
      <c r="W550" s="390"/>
      <c r="X550" s="396"/>
      <c r="Y550" s="79"/>
      <c r="Z550" s="80" t="str">
        <f>IF('Plano de ação'!J550="","",'Plano de ação'!J550)</f>
        <v>1.
2.
3.
n.</v>
      </c>
      <c r="AA550" s="81" t="str">
        <f>IF('Plano de ação'!R550="","",'Plano de ação'!R550)</f>
        <v/>
      </c>
      <c r="AB550" s="82" t="str">
        <f>IF('Plano de ação'!S550="","",'Plano de ação'!S550)</f>
        <v/>
      </c>
      <c r="AC550" s="80" t="str">
        <f>IF('Plano de contingência'!J550="","",'Plano de contingência'!J550)</f>
        <v>1.
2.
3.
n.</v>
      </c>
      <c r="AD550" s="80" t="str">
        <f>'Plano de contingência'!M550</f>
        <v>1.
2.
3.
n.</v>
      </c>
      <c r="AE550" s="506"/>
    </row>
    <row r="551" spans="2:31" s="78" customFormat="1" ht="14.45" customHeight="1" thickTop="1" thickBot="1" x14ac:dyDescent="0.25">
      <c r="B551" s="446"/>
      <c r="C551" s="459"/>
      <c r="D551" s="447"/>
      <c r="E551" s="460"/>
      <c r="F551" s="91"/>
      <c r="G551" s="453"/>
      <c r="H551" s="92"/>
      <c r="I551" s="444"/>
      <c r="J551" s="483"/>
      <c r="K551" s="418"/>
      <c r="L551" s="418"/>
      <c r="M551" s="421"/>
      <c r="N551" s="407" t="str">
        <f>'Avaliar os Controles Existent.'!H551</f>
        <v>1.
2.
3.
n.</v>
      </c>
      <c r="O551" s="408"/>
      <c r="P551" s="409"/>
      <c r="Q551" s="403"/>
      <c r="R551" s="407" t="str">
        <f>'Avaliar os Controles Existent.'!R551</f>
        <v>1.
2.
3.
n.</v>
      </c>
      <c r="S551" s="408"/>
      <c r="T551" s="409"/>
      <c r="U551" s="403"/>
      <c r="V551" s="388"/>
      <c r="W551" s="391"/>
      <c r="X551" s="397"/>
      <c r="Y551" s="79"/>
      <c r="Z551" s="80" t="str">
        <f>IF('Plano de ação'!J551="","",'Plano de ação'!J551)</f>
        <v>1.
2.
3.
n.</v>
      </c>
      <c r="AA551" s="81" t="str">
        <f>IF('Plano de ação'!R551="","",'Plano de ação'!R551)</f>
        <v/>
      </c>
      <c r="AB551" s="82" t="str">
        <f>IF('Plano de ação'!S551="","",'Plano de ação'!S551)</f>
        <v/>
      </c>
      <c r="AC551" s="80" t="str">
        <f>IF('Plano de contingência'!J551="","",'Plano de contingência'!J551)</f>
        <v>1.
2.
3.
n.</v>
      </c>
      <c r="AD551" s="80" t="str">
        <f>'Plano de contingência'!M551</f>
        <v>1.
2.
3.
n.</v>
      </c>
      <c r="AE551" s="506"/>
    </row>
    <row r="552" spans="2:31" s="78" customFormat="1" ht="14.45" customHeight="1" thickTop="1" thickBot="1" x14ac:dyDescent="0.25">
      <c r="B552" s="446"/>
      <c r="C552" s="459"/>
      <c r="D552" s="445" t="str">
        <f>'Subprocessos e FCS'!C67</f>
        <v>FCS.07</v>
      </c>
      <c r="E552" s="470">
        <f>'Subprocessos e FCS'!D67</f>
        <v>0</v>
      </c>
      <c r="F552" s="91"/>
      <c r="G552" s="451" t="s">
        <v>146</v>
      </c>
      <c r="H552" s="92"/>
      <c r="I552" s="442"/>
      <c r="J552" s="481"/>
      <c r="K552" s="416" t="str">
        <f>'Apuração do Risco Inerente'!Y552:Y561</f>
        <v/>
      </c>
      <c r="L552" s="416" t="str">
        <f>'Apuração do Risco Inerente'!Z552:Z561</f>
        <v/>
      </c>
      <c r="M552" s="419" t="str">
        <f>'Apuração do Risco Inerente'!AB552:AB561</f>
        <v/>
      </c>
      <c r="N552" s="407" t="str">
        <f>'Avaliar os Controles Existent.'!H552</f>
        <v>1.
2.
3.
n.</v>
      </c>
      <c r="O552" s="408"/>
      <c r="P552" s="409"/>
      <c r="Q552" s="401" t="str">
        <f>'Avaliar os Controles Existent.'!N552:N561</f>
        <v/>
      </c>
      <c r="R552" s="407" t="str">
        <f>'Avaliar os Controles Existent.'!R552</f>
        <v>1.
2.
3.
n.</v>
      </c>
      <c r="S552" s="408"/>
      <c r="T552" s="409"/>
      <c r="U552" s="401" t="str">
        <f>'Avaliar os Controles Existent.'!X552:X561</f>
        <v/>
      </c>
      <c r="V552" s="386" t="str">
        <f>'Avaliar os Controles Existent.'!AA552:AA561</f>
        <v/>
      </c>
      <c r="W552" s="389" t="str">
        <f>'Avaliar os Controles Existent.'!AB552:AB561</f>
        <v/>
      </c>
      <c r="X552" s="395" t="str">
        <f>'Avaliar os Controles Existent.'!AD552:AD561</f>
        <v/>
      </c>
      <c r="Y552" s="79" t="str">
        <f>IF('Plano de ação'!I552:I561="","",'Plano de ação'!I552:I561)</f>
        <v/>
      </c>
      <c r="Z552" s="80" t="str">
        <f>IF('Plano de ação'!J552="","",'Plano de ação'!J552)</f>
        <v>1.
2.
3.
n.</v>
      </c>
      <c r="AA552" s="81" t="str">
        <f>IF('Plano de ação'!R552="","",'Plano de ação'!R552)</f>
        <v/>
      </c>
      <c r="AB552" s="82" t="str">
        <f>IF('Plano de ação'!S552="","",'Plano de ação'!S552)</f>
        <v/>
      </c>
      <c r="AC552" s="80" t="str">
        <f>IF('Plano de contingência'!J552="","",'Plano de contingência'!J552)</f>
        <v>1.
2.
3.
n.</v>
      </c>
      <c r="AD552" s="80" t="str">
        <f>'Plano de contingência'!M552</f>
        <v>1.
2.
3.
n.</v>
      </c>
      <c r="AE552" s="506" t="str">
        <f>IF(Monitoramento!J552="","",Monitoramento!J552)</f>
        <v/>
      </c>
    </row>
    <row r="553" spans="2:31" s="78" customFormat="1" ht="14.45" customHeight="1" thickTop="1" thickBot="1" x14ac:dyDescent="0.25">
      <c r="B553" s="446"/>
      <c r="C553" s="459"/>
      <c r="D553" s="446"/>
      <c r="E553" s="459"/>
      <c r="F553" s="91"/>
      <c r="G553" s="452"/>
      <c r="H553" s="92"/>
      <c r="I553" s="443"/>
      <c r="J553" s="482"/>
      <c r="K553" s="417"/>
      <c r="L553" s="417"/>
      <c r="M553" s="420"/>
      <c r="N553" s="407" t="str">
        <f>'Avaliar os Controles Existent.'!H553</f>
        <v>1.
2.
3.
n.</v>
      </c>
      <c r="O553" s="408"/>
      <c r="P553" s="409"/>
      <c r="Q553" s="402"/>
      <c r="R553" s="407" t="str">
        <f>'Avaliar os Controles Existent.'!R553</f>
        <v>1.
2.
3.
n.</v>
      </c>
      <c r="S553" s="408"/>
      <c r="T553" s="409"/>
      <c r="U553" s="402"/>
      <c r="V553" s="387"/>
      <c r="W553" s="390"/>
      <c r="X553" s="396"/>
      <c r="Y553" s="79"/>
      <c r="Z553" s="80" t="str">
        <f>IF('Plano de ação'!J553="","",'Plano de ação'!J553)</f>
        <v>1.
2.
3.
n.</v>
      </c>
      <c r="AA553" s="81" t="str">
        <f>IF('Plano de ação'!R553="","",'Plano de ação'!R553)</f>
        <v/>
      </c>
      <c r="AB553" s="82" t="str">
        <f>IF('Plano de ação'!S553="","",'Plano de ação'!S553)</f>
        <v/>
      </c>
      <c r="AC553" s="80" t="str">
        <f>IF('Plano de contingência'!J553="","",'Plano de contingência'!J553)</f>
        <v>1.
2.
3.
n.</v>
      </c>
      <c r="AD553" s="80" t="str">
        <f>'Plano de contingência'!M553</f>
        <v>1.
2.
3.
n.</v>
      </c>
      <c r="AE553" s="506"/>
    </row>
    <row r="554" spans="2:31" s="78" customFormat="1" ht="14.45" customHeight="1" thickTop="1" thickBot="1" x14ac:dyDescent="0.25">
      <c r="B554" s="446"/>
      <c r="C554" s="459"/>
      <c r="D554" s="446"/>
      <c r="E554" s="459"/>
      <c r="F554" s="91"/>
      <c r="G554" s="452"/>
      <c r="H554" s="92"/>
      <c r="I554" s="443"/>
      <c r="J554" s="482"/>
      <c r="K554" s="417"/>
      <c r="L554" s="417"/>
      <c r="M554" s="420"/>
      <c r="N554" s="407" t="str">
        <f>'Avaliar os Controles Existent.'!H554</f>
        <v>1.
2.
3.
n.</v>
      </c>
      <c r="O554" s="408"/>
      <c r="P554" s="409"/>
      <c r="Q554" s="402"/>
      <c r="R554" s="407" t="str">
        <f>'Avaliar os Controles Existent.'!R554</f>
        <v>1.
2.
3.
n.</v>
      </c>
      <c r="S554" s="408"/>
      <c r="T554" s="409"/>
      <c r="U554" s="402"/>
      <c r="V554" s="387"/>
      <c r="W554" s="390"/>
      <c r="X554" s="396"/>
      <c r="Y554" s="79"/>
      <c r="Z554" s="80" t="str">
        <f>IF('Plano de ação'!J554="","",'Plano de ação'!J554)</f>
        <v>1.
2.
3.
n.</v>
      </c>
      <c r="AA554" s="81" t="str">
        <f>IF('Plano de ação'!R554="","",'Plano de ação'!R554)</f>
        <v/>
      </c>
      <c r="AB554" s="82" t="str">
        <f>IF('Plano de ação'!S554="","",'Plano de ação'!S554)</f>
        <v/>
      </c>
      <c r="AC554" s="80" t="str">
        <f>IF('Plano de contingência'!J554="","",'Plano de contingência'!J554)</f>
        <v>1.
2.
3.
n.</v>
      </c>
      <c r="AD554" s="80" t="str">
        <f>'Plano de contingência'!M554</f>
        <v>1.
2.
3.
n.</v>
      </c>
      <c r="AE554" s="506"/>
    </row>
    <row r="555" spans="2:31" s="78" customFormat="1" ht="14.45" customHeight="1" thickTop="1" thickBot="1" x14ac:dyDescent="0.25">
      <c r="B555" s="446"/>
      <c r="C555" s="459"/>
      <c r="D555" s="446"/>
      <c r="E555" s="459"/>
      <c r="F555" s="91"/>
      <c r="G555" s="452"/>
      <c r="H555" s="92"/>
      <c r="I555" s="443"/>
      <c r="J555" s="482"/>
      <c r="K555" s="417"/>
      <c r="L555" s="417"/>
      <c r="M555" s="420"/>
      <c r="N555" s="407" t="str">
        <f>'Avaliar os Controles Existent.'!H555</f>
        <v>1.
2.
3.
n.</v>
      </c>
      <c r="O555" s="408"/>
      <c r="P555" s="409"/>
      <c r="Q555" s="402"/>
      <c r="R555" s="407" t="str">
        <f>'Avaliar os Controles Existent.'!R555</f>
        <v>1.
2.
3.
n.</v>
      </c>
      <c r="S555" s="408"/>
      <c r="T555" s="409"/>
      <c r="U555" s="402"/>
      <c r="V555" s="387"/>
      <c r="W555" s="390"/>
      <c r="X555" s="396"/>
      <c r="Y555" s="79"/>
      <c r="Z555" s="80" t="str">
        <f>IF('Plano de ação'!J555="","",'Plano de ação'!J555)</f>
        <v>1.
2.
3.
n.</v>
      </c>
      <c r="AA555" s="81" t="str">
        <f>IF('Plano de ação'!R555="","",'Plano de ação'!R555)</f>
        <v/>
      </c>
      <c r="AB555" s="82" t="str">
        <f>IF('Plano de ação'!S555="","",'Plano de ação'!S555)</f>
        <v/>
      </c>
      <c r="AC555" s="80" t="str">
        <f>IF('Plano de contingência'!J555="","",'Plano de contingência'!J555)</f>
        <v>1.
2.
3.
n.</v>
      </c>
      <c r="AD555" s="80" t="str">
        <f>'Plano de contingência'!M555</f>
        <v>1.
2.
3.
n.</v>
      </c>
      <c r="AE555" s="506"/>
    </row>
    <row r="556" spans="2:31" s="78" customFormat="1" ht="14.45" customHeight="1" thickTop="1" thickBot="1" x14ac:dyDescent="0.25">
      <c r="B556" s="446"/>
      <c r="C556" s="459"/>
      <c r="D556" s="446"/>
      <c r="E556" s="459"/>
      <c r="F556" s="91"/>
      <c r="G556" s="452"/>
      <c r="H556" s="92"/>
      <c r="I556" s="443"/>
      <c r="J556" s="482"/>
      <c r="K556" s="417"/>
      <c r="L556" s="417"/>
      <c r="M556" s="420"/>
      <c r="N556" s="407" t="str">
        <f>'Avaliar os Controles Existent.'!H556</f>
        <v>1.
2.
3.
n.</v>
      </c>
      <c r="O556" s="408"/>
      <c r="P556" s="409"/>
      <c r="Q556" s="402"/>
      <c r="R556" s="407" t="str">
        <f>'Avaliar os Controles Existent.'!R556</f>
        <v>1.
2.
3.
n.</v>
      </c>
      <c r="S556" s="408"/>
      <c r="T556" s="409"/>
      <c r="U556" s="402"/>
      <c r="V556" s="387"/>
      <c r="W556" s="390"/>
      <c r="X556" s="396"/>
      <c r="Y556" s="79"/>
      <c r="Z556" s="80" t="str">
        <f>IF('Plano de ação'!J556="","",'Plano de ação'!J556)</f>
        <v>1.
2.
3.
n.</v>
      </c>
      <c r="AA556" s="81" t="str">
        <f>IF('Plano de ação'!R556="","",'Plano de ação'!R556)</f>
        <v/>
      </c>
      <c r="AB556" s="82" t="str">
        <f>IF('Plano de ação'!S556="","",'Plano de ação'!S556)</f>
        <v/>
      </c>
      <c r="AC556" s="80" t="str">
        <f>IF('Plano de contingência'!J556="","",'Plano de contingência'!J556)</f>
        <v>1.
2.
3.
n.</v>
      </c>
      <c r="AD556" s="80" t="str">
        <f>'Plano de contingência'!M556</f>
        <v>1.
2.
3.
n.</v>
      </c>
      <c r="AE556" s="506"/>
    </row>
    <row r="557" spans="2:31" s="78" customFormat="1" ht="14.45" customHeight="1" thickTop="1" thickBot="1" x14ac:dyDescent="0.25">
      <c r="B557" s="446"/>
      <c r="C557" s="459"/>
      <c r="D557" s="446"/>
      <c r="E557" s="459"/>
      <c r="F557" s="91"/>
      <c r="G557" s="452"/>
      <c r="H557" s="92"/>
      <c r="I557" s="443"/>
      <c r="J557" s="482"/>
      <c r="K557" s="417"/>
      <c r="L557" s="417"/>
      <c r="M557" s="420"/>
      <c r="N557" s="407" t="str">
        <f>'Avaliar os Controles Existent.'!H557</f>
        <v>1.
2.
3.
n.</v>
      </c>
      <c r="O557" s="408"/>
      <c r="P557" s="409"/>
      <c r="Q557" s="402"/>
      <c r="R557" s="407" t="str">
        <f>'Avaliar os Controles Existent.'!R557</f>
        <v>1.
2.
3.
n.</v>
      </c>
      <c r="S557" s="408"/>
      <c r="T557" s="409"/>
      <c r="U557" s="402"/>
      <c r="V557" s="387"/>
      <c r="W557" s="390"/>
      <c r="X557" s="396"/>
      <c r="Y557" s="79"/>
      <c r="Z557" s="80" t="str">
        <f>IF('Plano de ação'!J557="","",'Plano de ação'!J557)</f>
        <v>1.
2.
3.
n.</v>
      </c>
      <c r="AA557" s="81" t="str">
        <f>IF('Plano de ação'!R557="","",'Plano de ação'!R557)</f>
        <v/>
      </c>
      <c r="AB557" s="82" t="str">
        <f>IF('Plano de ação'!S557="","",'Plano de ação'!S557)</f>
        <v/>
      </c>
      <c r="AC557" s="80" t="str">
        <f>IF('Plano de contingência'!J557="","",'Plano de contingência'!J557)</f>
        <v>1.
2.
3.
n.</v>
      </c>
      <c r="AD557" s="80" t="str">
        <f>'Plano de contingência'!M557</f>
        <v>1.
2.
3.
n.</v>
      </c>
      <c r="AE557" s="506"/>
    </row>
    <row r="558" spans="2:31" s="78" customFormat="1" ht="14.45" customHeight="1" thickTop="1" thickBot="1" x14ac:dyDescent="0.25">
      <c r="B558" s="446"/>
      <c r="C558" s="459"/>
      <c r="D558" s="446"/>
      <c r="E558" s="459"/>
      <c r="F558" s="91"/>
      <c r="G558" s="452"/>
      <c r="H558" s="92"/>
      <c r="I558" s="443"/>
      <c r="J558" s="482"/>
      <c r="K558" s="417"/>
      <c r="L558" s="417"/>
      <c r="M558" s="420"/>
      <c r="N558" s="407" t="str">
        <f>'Avaliar os Controles Existent.'!H558</f>
        <v>1.
2.
3.
n.</v>
      </c>
      <c r="O558" s="408"/>
      <c r="P558" s="409"/>
      <c r="Q558" s="402"/>
      <c r="R558" s="407" t="str">
        <f>'Avaliar os Controles Existent.'!R558</f>
        <v>1.
2.
3.
n.</v>
      </c>
      <c r="S558" s="408"/>
      <c r="T558" s="409"/>
      <c r="U558" s="402"/>
      <c r="V558" s="387"/>
      <c r="W558" s="390"/>
      <c r="X558" s="396"/>
      <c r="Y558" s="79"/>
      <c r="Z558" s="80" t="str">
        <f>IF('Plano de ação'!J558="","",'Plano de ação'!J558)</f>
        <v>1.
2.
3.
n.</v>
      </c>
      <c r="AA558" s="81" t="str">
        <f>IF('Plano de ação'!R558="","",'Plano de ação'!R558)</f>
        <v/>
      </c>
      <c r="AB558" s="82" t="str">
        <f>IF('Plano de ação'!S558="","",'Plano de ação'!S558)</f>
        <v/>
      </c>
      <c r="AC558" s="80" t="str">
        <f>IF('Plano de contingência'!J558="","",'Plano de contingência'!J558)</f>
        <v>1.
2.
3.
n.</v>
      </c>
      <c r="AD558" s="80" t="str">
        <f>'Plano de contingência'!M558</f>
        <v>1.
2.
3.
n.</v>
      </c>
      <c r="AE558" s="506"/>
    </row>
    <row r="559" spans="2:31" s="78" customFormat="1" ht="14.45" customHeight="1" thickTop="1" thickBot="1" x14ac:dyDescent="0.25">
      <c r="B559" s="446"/>
      <c r="C559" s="459"/>
      <c r="D559" s="446"/>
      <c r="E559" s="459"/>
      <c r="F559" s="91"/>
      <c r="G559" s="452"/>
      <c r="H559" s="92"/>
      <c r="I559" s="443"/>
      <c r="J559" s="482"/>
      <c r="K559" s="417"/>
      <c r="L559" s="417"/>
      <c r="M559" s="420"/>
      <c r="N559" s="407" t="str">
        <f>'Avaliar os Controles Existent.'!H559</f>
        <v>1.
2.
3.
n.</v>
      </c>
      <c r="O559" s="408"/>
      <c r="P559" s="409"/>
      <c r="Q559" s="402"/>
      <c r="R559" s="407" t="str">
        <f>'Avaliar os Controles Existent.'!R559</f>
        <v>1.
2.
3.
n.</v>
      </c>
      <c r="S559" s="408"/>
      <c r="T559" s="409"/>
      <c r="U559" s="402"/>
      <c r="V559" s="387"/>
      <c r="W559" s="390"/>
      <c r="X559" s="396"/>
      <c r="Y559" s="79"/>
      <c r="Z559" s="80" t="str">
        <f>IF('Plano de ação'!J559="","",'Plano de ação'!J559)</f>
        <v>1.
2.
3.
n.</v>
      </c>
      <c r="AA559" s="81" t="str">
        <f>IF('Plano de ação'!R559="","",'Plano de ação'!R559)</f>
        <v/>
      </c>
      <c r="AB559" s="82" t="str">
        <f>IF('Plano de ação'!S559="","",'Plano de ação'!S559)</f>
        <v/>
      </c>
      <c r="AC559" s="80" t="str">
        <f>IF('Plano de contingência'!J559="","",'Plano de contingência'!J559)</f>
        <v>1.
2.
3.
n.</v>
      </c>
      <c r="AD559" s="80" t="str">
        <f>'Plano de contingência'!M559</f>
        <v>1.
2.
3.
n.</v>
      </c>
      <c r="AE559" s="506"/>
    </row>
    <row r="560" spans="2:31" s="78" customFormat="1" ht="14.45" customHeight="1" thickTop="1" thickBot="1" x14ac:dyDescent="0.25">
      <c r="B560" s="446"/>
      <c r="C560" s="459"/>
      <c r="D560" s="446"/>
      <c r="E560" s="459"/>
      <c r="F560" s="91"/>
      <c r="G560" s="452"/>
      <c r="H560" s="92"/>
      <c r="I560" s="443"/>
      <c r="J560" s="482"/>
      <c r="K560" s="417"/>
      <c r="L560" s="417"/>
      <c r="M560" s="420"/>
      <c r="N560" s="407" t="str">
        <f>'Avaliar os Controles Existent.'!H560</f>
        <v>1.
2.
3.
n.</v>
      </c>
      <c r="O560" s="408"/>
      <c r="P560" s="409"/>
      <c r="Q560" s="402"/>
      <c r="R560" s="407" t="str">
        <f>'Avaliar os Controles Existent.'!R560</f>
        <v>1.
2.
3.
n.</v>
      </c>
      <c r="S560" s="408"/>
      <c r="T560" s="409"/>
      <c r="U560" s="402"/>
      <c r="V560" s="387"/>
      <c r="W560" s="390"/>
      <c r="X560" s="396"/>
      <c r="Y560" s="79"/>
      <c r="Z560" s="80" t="str">
        <f>IF('Plano de ação'!J560="","",'Plano de ação'!J560)</f>
        <v>1.
2.
3.
n.</v>
      </c>
      <c r="AA560" s="81" t="str">
        <f>IF('Plano de ação'!R560="","",'Plano de ação'!R560)</f>
        <v/>
      </c>
      <c r="AB560" s="82" t="str">
        <f>IF('Plano de ação'!S560="","",'Plano de ação'!S560)</f>
        <v/>
      </c>
      <c r="AC560" s="80" t="str">
        <f>IF('Plano de contingência'!J560="","",'Plano de contingência'!J560)</f>
        <v>1.
2.
3.
n.</v>
      </c>
      <c r="AD560" s="80" t="str">
        <f>'Plano de contingência'!M560</f>
        <v>1.
2.
3.
n.</v>
      </c>
      <c r="AE560" s="506"/>
    </row>
    <row r="561" spans="2:31" s="78" customFormat="1" ht="14.45" customHeight="1" thickTop="1" thickBot="1" x14ac:dyDescent="0.25">
      <c r="B561" s="446"/>
      <c r="C561" s="459"/>
      <c r="D561" s="447"/>
      <c r="E561" s="460"/>
      <c r="F561" s="91"/>
      <c r="G561" s="453"/>
      <c r="H561" s="92"/>
      <c r="I561" s="444"/>
      <c r="J561" s="483"/>
      <c r="K561" s="418"/>
      <c r="L561" s="418"/>
      <c r="M561" s="421"/>
      <c r="N561" s="407" t="str">
        <f>'Avaliar os Controles Existent.'!H561</f>
        <v>1.
2.
3.
n.</v>
      </c>
      <c r="O561" s="408"/>
      <c r="P561" s="409"/>
      <c r="Q561" s="403"/>
      <c r="R561" s="407" t="str">
        <f>'Avaliar os Controles Existent.'!R561</f>
        <v>1.
2.
3.
n.</v>
      </c>
      <c r="S561" s="408"/>
      <c r="T561" s="409"/>
      <c r="U561" s="403"/>
      <c r="V561" s="388"/>
      <c r="W561" s="391"/>
      <c r="X561" s="397"/>
      <c r="Y561" s="79"/>
      <c r="Z561" s="80" t="str">
        <f>IF('Plano de ação'!J561="","",'Plano de ação'!J561)</f>
        <v>1.
2.
3.
n.</v>
      </c>
      <c r="AA561" s="81" t="str">
        <f>IF('Plano de ação'!R561="","",'Plano de ação'!R561)</f>
        <v/>
      </c>
      <c r="AB561" s="82" t="str">
        <f>IF('Plano de ação'!S561="","",'Plano de ação'!S561)</f>
        <v/>
      </c>
      <c r="AC561" s="80" t="str">
        <f>IF('Plano de contingência'!J561="","",'Plano de contingência'!J561)</f>
        <v>1.
2.
3.
n.</v>
      </c>
      <c r="AD561" s="80" t="str">
        <f>'Plano de contingência'!M561</f>
        <v>1.
2.
3.
n.</v>
      </c>
      <c r="AE561" s="506"/>
    </row>
    <row r="562" spans="2:31" s="78" customFormat="1" ht="14.45" customHeight="1" thickTop="1" thickBot="1" x14ac:dyDescent="0.25">
      <c r="B562" s="446"/>
      <c r="C562" s="459"/>
      <c r="D562" s="445" t="str">
        <f>'Subprocessos e FCS'!C68</f>
        <v>FCS.08</v>
      </c>
      <c r="E562" s="470">
        <f>'Subprocessos e FCS'!D68</f>
        <v>0</v>
      </c>
      <c r="F562" s="91"/>
      <c r="G562" s="451" t="s">
        <v>147</v>
      </c>
      <c r="H562" s="92"/>
      <c r="I562" s="442"/>
      <c r="J562" s="481"/>
      <c r="K562" s="416" t="str">
        <f>'Apuração do Risco Inerente'!Y562:Y571</f>
        <v/>
      </c>
      <c r="L562" s="416" t="str">
        <f>'Apuração do Risco Inerente'!Z562:Z571</f>
        <v/>
      </c>
      <c r="M562" s="419" t="str">
        <f>'Apuração do Risco Inerente'!AB562:AB571</f>
        <v/>
      </c>
      <c r="N562" s="407" t="str">
        <f>'Avaliar os Controles Existent.'!H562</f>
        <v>1.
2.
3.
n.</v>
      </c>
      <c r="O562" s="408"/>
      <c r="P562" s="409"/>
      <c r="Q562" s="401" t="str">
        <f>'Avaliar os Controles Existent.'!N562:N571</f>
        <v/>
      </c>
      <c r="R562" s="407" t="str">
        <f>'Avaliar os Controles Existent.'!R562</f>
        <v>1.
2.
3.
n.</v>
      </c>
      <c r="S562" s="408"/>
      <c r="T562" s="409"/>
      <c r="U562" s="401" t="str">
        <f>'Avaliar os Controles Existent.'!X562:X571</f>
        <v/>
      </c>
      <c r="V562" s="386" t="str">
        <f>'Avaliar os Controles Existent.'!AA562:AA571</f>
        <v/>
      </c>
      <c r="W562" s="389" t="str">
        <f>'Avaliar os Controles Existent.'!AB562:AB571</f>
        <v/>
      </c>
      <c r="X562" s="395" t="str">
        <f>'Avaliar os Controles Existent.'!AD562:AD571</f>
        <v/>
      </c>
      <c r="Y562" s="79" t="str">
        <f>IF('Plano de ação'!I562:I571="","",'Plano de ação'!I562:I571)</f>
        <v/>
      </c>
      <c r="Z562" s="80" t="str">
        <f>IF('Plano de ação'!J562="","",'Plano de ação'!J562)</f>
        <v>1.
2.
3.
n.</v>
      </c>
      <c r="AA562" s="81" t="str">
        <f>IF('Plano de ação'!R562="","",'Plano de ação'!R562)</f>
        <v/>
      </c>
      <c r="AB562" s="82" t="str">
        <f>IF('Plano de ação'!S562="","",'Plano de ação'!S562)</f>
        <v/>
      </c>
      <c r="AC562" s="80" t="str">
        <f>IF('Plano de contingência'!J562="","",'Plano de contingência'!J562)</f>
        <v>1.
2.
3.
n.</v>
      </c>
      <c r="AD562" s="80" t="str">
        <f>'Plano de contingência'!M562</f>
        <v>1.
2.
3.
n.</v>
      </c>
      <c r="AE562" s="506" t="str">
        <f>IF(Monitoramento!J562="","",Monitoramento!J562)</f>
        <v/>
      </c>
    </row>
    <row r="563" spans="2:31" s="78" customFormat="1" ht="14.45" customHeight="1" thickTop="1" thickBot="1" x14ac:dyDescent="0.25">
      <c r="B563" s="446"/>
      <c r="C563" s="459"/>
      <c r="D563" s="446"/>
      <c r="E563" s="459"/>
      <c r="F563" s="91"/>
      <c r="G563" s="452"/>
      <c r="H563" s="92"/>
      <c r="I563" s="443"/>
      <c r="J563" s="482"/>
      <c r="K563" s="417"/>
      <c r="L563" s="417"/>
      <c r="M563" s="420"/>
      <c r="N563" s="407" t="str">
        <f>'Avaliar os Controles Existent.'!H563</f>
        <v>1.
2.
3.
n.</v>
      </c>
      <c r="O563" s="408"/>
      <c r="P563" s="409"/>
      <c r="Q563" s="402"/>
      <c r="R563" s="407" t="str">
        <f>'Avaliar os Controles Existent.'!R563</f>
        <v>1.
2.
3.
n.</v>
      </c>
      <c r="S563" s="408"/>
      <c r="T563" s="409"/>
      <c r="U563" s="402"/>
      <c r="V563" s="387"/>
      <c r="W563" s="390"/>
      <c r="X563" s="396"/>
      <c r="Y563" s="79"/>
      <c r="Z563" s="80" t="str">
        <f>IF('Plano de ação'!J563="","",'Plano de ação'!J563)</f>
        <v>1.
2.
3.
n.</v>
      </c>
      <c r="AA563" s="81" t="str">
        <f>IF('Plano de ação'!R563="","",'Plano de ação'!R563)</f>
        <v/>
      </c>
      <c r="AB563" s="82" t="str">
        <f>IF('Plano de ação'!S563="","",'Plano de ação'!S563)</f>
        <v/>
      </c>
      <c r="AC563" s="80" t="str">
        <f>IF('Plano de contingência'!J563="","",'Plano de contingência'!J563)</f>
        <v>1.
2.
3.
n.</v>
      </c>
      <c r="AD563" s="80" t="str">
        <f>'Plano de contingência'!M563</f>
        <v>1.
2.
3.
n.</v>
      </c>
      <c r="AE563" s="506"/>
    </row>
    <row r="564" spans="2:31" s="78" customFormat="1" ht="14.45" customHeight="1" thickTop="1" thickBot="1" x14ac:dyDescent="0.25">
      <c r="B564" s="446"/>
      <c r="C564" s="459"/>
      <c r="D564" s="446"/>
      <c r="E564" s="459"/>
      <c r="F564" s="91"/>
      <c r="G564" s="452"/>
      <c r="H564" s="92"/>
      <c r="I564" s="443"/>
      <c r="J564" s="482"/>
      <c r="K564" s="417"/>
      <c r="L564" s="417"/>
      <c r="M564" s="420"/>
      <c r="N564" s="407" t="str">
        <f>'Avaliar os Controles Existent.'!H564</f>
        <v>1.
2.
3.
n.</v>
      </c>
      <c r="O564" s="408"/>
      <c r="P564" s="409"/>
      <c r="Q564" s="402"/>
      <c r="R564" s="407" t="str">
        <f>'Avaliar os Controles Existent.'!R564</f>
        <v>1.
2.
3.
n.</v>
      </c>
      <c r="S564" s="408"/>
      <c r="T564" s="409"/>
      <c r="U564" s="402"/>
      <c r="V564" s="387"/>
      <c r="W564" s="390"/>
      <c r="X564" s="396"/>
      <c r="Y564" s="79"/>
      <c r="Z564" s="80" t="str">
        <f>IF('Plano de ação'!J564="","",'Plano de ação'!J564)</f>
        <v>1.
2.
3.
n.</v>
      </c>
      <c r="AA564" s="81" t="str">
        <f>IF('Plano de ação'!R564="","",'Plano de ação'!R564)</f>
        <v/>
      </c>
      <c r="AB564" s="82" t="str">
        <f>IF('Plano de ação'!S564="","",'Plano de ação'!S564)</f>
        <v/>
      </c>
      <c r="AC564" s="80" t="str">
        <f>IF('Plano de contingência'!J564="","",'Plano de contingência'!J564)</f>
        <v>1.
2.
3.
n.</v>
      </c>
      <c r="AD564" s="80" t="str">
        <f>'Plano de contingência'!M564</f>
        <v>1.
2.
3.
n.</v>
      </c>
      <c r="AE564" s="506"/>
    </row>
    <row r="565" spans="2:31" s="78" customFormat="1" ht="14.45" customHeight="1" thickTop="1" thickBot="1" x14ac:dyDescent="0.25">
      <c r="B565" s="446"/>
      <c r="C565" s="459"/>
      <c r="D565" s="446"/>
      <c r="E565" s="459"/>
      <c r="F565" s="91"/>
      <c r="G565" s="452"/>
      <c r="H565" s="92"/>
      <c r="I565" s="443"/>
      <c r="J565" s="482"/>
      <c r="K565" s="417"/>
      <c r="L565" s="417"/>
      <c r="M565" s="420"/>
      <c r="N565" s="407" t="str">
        <f>'Avaliar os Controles Existent.'!H565</f>
        <v>1.
2.
3.
n.</v>
      </c>
      <c r="O565" s="408"/>
      <c r="P565" s="409"/>
      <c r="Q565" s="402"/>
      <c r="R565" s="407" t="str">
        <f>'Avaliar os Controles Existent.'!R565</f>
        <v>1.
2.
3.
n.</v>
      </c>
      <c r="S565" s="408"/>
      <c r="T565" s="409"/>
      <c r="U565" s="402"/>
      <c r="V565" s="387"/>
      <c r="W565" s="390"/>
      <c r="X565" s="396"/>
      <c r="Y565" s="79"/>
      <c r="Z565" s="80" t="str">
        <f>IF('Plano de ação'!J565="","",'Plano de ação'!J565)</f>
        <v>1.
2.
3.
n.</v>
      </c>
      <c r="AA565" s="81" t="str">
        <f>IF('Plano de ação'!R565="","",'Plano de ação'!R565)</f>
        <v/>
      </c>
      <c r="AB565" s="82" t="str">
        <f>IF('Plano de ação'!S565="","",'Plano de ação'!S565)</f>
        <v/>
      </c>
      <c r="AC565" s="80" t="str">
        <f>IF('Plano de contingência'!J565="","",'Plano de contingência'!J565)</f>
        <v>1.
2.
3.
n.</v>
      </c>
      <c r="AD565" s="80" t="str">
        <f>'Plano de contingência'!M565</f>
        <v>1.
2.
3.
n.</v>
      </c>
      <c r="AE565" s="506"/>
    </row>
    <row r="566" spans="2:31" s="78" customFormat="1" ht="14.45" customHeight="1" thickTop="1" thickBot="1" x14ac:dyDescent="0.25">
      <c r="B566" s="446"/>
      <c r="C566" s="459"/>
      <c r="D566" s="446"/>
      <c r="E566" s="459"/>
      <c r="F566" s="91"/>
      <c r="G566" s="452"/>
      <c r="H566" s="92"/>
      <c r="I566" s="443"/>
      <c r="J566" s="482"/>
      <c r="K566" s="417"/>
      <c r="L566" s="417"/>
      <c r="M566" s="420"/>
      <c r="N566" s="407" t="str">
        <f>'Avaliar os Controles Existent.'!H566</f>
        <v>1.
2.
3.
n.</v>
      </c>
      <c r="O566" s="408"/>
      <c r="P566" s="409"/>
      <c r="Q566" s="402"/>
      <c r="R566" s="407" t="str">
        <f>'Avaliar os Controles Existent.'!R566</f>
        <v>1.
2.
3.
n.</v>
      </c>
      <c r="S566" s="408"/>
      <c r="T566" s="409"/>
      <c r="U566" s="402"/>
      <c r="V566" s="387"/>
      <c r="W566" s="390"/>
      <c r="X566" s="396"/>
      <c r="Y566" s="79"/>
      <c r="Z566" s="80" t="str">
        <f>IF('Plano de ação'!J566="","",'Plano de ação'!J566)</f>
        <v>1.
2.
3.
n.</v>
      </c>
      <c r="AA566" s="81" t="str">
        <f>IF('Plano de ação'!R566="","",'Plano de ação'!R566)</f>
        <v/>
      </c>
      <c r="AB566" s="82" t="str">
        <f>IF('Plano de ação'!S566="","",'Plano de ação'!S566)</f>
        <v/>
      </c>
      <c r="AC566" s="80" t="str">
        <f>IF('Plano de contingência'!J566="","",'Plano de contingência'!J566)</f>
        <v>1.
2.
3.
n.</v>
      </c>
      <c r="AD566" s="80" t="str">
        <f>'Plano de contingência'!M566</f>
        <v>1.
2.
3.
n.</v>
      </c>
      <c r="AE566" s="506"/>
    </row>
    <row r="567" spans="2:31" s="78" customFormat="1" ht="14.45" customHeight="1" thickTop="1" thickBot="1" x14ac:dyDescent="0.25">
      <c r="B567" s="446"/>
      <c r="C567" s="459"/>
      <c r="D567" s="446"/>
      <c r="E567" s="459"/>
      <c r="F567" s="91"/>
      <c r="G567" s="452"/>
      <c r="H567" s="92"/>
      <c r="I567" s="443"/>
      <c r="J567" s="482"/>
      <c r="K567" s="417"/>
      <c r="L567" s="417"/>
      <c r="M567" s="420"/>
      <c r="N567" s="407" t="str">
        <f>'Avaliar os Controles Existent.'!H567</f>
        <v>1.
2.
3.
n.</v>
      </c>
      <c r="O567" s="408"/>
      <c r="P567" s="409"/>
      <c r="Q567" s="402"/>
      <c r="R567" s="407" t="str">
        <f>'Avaliar os Controles Existent.'!R567</f>
        <v>1.
2.
3.
n.</v>
      </c>
      <c r="S567" s="408"/>
      <c r="T567" s="409"/>
      <c r="U567" s="402"/>
      <c r="V567" s="387"/>
      <c r="W567" s="390"/>
      <c r="X567" s="396"/>
      <c r="Y567" s="79"/>
      <c r="Z567" s="80" t="str">
        <f>IF('Plano de ação'!J567="","",'Plano de ação'!J567)</f>
        <v>1.
2.
3.
n.</v>
      </c>
      <c r="AA567" s="81" t="str">
        <f>IF('Plano de ação'!R567="","",'Plano de ação'!R567)</f>
        <v/>
      </c>
      <c r="AB567" s="82" t="str">
        <f>IF('Plano de ação'!S567="","",'Plano de ação'!S567)</f>
        <v/>
      </c>
      <c r="AC567" s="80" t="str">
        <f>IF('Plano de contingência'!J567="","",'Plano de contingência'!J567)</f>
        <v>1.
2.
3.
n.</v>
      </c>
      <c r="AD567" s="80" t="str">
        <f>'Plano de contingência'!M567</f>
        <v>1.
2.
3.
n.</v>
      </c>
      <c r="AE567" s="506"/>
    </row>
    <row r="568" spans="2:31" s="78" customFormat="1" ht="14.45" customHeight="1" thickTop="1" thickBot="1" x14ac:dyDescent="0.25">
      <c r="B568" s="446"/>
      <c r="C568" s="459"/>
      <c r="D568" s="446"/>
      <c r="E568" s="459"/>
      <c r="F568" s="91"/>
      <c r="G568" s="452"/>
      <c r="H568" s="92"/>
      <c r="I568" s="443"/>
      <c r="J568" s="482"/>
      <c r="K568" s="417"/>
      <c r="L568" s="417"/>
      <c r="M568" s="420"/>
      <c r="N568" s="407" t="str">
        <f>'Avaliar os Controles Existent.'!H568</f>
        <v>1.
2.
3.
n.</v>
      </c>
      <c r="O568" s="408"/>
      <c r="P568" s="409"/>
      <c r="Q568" s="402"/>
      <c r="R568" s="407" t="str">
        <f>'Avaliar os Controles Existent.'!R568</f>
        <v>1.
2.
3.
n.</v>
      </c>
      <c r="S568" s="408"/>
      <c r="T568" s="409"/>
      <c r="U568" s="402"/>
      <c r="V568" s="387"/>
      <c r="W568" s="390"/>
      <c r="X568" s="396"/>
      <c r="Y568" s="79"/>
      <c r="Z568" s="80" t="str">
        <f>IF('Plano de ação'!J568="","",'Plano de ação'!J568)</f>
        <v>1.
2.
3.
n.</v>
      </c>
      <c r="AA568" s="81" t="str">
        <f>IF('Plano de ação'!R568="","",'Plano de ação'!R568)</f>
        <v/>
      </c>
      <c r="AB568" s="82" t="str">
        <f>IF('Plano de ação'!S568="","",'Plano de ação'!S568)</f>
        <v/>
      </c>
      <c r="AC568" s="80" t="str">
        <f>IF('Plano de contingência'!J568="","",'Plano de contingência'!J568)</f>
        <v>1.
2.
3.
n.</v>
      </c>
      <c r="AD568" s="80" t="str">
        <f>'Plano de contingência'!M568</f>
        <v>1.
2.
3.
n.</v>
      </c>
      <c r="AE568" s="506"/>
    </row>
    <row r="569" spans="2:31" s="78" customFormat="1" ht="14.45" customHeight="1" thickTop="1" thickBot="1" x14ac:dyDescent="0.25">
      <c r="B569" s="446"/>
      <c r="C569" s="459"/>
      <c r="D569" s="446"/>
      <c r="E569" s="459"/>
      <c r="F569" s="91"/>
      <c r="G569" s="452"/>
      <c r="H569" s="92"/>
      <c r="I569" s="443"/>
      <c r="J569" s="482"/>
      <c r="K569" s="417"/>
      <c r="L569" s="417"/>
      <c r="M569" s="420"/>
      <c r="N569" s="407" t="str">
        <f>'Avaliar os Controles Existent.'!H569</f>
        <v>1.
2.
3.
n.</v>
      </c>
      <c r="O569" s="408"/>
      <c r="P569" s="409"/>
      <c r="Q569" s="402"/>
      <c r="R569" s="407" t="str">
        <f>'Avaliar os Controles Existent.'!R569</f>
        <v>1.
2.
3.
n.</v>
      </c>
      <c r="S569" s="408"/>
      <c r="T569" s="409"/>
      <c r="U569" s="402"/>
      <c r="V569" s="387"/>
      <c r="W569" s="390"/>
      <c r="X569" s="396"/>
      <c r="Y569" s="79"/>
      <c r="Z569" s="80" t="str">
        <f>IF('Plano de ação'!J569="","",'Plano de ação'!J569)</f>
        <v>1.
2.
3.
n.</v>
      </c>
      <c r="AA569" s="81" t="str">
        <f>IF('Plano de ação'!R569="","",'Plano de ação'!R569)</f>
        <v/>
      </c>
      <c r="AB569" s="82" t="str">
        <f>IF('Plano de ação'!S569="","",'Plano de ação'!S569)</f>
        <v/>
      </c>
      <c r="AC569" s="80" t="str">
        <f>IF('Plano de contingência'!J569="","",'Plano de contingência'!J569)</f>
        <v>1.
2.
3.
n.</v>
      </c>
      <c r="AD569" s="80" t="str">
        <f>'Plano de contingência'!M569</f>
        <v>1.
2.
3.
n.</v>
      </c>
      <c r="AE569" s="506"/>
    </row>
    <row r="570" spans="2:31" s="78" customFormat="1" ht="14.45" customHeight="1" thickTop="1" thickBot="1" x14ac:dyDescent="0.25">
      <c r="B570" s="446"/>
      <c r="C570" s="459"/>
      <c r="D570" s="446"/>
      <c r="E570" s="459"/>
      <c r="F570" s="91"/>
      <c r="G570" s="452"/>
      <c r="H570" s="92"/>
      <c r="I570" s="443"/>
      <c r="J570" s="482"/>
      <c r="K570" s="417"/>
      <c r="L570" s="417"/>
      <c r="M570" s="420"/>
      <c r="N570" s="407" t="str">
        <f>'Avaliar os Controles Existent.'!H570</f>
        <v>1.
2.
3.
n.</v>
      </c>
      <c r="O570" s="408"/>
      <c r="P570" s="409"/>
      <c r="Q570" s="402"/>
      <c r="R570" s="407" t="str">
        <f>'Avaliar os Controles Existent.'!R570</f>
        <v>1.
2.
3.
n.</v>
      </c>
      <c r="S570" s="408"/>
      <c r="T570" s="409"/>
      <c r="U570" s="402"/>
      <c r="V570" s="387"/>
      <c r="W570" s="390"/>
      <c r="X570" s="396"/>
      <c r="Y570" s="79"/>
      <c r="Z570" s="80" t="str">
        <f>IF('Plano de ação'!J570="","",'Plano de ação'!J570)</f>
        <v>1.
2.
3.
n.</v>
      </c>
      <c r="AA570" s="81" t="str">
        <f>IF('Plano de ação'!R570="","",'Plano de ação'!R570)</f>
        <v/>
      </c>
      <c r="AB570" s="82" t="str">
        <f>IF('Plano de ação'!S570="","",'Plano de ação'!S570)</f>
        <v/>
      </c>
      <c r="AC570" s="80" t="str">
        <f>IF('Plano de contingência'!J570="","",'Plano de contingência'!J570)</f>
        <v>1.
2.
3.
n.</v>
      </c>
      <c r="AD570" s="80" t="str">
        <f>'Plano de contingência'!M570</f>
        <v>1.
2.
3.
n.</v>
      </c>
      <c r="AE570" s="506"/>
    </row>
    <row r="571" spans="2:31" s="78" customFormat="1" ht="14.45" customHeight="1" thickTop="1" thickBot="1" x14ac:dyDescent="0.25">
      <c r="B571" s="447"/>
      <c r="C571" s="460"/>
      <c r="D571" s="447"/>
      <c r="E571" s="460"/>
      <c r="F571" s="91"/>
      <c r="G571" s="453"/>
      <c r="H571" s="92"/>
      <c r="I571" s="444"/>
      <c r="J571" s="483"/>
      <c r="K571" s="418"/>
      <c r="L571" s="418"/>
      <c r="M571" s="421"/>
      <c r="N571" s="407" t="str">
        <f>'Avaliar os Controles Existent.'!H571</f>
        <v>1.
2.
3.
n.</v>
      </c>
      <c r="O571" s="408"/>
      <c r="P571" s="409"/>
      <c r="Q571" s="403"/>
      <c r="R571" s="407" t="str">
        <f>'Avaliar os Controles Existent.'!R571</f>
        <v>1.
2.
3.
n.</v>
      </c>
      <c r="S571" s="408"/>
      <c r="T571" s="409"/>
      <c r="U571" s="403"/>
      <c r="V571" s="388"/>
      <c r="W571" s="391"/>
      <c r="X571" s="397"/>
      <c r="Y571" s="79"/>
      <c r="Z571" s="80" t="str">
        <f>IF('Plano de ação'!J571="","",'Plano de ação'!J571)</f>
        <v>1.
2.
3.
n.</v>
      </c>
      <c r="AA571" s="81" t="str">
        <f>IF('Plano de ação'!R571="","",'Plano de ação'!R571)</f>
        <v/>
      </c>
      <c r="AB571" s="82" t="str">
        <f>IF('Plano de ação'!S571="","",'Plano de ação'!S571)</f>
        <v/>
      </c>
      <c r="AC571" s="80" t="str">
        <f>IF('Plano de contingência'!J571="","",'Plano de contingência'!J571)</f>
        <v>1.
2.
3.
n.</v>
      </c>
      <c r="AD571" s="80" t="str">
        <f>'Plano de contingência'!M571</f>
        <v>1.
2.
3.
n.</v>
      </c>
      <c r="AE571" s="506"/>
    </row>
    <row r="572" spans="2:31" s="78" customFormat="1" ht="14.45" customHeight="1" thickTop="1" thickBot="1" x14ac:dyDescent="0.25">
      <c r="B572" s="454" t="str">
        <f>'Subprocessos e FCS'!A69</f>
        <v>Subp.08</v>
      </c>
      <c r="C572" s="461">
        <f>'Subprocessos e FCS'!B69</f>
        <v>0</v>
      </c>
      <c r="D572" s="464" t="str">
        <f>'Subprocessos e FCS'!C69</f>
        <v>FCS.01</v>
      </c>
      <c r="E572" s="471">
        <f>'Subprocessos e FCS'!D69</f>
        <v>0</v>
      </c>
      <c r="F572" s="93"/>
      <c r="G572" s="448" t="s">
        <v>148</v>
      </c>
      <c r="H572" s="94"/>
      <c r="I572" s="435"/>
      <c r="J572" s="507"/>
      <c r="K572" s="410" t="str">
        <f>'Apuração do Risco Inerente'!Y572:Y581</f>
        <v/>
      </c>
      <c r="L572" s="410" t="str">
        <f>'Apuração do Risco Inerente'!Z572:Z581</f>
        <v/>
      </c>
      <c r="M572" s="413" t="str">
        <f>'Apuração do Risco Inerente'!AB572:AB581</f>
        <v/>
      </c>
      <c r="N572" s="404" t="str">
        <f>'Avaliar os Controles Existent.'!H572</f>
        <v>1.
2.
3.
n.</v>
      </c>
      <c r="O572" s="405"/>
      <c r="P572" s="406"/>
      <c r="Q572" s="398" t="str">
        <f>'Avaliar os Controles Existent.'!N572:N581</f>
        <v/>
      </c>
      <c r="R572" s="404" t="str">
        <f>'Avaliar os Controles Existent.'!R572</f>
        <v>1.
2.
3.
n.</v>
      </c>
      <c r="S572" s="405"/>
      <c r="T572" s="406"/>
      <c r="U572" s="398" t="str">
        <f>'Avaliar os Controles Existent.'!X572:X581</f>
        <v/>
      </c>
      <c r="V572" s="380" t="str">
        <f>'Avaliar os Controles Existent.'!AA572:AA581</f>
        <v/>
      </c>
      <c r="W572" s="383" t="str">
        <f>'Avaliar os Controles Existent.'!AB572:AB581</f>
        <v/>
      </c>
      <c r="X572" s="392" t="str">
        <f>'Avaliar os Controles Existent.'!AD572:AD581</f>
        <v/>
      </c>
      <c r="Y572" s="84" t="str">
        <f>IF('Plano de ação'!I572:I581="","",'Plano de ação'!I572:I581)</f>
        <v/>
      </c>
      <c r="Z572" s="83" t="str">
        <f>IF('Plano de ação'!J572="","",'Plano de ação'!J572)</f>
        <v>1.
2.
3.
n.</v>
      </c>
      <c r="AA572" s="85" t="str">
        <f>IF('Plano de ação'!R572="","",'Plano de ação'!R572)</f>
        <v/>
      </c>
      <c r="AB572" s="86" t="str">
        <f>IF('Plano de ação'!S572="","",'Plano de ação'!S572)</f>
        <v/>
      </c>
      <c r="AC572" s="83" t="str">
        <f>IF('Plano de contingência'!J572="","",'Plano de contingência'!J572)</f>
        <v>1.
2.
3.
n.</v>
      </c>
      <c r="AD572" s="83" t="str">
        <f>'Plano de contingência'!M572</f>
        <v>1.
2.
3.
n.</v>
      </c>
      <c r="AE572" s="505" t="str">
        <f>IF(Monitoramento!J572="","",Monitoramento!J572)</f>
        <v/>
      </c>
    </row>
    <row r="573" spans="2:31" s="78" customFormat="1" ht="14.45" customHeight="1" thickTop="1" thickBot="1" x14ac:dyDescent="0.25">
      <c r="B573" s="455"/>
      <c r="C573" s="462"/>
      <c r="D573" s="465"/>
      <c r="E573" s="472"/>
      <c r="F573" s="93"/>
      <c r="G573" s="449"/>
      <c r="H573" s="94"/>
      <c r="I573" s="436"/>
      <c r="J573" s="508"/>
      <c r="K573" s="411"/>
      <c r="L573" s="411"/>
      <c r="M573" s="414"/>
      <c r="N573" s="404" t="str">
        <f>'Avaliar os Controles Existent.'!H573</f>
        <v>1.
2.
3.
n.</v>
      </c>
      <c r="O573" s="405"/>
      <c r="P573" s="406"/>
      <c r="Q573" s="399"/>
      <c r="R573" s="404" t="str">
        <f>'Avaliar os Controles Existent.'!R573</f>
        <v>1.
2.
3.
n.</v>
      </c>
      <c r="S573" s="405"/>
      <c r="T573" s="406"/>
      <c r="U573" s="399"/>
      <c r="V573" s="381"/>
      <c r="W573" s="384"/>
      <c r="X573" s="393"/>
      <c r="Y573" s="84"/>
      <c r="Z573" s="83" t="str">
        <f>IF('Plano de ação'!J573="","",'Plano de ação'!J573)</f>
        <v>1.
2.
3.
n.</v>
      </c>
      <c r="AA573" s="85" t="str">
        <f>IF('Plano de ação'!R573="","",'Plano de ação'!R573)</f>
        <v/>
      </c>
      <c r="AB573" s="86" t="str">
        <f>IF('Plano de ação'!S573="","",'Plano de ação'!S573)</f>
        <v/>
      </c>
      <c r="AC573" s="83" t="str">
        <f>IF('Plano de contingência'!J573="","",'Plano de contingência'!J573)</f>
        <v>1.
2.
3.
n.</v>
      </c>
      <c r="AD573" s="83" t="str">
        <f>'Plano de contingência'!M573</f>
        <v>1.
2.
3.
n.</v>
      </c>
      <c r="AE573" s="505"/>
    </row>
    <row r="574" spans="2:31" s="78" customFormat="1" ht="14.45" customHeight="1" thickTop="1" thickBot="1" x14ac:dyDescent="0.25">
      <c r="B574" s="455"/>
      <c r="C574" s="462"/>
      <c r="D574" s="465"/>
      <c r="E574" s="472"/>
      <c r="F574" s="93"/>
      <c r="G574" s="449"/>
      <c r="H574" s="94"/>
      <c r="I574" s="436"/>
      <c r="J574" s="508"/>
      <c r="K574" s="411"/>
      <c r="L574" s="411"/>
      <c r="M574" s="414"/>
      <c r="N574" s="404" t="str">
        <f>'Avaliar os Controles Existent.'!H574</f>
        <v>1.
2.
3.
n.</v>
      </c>
      <c r="O574" s="405"/>
      <c r="P574" s="406"/>
      <c r="Q574" s="399"/>
      <c r="R574" s="404" t="str">
        <f>'Avaliar os Controles Existent.'!R574</f>
        <v>1.
2.
3.
n.</v>
      </c>
      <c r="S574" s="405"/>
      <c r="T574" s="406"/>
      <c r="U574" s="399"/>
      <c r="V574" s="381"/>
      <c r="W574" s="384"/>
      <c r="X574" s="393"/>
      <c r="Y574" s="84"/>
      <c r="Z574" s="83" t="str">
        <f>IF('Plano de ação'!J574="","",'Plano de ação'!J574)</f>
        <v>1.
2.
3.
n.</v>
      </c>
      <c r="AA574" s="85" t="str">
        <f>IF('Plano de ação'!R574="","",'Plano de ação'!R574)</f>
        <v/>
      </c>
      <c r="AB574" s="86" t="str">
        <f>IF('Plano de ação'!S574="","",'Plano de ação'!S574)</f>
        <v/>
      </c>
      <c r="AC574" s="83" t="str">
        <f>IF('Plano de contingência'!J574="","",'Plano de contingência'!J574)</f>
        <v>1.
2.
3.
n.</v>
      </c>
      <c r="AD574" s="83" t="str">
        <f>'Plano de contingência'!M574</f>
        <v>1.
2.
3.
n.</v>
      </c>
      <c r="AE574" s="505"/>
    </row>
    <row r="575" spans="2:31" s="78" customFormat="1" ht="14.45" customHeight="1" thickTop="1" thickBot="1" x14ac:dyDescent="0.25">
      <c r="B575" s="455"/>
      <c r="C575" s="462"/>
      <c r="D575" s="465"/>
      <c r="E575" s="472"/>
      <c r="F575" s="93"/>
      <c r="G575" s="449"/>
      <c r="H575" s="94"/>
      <c r="I575" s="436"/>
      <c r="J575" s="508"/>
      <c r="K575" s="411"/>
      <c r="L575" s="411"/>
      <c r="M575" s="414"/>
      <c r="N575" s="404" t="str">
        <f>'Avaliar os Controles Existent.'!H575</f>
        <v>1.
2.
3.
n.</v>
      </c>
      <c r="O575" s="405"/>
      <c r="P575" s="406"/>
      <c r="Q575" s="399"/>
      <c r="R575" s="404" t="str">
        <f>'Avaliar os Controles Existent.'!R575</f>
        <v>1.
2.
3.
n.</v>
      </c>
      <c r="S575" s="405"/>
      <c r="T575" s="406"/>
      <c r="U575" s="399"/>
      <c r="V575" s="381"/>
      <c r="W575" s="384"/>
      <c r="X575" s="393"/>
      <c r="Y575" s="84"/>
      <c r="Z575" s="83" t="str">
        <f>IF('Plano de ação'!J575="","",'Plano de ação'!J575)</f>
        <v>1.
2.
3.
n.</v>
      </c>
      <c r="AA575" s="85" t="str">
        <f>IF('Plano de ação'!R575="","",'Plano de ação'!R575)</f>
        <v/>
      </c>
      <c r="AB575" s="86" t="str">
        <f>IF('Plano de ação'!S575="","",'Plano de ação'!S575)</f>
        <v/>
      </c>
      <c r="AC575" s="83" t="str">
        <f>IF('Plano de contingência'!J575="","",'Plano de contingência'!J575)</f>
        <v>1.
2.
3.
n.</v>
      </c>
      <c r="AD575" s="83" t="str">
        <f>'Plano de contingência'!M575</f>
        <v>1.
2.
3.
n.</v>
      </c>
      <c r="AE575" s="505"/>
    </row>
    <row r="576" spans="2:31" s="78" customFormat="1" ht="14.45" customHeight="1" thickTop="1" thickBot="1" x14ac:dyDescent="0.25">
      <c r="B576" s="455"/>
      <c r="C576" s="462"/>
      <c r="D576" s="465"/>
      <c r="E576" s="472"/>
      <c r="F576" s="93"/>
      <c r="G576" s="449"/>
      <c r="H576" s="94"/>
      <c r="I576" s="436"/>
      <c r="J576" s="508"/>
      <c r="K576" s="411"/>
      <c r="L576" s="411"/>
      <c r="M576" s="414"/>
      <c r="N576" s="404" t="str">
        <f>'Avaliar os Controles Existent.'!H576</f>
        <v>1.
2.
3.
n.</v>
      </c>
      <c r="O576" s="405"/>
      <c r="P576" s="406"/>
      <c r="Q576" s="399"/>
      <c r="R576" s="404" t="str">
        <f>'Avaliar os Controles Existent.'!R576</f>
        <v>1.
2.
3.
n.</v>
      </c>
      <c r="S576" s="405"/>
      <c r="T576" s="406"/>
      <c r="U576" s="399"/>
      <c r="V576" s="381"/>
      <c r="W576" s="384"/>
      <c r="X576" s="393"/>
      <c r="Y576" s="84"/>
      <c r="Z576" s="83" t="str">
        <f>IF('Plano de ação'!J576="","",'Plano de ação'!J576)</f>
        <v>1.
2.
3.
n.</v>
      </c>
      <c r="AA576" s="85" t="str">
        <f>IF('Plano de ação'!R576="","",'Plano de ação'!R576)</f>
        <v/>
      </c>
      <c r="AB576" s="86" t="str">
        <f>IF('Plano de ação'!S576="","",'Plano de ação'!S576)</f>
        <v/>
      </c>
      <c r="AC576" s="83" t="str">
        <f>IF('Plano de contingência'!J576="","",'Plano de contingência'!J576)</f>
        <v>1.
2.
3.
n.</v>
      </c>
      <c r="AD576" s="83" t="str">
        <f>'Plano de contingência'!M576</f>
        <v>1.
2.
3.
n.</v>
      </c>
      <c r="AE576" s="505"/>
    </row>
    <row r="577" spans="2:31" s="78" customFormat="1" ht="14.45" customHeight="1" thickTop="1" thickBot="1" x14ac:dyDescent="0.25">
      <c r="B577" s="455"/>
      <c r="C577" s="462"/>
      <c r="D577" s="465"/>
      <c r="E577" s="472"/>
      <c r="F577" s="93"/>
      <c r="G577" s="449"/>
      <c r="H577" s="94"/>
      <c r="I577" s="436"/>
      <c r="J577" s="508"/>
      <c r="K577" s="411"/>
      <c r="L577" s="411"/>
      <c r="M577" s="414"/>
      <c r="N577" s="404" t="str">
        <f>'Avaliar os Controles Existent.'!H577</f>
        <v>1.
2.
3.
n.</v>
      </c>
      <c r="O577" s="405"/>
      <c r="P577" s="406"/>
      <c r="Q577" s="399"/>
      <c r="R577" s="404" t="str">
        <f>'Avaliar os Controles Existent.'!R577</f>
        <v>1.
2.
3.
n.</v>
      </c>
      <c r="S577" s="405"/>
      <c r="T577" s="406"/>
      <c r="U577" s="399"/>
      <c r="V577" s="381"/>
      <c r="W577" s="384"/>
      <c r="X577" s="393"/>
      <c r="Y577" s="84"/>
      <c r="Z577" s="83" t="str">
        <f>IF('Plano de ação'!J577="","",'Plano de ação'!J577)</f>
        <v>1.
2.
3.
n.</v>
      </c>
      <c r="AA577" s="85" t="str">
        <f>IF('Plano de ação'!R577="","",'Plano de ação'!R577)</f>
        <v/>
      </c>
      <c r="AB577" s="86" t="str">
        <f>IF('Plano de ação'!S577="","",'Plano de ação'!S577)</f>
        <v/>
      </c>
      <c r="AC577" s="83" t="str">
        <f>IF('Plano de contingência'!J577="","",'Plano de contingência'!J577)</f>
        <v>1.
2.
3.
n.</v>
      </c>
      <c r="AD577" s="83" t="str">
        <f>'Plano de contingência'!M577</f>
        <v>1.
2.
3.
n.</v>
      </c>
      <c r="AE577" s="505"/>
    </row>
    <row r="578" spans="2:31" s="78" customFormat="1" ht="14.45" customHeight="1" thickTop="1" thickBot="1" x14ac:dyDescent="0.25">
      <c r="B578" s="455"/>
      <c r="C578" s="462"/>
      <c r="D578" s="465"/>
      <c r="E578" s="472"/>
      <c r="F578" s="93"/>
      <c r="G578" s="449"/>
      <c r="H578" s="94"/>
      <c r="I578" s="436"/>
      <c r="J578" s="508"/>
      <c r="K578" s="411"/>
      <c r="L578" s="411"/>
      <c r="M578" s="414"/>
      <c r="N578" s="404" t="str">
        <f>'Avaliar os Controles Existent.'!H578</f>
        <v>1.
2.
3.
n.</v>
      </c>
      <c r="O578" s="405"/>
      <c r="P578" s="406"/>
      <c r="Q578" s="399"/>
      <c r="R578" s="404" t="str">
        <f>'Avaliar os Controles Existent.'!R578</f>
        <v>1.
2.
3.
n.</v>
      </c>
      <c r="S578" s="405"/>
      <c r="T578" s="406"/>
      <c r="U578" s="399"/>
      <c r="V578" s="381"/>
      <c r="W578" s="384"/>
      <c r="X578" s="393"/>
      <c r="Y578" s="84"/>
      <c r="Z578" s="83" t="str">
        <f>IF('Plano de ação'!J578="","",'Plano de ação'!J578)</f>
        <v>1.
2.
3.
n.</v>
      </c>
      <c r="AA578" s="85" t="str">
        <f>IF('Plano de ação'!R578="","",'Plano de ação'!R578)</f>
        <v/>
      </c>
      <c r="AB578" s="86" t="str">
        <f>IF('Plano de ação'!S578="","",'Plano de ação'!S578)</f>
        <v/>
      </c>
      <c r="AC578" s="83" t="str">
        <f>IF('Plano de contingência'!J578="","",'Plano de contingência'!J578)</f>
        <v>1.
2.
3.
n.</v>
      </c>
      <c r="AD578" s="83" t="str">
        <f>'Plano de contingência'!M578</f>
        <v>1.
2.
3.
n.</v>
      </c>
      <c r="AE578" s="505"/>
    </row>
    <row r="579" spans="2:31" s="78" customFormat="1" ht="14.45" customHeight="1" thickTop="1" thickBot="1" x14ac:dyDescent="0.25">
      <c r="B579" s="455"/>
      <c r="C579" s="462"/>
      <c r="D579" s="465"/>
      <c r="E579" s="472"/>
      <c r="F579" s="93"/>
      <c r="G579" s="449"/>
      <c r="H579" s="94"/>
      <c r="I579" s="436"/>
      <c r="J579" s="508"/>
      <c r="K579" s="411"/>
      <c r="L579" s="411"/>
      <c r="M579" s="414"/>
      <c r="N579" s="404" t="str">
        <f>'Avaliar os Controles Existent.'!H579</f>
        <v>1.
2.
3.
n.</v>
      </c>
      <c r="O579" s="405"/>
      <c r="P579" s="406"/>
      <c r="Q579" s="399"/>
      <c r="R579" s="404" t="str">
        <f>'Avaliar os Controles Existent.'!R579</f>
        <v>1.
2.
3.
n.</v>
      </c>
      <c r="S579" s="405"/>
      <c r="T579" s="406"/>
      <c r="U579" s="399"/>
      <c r="V579" s="381"/>
      <c r="W579" s="384"/>
      <c r="X579" s="393"/>
      <c r="Y579" s="84"/>
      <c r="Z579" s="83" t="str">
        <f>IF('Plano de ação'!J579="","",'Plano de ação'!J579)</f>
        <v>1.
2.
3.
n.</v>
      </c>
      <c r="AA579" s="85" t="str">
        <f>IF('Plano de ação'!R579="","",'Plano de ação'!R579)</f>
        <v/>
      </c>
      <c r="AB579" s="86" t="str">
        <f>IF('Plano de ação'!S579="","",'Plano de ação'!S579)</f>
        <v/>
      </c>
      <c r="AC579" s="83" t="str">
        <f>IF('Plano de contingência'!J579="","",'Plano de contingência'!J579)</f>
        <v>1.
2.
3.
n.</v>
      </c>
      <c r="AD579" s="83" t="str">
        <f>'Plano de contingência'!M579</f>
        <v>1.
2.
3.
n.</v>
      </c>
      <c r="AE579" s="505"/>
    </row>
    <row r="580" spans="2:31" s="78" customFormat="1" ht="14.45" customHeight="1" thickTop="1" thickBot="1" x14ac:dyDescent="0.25">
      <c r="B580" s="455"/>
      <c r="C580" s="462"/>
      <c r="D580" s="465"/>
      <c r="E580" s="472"/>
      <c r="F580" s="93"/>
      <c r="G580" s="449"/>
      <c r="H580" s="94"/>
      <c r="I580" s="436"/>
      <c r="J580" s="508"/>
      <c r="K580" s="411"/>
      <c r="L580" s="411"/>
      <c r="M580" s="414"/>
      <c r="N580" s="404" t="str">
        <f>'Avaliar os Controles Existent.'!H580</f>
        <v>1.
2.
3.
n.</v>
      </c>
      <c r="O580" s="405"/>
      <c r="P580" s="406"/>
      <c r="Q580" s="399"/>
      <c r="R580" s="404" t="str">
        <f>'Avaliar os Controles Existent.'!R580</f>
        <v>1.
2.
3.
n.</v>
      </c>
      <c r="S580" s="405"/>
      <c r="T580" s="406"/>
      <c r="U580" s="399"/>
      <c r="V580" s="381"/>
      <c r="W580" s="384"/>
      <c r="X580" s="393"/>
      <c r="Y580" s="84"/>
      <c r="Z580" s="83" t="str">
        <f>IF('Plano de ação'!J580="","",'Plano de ação'!J580)</f>
        <v>1.
2.
3.
n.</v>
      </c>
      <c r="AA580" s="85" t="str">
        <f>IF('Plano de ação'!R580="","",'Plano de ação'!R580)</f>
        <v/>
      </c>
      <c r="AB580" s="86" t="str">
        <f>IF('Plano de ação'!S580="","",'Plano de ação'!S580)</f>
        <v/>
      </c>
      <c r="AC580" s="83" t="str">
        <f>IF('Plano de contingência'!J580="","",'Plano de contingência'!J580)</f>
        <v>1.
2.
3.
n.</v>
      </c>
      <c r="AD580" s="83" t="str">
        <f>'Plano de contingência'!M580</f>
        <v>1.
2.
3.
n.</v>
      </c>
      <c r="AE580" s="505"/>
    </row>
    <row r="581" spans="2:31" s="78" customFormat="1" ht="14.45" customHeight="1" thickTop="1" thickBot="1" x14ac:dyDescent="0.25">
      <c r="B581" s="455"/>
      <c r="C581" s="462"/>
      <c r="D581" s="466"/>
      <c r="E581" s="473"/>
      <c r="F581" s="93"/>
      <c r="G581" s="450"/>
      <c r="H581" s="94"/>
      <c r="I581" s="437"/>
      <c r="J581" s="509"/>
      <c r="K581" s="412"/>
      <c r="L581" s="412"/>
      <c r="M581" s="415"/>
      <c r="N581" s="404" t="str">
        <f>'Avaliar os Controles Existent.'!H581</f>
        <v>1.
2.
3.
n.</v>
      </c>
      <c r="O581" s="405"/>
      <c r="P581" s="406"/>
      <c r="Q581" s="400"/>
      <c r="R581" s="404" t="str">
        <f>'Avaliar os Controles Existent.'!R581</f>
        <v>1.
2.
3.
n.</v>
      </c>
      <c r="S581" s="405"/>
      <c r="T581" s="406"/>
      <c r="U581" s="400"/>
      <c r="V581" s="382"/>
      <c r="W581" s="385"/>
      <c r="X581" s="394"/>
      <c r="Y581" s="84"/>
      <c r="Z581" s="83" t="str">
        <f>IF('Plano de ação'!J581="","",'Plano de ação'!J581)</f>
        <v>1.
2.
3.
n.</v>
      </c>
      <c r="AA581" s="85" t="str">
        <f>IF('Plano de ação'!R581="","",'Plano de ação'!R581)</f>
        <v/>
      </c>
      <c r="AB581" s="86" t="str">
        <f>IF('Plano de ação'!S581="","",'Plano de ação'!S581)</f>
        <v/>
      </c>
      <c r="AC581" s="83" t="str">
        <f>IF('Plano de contingência'!J581="","",'Plano de contingência'!J581)</f>
        <v>1.
2.
3.
n.</v>
      </c>
      <c r="AD581" s="83" t="str">
        <f>'Plano de contingência'!M581</f>
        <v>1.
2.
3.
n.</v>
      </c>
      <c r="AE581" s="505"/>
    </row>
    <row r="582" spans="2:31" s="78" customFormat="1" ht="14.45" customHeight="1" thickTop="1" thickBot="1" x14ac:dyDescent="0.25">
      <c r="B582" s="455"/>
      <c r="C582" s="462"/>
      <c r="D582" s="464" t="str">
        <f>'Subprocessos e FCS'!C70</f>
        <v>FCS.02</v>
      </c>
      <c r="E582" s="471">
        <f>'Subprocessos e FCS'!D70</f>
        <v>0</v>
      </c>
      <c r="F582" s="93"/>
      <c r="G582" s="448" t="s">
        <v>149</v>
      </c>
      <c r="H582" s="94"/>
      <c r="I582" s="435"/>
      <c r="J582" s="507"/>
      <c r="K582" s="410" t="str">
        <f>'Apuração do Risco Inerente'!Y582:Y591</f>
        <v/>
      </c>
      <c r="L582" s="410" t="str">
        <f>'Apuração do Risco Inerente'!Z582:Z591</f>
        <v/>
      </c>
      <c r="M582" s="413" t="str">
        <f>'Apuração do Risco Inerente'!AB582:AB591</f>
        <v/>
      </c>
      <c r="N582" s="404" t="str">
        <f>'Avaliar os Controles Existent.'!H582</f>
        <v>1.
2.
3.
n.</v>
      </c>
      <c r="O582" s="405"/>
      <c r="P582" s="406"/>
      <c r="Q582" s="398" t="str">
        <f>'Avaliar os Controles Existent.'!N582:N591</f>
        <v/>
      </c>
      <c r="R582" s="404" t="str">
        <f>'Avaliar os Controles Existent.'!R582</f>
        <v>1.
2.
3.
n.</v>
      </c>
      <c r="S582" s="405"/>
      <c r="T582" s="406"/>
      <c r="U582" s="398" t="str">
        <f>'Avaliar os Controles Existent.'!X582:X591</f>
        <v/>
      </c>
      <c r="V582" s="380" t="str">
        <f>'Avaliar os Controles Existent.'!AA582:AA591</f>
        <v/>
      </c>
      <c r="W582" s="383" t="str">
        <f>'Avaliar os Controles Existent.'!AB582:AB591</f>
        <v/>
      </c>
      <c r="X582" s="392" t="str">
        <f>'Avaliar os Controles Existent.'!AD582:AD591</f>
        <v/>
      </c>
      <c r="Y582" s="84" t="str">
        <f>IF('Plano de ação'!I582:I591="","",'Plano de ação'!I582:I591)</f>
        <v/>
      </c>
      <c r="Z582" s="83" t="str">
        <f>IF('Plano de ação'!J582="","",'Plano de ação'!J582)</f>
        <v>1.
2.
3.
n.</v>
      </c>
      <c r="AA582" s="85" t="str">
        <f>IF('Plano de ação'!R582="","",'Plano de ação'!R582)</f>
        <v/>
      </c>
      <c r="AB582" s="86" t="str">
        <f>IF('Plano de ação'!S582="","",'Plano de ação'!S582)</f>
        <v/>
      </c>
      <c r="AC582" s="83" t="str">
        <f>IF('Plano de contingência'!J582="","",'Plano de contingência'!J582)</f>
        <v>1.
2.
3.
n.</v>
      </c>
      <c r="AD582" s="83" t="str">
        <f>'Plano de contingência'!M582</f>
        <v>1.
2.
3.
n.</v>
      </c>
      <c r="AE582" s="505" t="str">
        <f>IF(Monitoramento!J582="","",Monitoramento!J582)</f>
        <v/>
      </c>
    </row>
    <row r="583" spans="2:31" s="78" customFormat="1" ht="14.45" customHeight="1" thickTop="1" thickBot="1" x14ac:dyDescent="0.25">
      <c r="B583" s="455"/>
      <c r="C583" s="462"/>
      <c r="D583" s="465"/>
      <c r="E583" s="472"/>
      <c r="F583" s="93"/>
      <c r="G583" s="449"/>
      <c r="H583" s="94"/>
      <c r="I583" s="436"/>
      <c r="J583" s="508"/>
      <c r="K583" s="411"/>
      <c r="L583" s="411"/>
      <c r="M583" s="414"/>
      <c r="N583" s="404" t="str">
        <f>'Avaliar os Controles Existent.'!H583</f>
        <v>1.
2.
3.
n.</v>
      </c>
      <c r="O583" s="405"/>
      <c r="P583" s="406"/>
      <c r="Q583" s="399"/>
      <c r="R583" s="404" t="str">
        <f>'Avaliar os Controles Existent.'!R583</f>
        <v>1.
2.
3.
n.</v>
      </c>
      <c r="S583" s="405"/>
      <c r="T583" s="406"/>
      <c r="U583" s="399"/>
      <c r="V583" s="381"/>
      <c r="W583" s="384"/>
      <c r="X583" s="393"/>
      <c r="Y583" s="84"/>
      <c r="Z583" s="83" t="str">
        <f>IF('Plano de ação'!J583="","",'Plano de ação'!J583)</f>
        <v>1.
2.
3.
n.</v>
      </c>
      <c r="AA583" s="85" t="str">
        <f>IF('Plano de ação'!R583="","",'Plano de ação'!R583)</f>
        <v/>
      </c>
      <c r="AB583" s="86" t="str">
        <f>IF('Plano de ação'!S583="","",'Plano de ação'!S583)</f>
        <v/>
      </c>
      <c r="AC583" s="83" t="str">
        <f>IF('Plano de contingência'!J583="","",'Plano de contingência'!J583)</f>
        <v>1.
2.
3.
n.</v>
      </c>
      <c r="AD583" s="83" t="str">
        <f>'Plano de contingência'!M583</f>
        <v>1.
2.
3.
n.</v>
      </c>
      <c r="AE583" s="505"/>
    </row>
    <row r="584" spans="2:31" s="78" customFormat="1" ht="14.45" customHeight="1" thickTop="1" thickBot="1" x14ac:dyDescent="0.25">
      <c r="B584" s="455"/>
      <c r="C584" s="462"/>
      <c r="D584" s="465"/>
      <c r="E584" s="472"/>
      <c r="F584" s="93"/>
      <c r="G584" s="449"/>
      <c r="H584" s="94"/>
      <c r="I584" s="436"/>
      <c r="J584" s="508"/>
      <c r="K584" s="411"/>
      <c r="L584" s="411"/>
      <c r="M584" s="414"/>
      <c r="N584" s="404" t="str">
        <f>'Avaliar os Controles Existent.'!H584</f>
        <v>1.
2.
3.
n.</v>
      </c>
      <c r="O584" s="405"/>
      <c r="P584" s="406"/>
      <c r="Q584" s="399"/>
      <c r="R584" s="404" t="str">
        <f>'Avaliar os Controles Existent.'!R584</f>
        <v>1.
2.
3.
n.</v>
      </c>
      <c r="S584" s="405"/>
      <c r="T584" s="406"/>
      <c r="U584" s="399"/>
      <c r="V584" s="381"/>
      <c r="W584" s="384"/>
      <c r="X584" s="393"/>
      <c r="Y584" s="84"/>
      <c r="Z584" s="83" t="str">
        <f>IF('Plano de ação'!J584="","",'Plano de ação'!J584)</f>
        <v>1.
2.
3.
n.</v>
      </c>
      <c r="AA584" s="85" t="str">
        <f>IF('Plano de ação'!R584="","",'Plano de ação'!R584)</f>
        <v/>
      </c>
      <c r="AB584" s="86" t="str">
        <f>IF('Plano de ação'!S584="","",'Plano de ação'!S584)</f>
        <v/>
      </c>
      <c r="AC584" s="83" t="str">
        <f>IF('Plano de contingência'!J584="","",'Plano de contingência'!J584)</f>
        <v>1.
2.
3.
n.</v>
      </c>
      <c r="AD584" s="83" t="str">
        <f>'Plano de contingência'!M584</f>
        <v>1.
2.
3.
n.</v>
      </c>
      <c r="AE584" s="505"/>
    </row>
    <row r="585" spans="2:31" s="78" customFormat="1" ht="14.45" customHeight="1" thickTop="1" thickBot="1" x14ac:dyDescent="0.25">
      <c r="B585" s="455"/>
      <c r="C585" s="462"/>
      <c r="D585" s="465"/>
      <c r="E585" s="472"/>
      <c r="F585" s="93"/>
      <c r="G585" s="449"/>
      <c r="H585" s="94"/>
      <c r="I585" s="436"/>
      <c r="J585" s="508"/>
      <c r="K585" s="411"/>
      <c r="L585" s="411"/>
      <c r="M585" s="414"/>
      <c r="N585" s="404" t="str">
        <f>'Avaliar os Controles Existent.'!H585</f>
        <v>1.
2.
3.
n.</v>
      </c>
      <c r="O585" s="405"/>
      <c r="P585" s="406"/>
      <c r="Q585" s="399"/>
      <c r="R585" s="404" t="str">
        <f>'Avaliar os Controles Existent.'!R585</f>
        <v>1.
2.
3.
n.</v>
      </c>
      <c r="S585" s="405"/>
      <c r="T585" s="406"/>
      <c r="U585" s="399"/>
      <c r="V585" s="381"/>
      <c r="W585" s="384"/>
      <c r="X585" s="393"/>
      <c r="Y585" s="84"/>
      <c r="Z585" s="83" t="str">
        <f>IF('Plano de ação'!J585="","",'Plano de ação'!J585)</f>
        <v>1.
2.
3.
n.</v>
      </c>
      <c r="AA585" s="85" t="str">
        <f>IF('Plano de ação'!R585="","",'Plano de ação'!R585)</f>
        <v/>
      </c>
      <c r="AB585" s="86" t="str">
        <f>IF('Plano de ação'!S585="","",'Plano de ação'!S585)</f>
        <v/>
      </c>
      <c r="AC585" s="83" t="str">
        <f>IF('Plano de contingência'!J585="","",'Plano de contingência'!J585)</f>
        <v>1.
2.
3.
n.</v>
      </c>
      <c r="AD585" s="83" t="str">
        <f>'Plano de contingência'!M585</f>
        <v>1.
2.
3.
n.</v>
      </c>
      <c r="AE585" s="505"/>
    </row>
    <row r="586" spans="2:31" s="78" customFormat="1" ht="14.45" customHeight="1" thickTop="1" thickBot="1" x14ac:dyDescent="0.25">
      <c r="B586" s="455"/>
      <c r="C586" s="462"/>
      <c r="D586" s="465"/>
      <c r="E586" s="472"/>
      <c r="F586" s="93"/>
      <c r="G586" s="449"/>
      <c r="H586" s="94"/>
      <c r="I586" s="436"/>
      <c r="J586" s="508"/>
      <c r="K586" s="411"/>
      <c r="L586" s="411"/>
      <c r="M586" s="414"/>
      <c r="N586" s="404" t="str">
        <f>'Avaliar os Controles Existent.'!H586</f>
        <v>1.
2.
3.
n.</v>
      </c>
      <c r="O586" s="405"/>
      <c r="P586" s="406"/>
      <c r="Q586" s="399"/>
      <c r="R586" s="404" t="str">
        <f>'Avaliar os Controles Existent.'!R586</f>
        <v>1.
2.
3.
n.</v>
      </c>
      <c r="S586" s="405"/>
      <c r="T586" s="406"/>
      <c r="U586" s="399"/>
      <c r="V586" s="381"/>
      <c r="W586" s="384"/>
      <c r="X586" s="393"/>
      <c r="Y586" s="84"/>
      <c r="Z586" s="83" t="str">
        <f>IF('Plano de ação'!J586="","",'Plano de ação'!J586)</f>
        <v>1.
2.
3.
n.</v>
      </c>
      <c r="AA586" s="85" t="str">
        <f>IF('Plano de ação'!R586="","",'Plano de ação'!R586)</f>
        <v/>
      </c>
      <c r="AB586" s="86" t="str">
        <f>IF('Plano de ação'!S586="","",'Plano de ação'!S586)</f>
        <v/>
      </c>
      <c r="AC586" s="83" t="str">
        <f>IF('Plano de contingência'!J586="","",'Plano de contingência'!J586)</f>
        <v>1.
2.
3.
n.</v>
      </c>
      <c r="AD586" s="83" t="str">
        <f>'Plano de contingência'!M586</f>
        <v>1.
2.
3.
n.</v>
      </c>
      <c r="AE586" s="505"/>
    </row>
    <row r="587" spans="2:31" s="78" customFormat="1" ht="14.45" customHeight="1" thickTop="1" thickBot="1" x14ac:dyDescent="0.25">
      <c r="B587" s="455"/>
      <c r="C587" s="462"/>
      <c r="D587" s="465"/>
      <c r="E587" s="472"/>
      <c r="F587" s="93"/>
      <c r="G587" s="449"/>
      <c r="H587" s="94"/>
      <c r="I587" s="436"/>
      <c r="J587" s="508"/>
      <c r="K587" s="411"/>
      <c r="L587" s="411"/>
      <c r="M587" s="414"/>
      <c r="N587" s="404" t="str">
        <f>'Avaliar os Controles Existent.'!H587</f>
        <v>1.
2.
3.
n.</v>
      </c>
      <c r="O587" s="405"/>
      <c r="P587" s="406"/>
      <c r="Q587" s="399"/>
      <c r="R587" s="404" t="str">
        <f>'Avaliar os Controles Existent.'!R587</f>
        <v>1.
2.
3.
n.</v>
      </c>
      <c r="S587" s="405"/>
      <c r="T587" s="406"/>
      <c r="U587" s="399"/>
      <c r="V587" s="381"/>
      <c r="W587" s="384"/>
      <c r="X587" s="393"/>
      <c r="Y587" s="84"/>
      <c r="Z587" s="83" t="str">
        <f>IF('Plano de ação'!J587="","",'Plano de ação'!J587)</f>
        <v>1.
2.
3.
n.</v>
      </c>
      <c r="AA587" s="85" t="str">
        <f>IF('Plano de ação'!R587="","",'Plano de ação'!R587)</f>
        <v/>
      </c>
      <c r="AB587" s="86" t="str">
        <f>IF('Plano de ação'!S587="","",'Plano de ação'!S587)</f>
        <v/>
      </c>
      <c r="AC587" s="83" t="str">
        <f>IF('Plano de contingência'!J587="","",'Plano de contingência'!J587)</f>
        <v>1.
2.
3.
n.</v>
      </c>
      <c r="AD587" s="83" t="str">
        <f>'Plano de contingência'!M587</f>
        <v>1.
2.
3.
n.</v>
      </c>
      <c r="AE587" s="505"/>
    </row>
    <row r="588" spans="2:31" s="78" customFormat="1" ht="14.45" customHeight="1" thickTop="1" thickBot="1" x14ac:dyDescent="0.25">
      <c r="B588" s="455"/>
      <c r="C588" s="462"/>
      <c r="D588" s="465"/>
      <c r="E588" s="472"/>
      <c r="F588" s="93"/>
      <c r="G588" s="449"/>
      <c r="H588" s="94"/>
      <c r="I588" s="436"/>
      <c r="J588" s="508"/>
      <c r="K588" s="411"/>
      <c r="L588" s="411"/>
      <c r="M588" s="414"/>
      <c r="N588" s="404" t="str">
        <f>'Avaliar os Controles Existent.'!H588</f>
        <v>1.
2.
3.
n.</v>
      </c>
      <c r="O588" s="405"/>
      <c r="P588" s="406"/>
      <c r="Q588" s="399"/>
      <c r="R588" s="404" t="str">
        <f>'Avaliar os Controles Existent.'!R588</f>
        <v>1.
2.
3.
n.</v>
      </c>
      <c r="S588" s="405"/>
      <c r="T588" s="406"/>
      <c r="U588" s="399"/>
      <c r="V588" s="381"/>
      <c r="W588" s="384"/>
      <c r="X588" s="393"/>
      <c r="Y588" s="84"/>
      <c r="Z588" s="83" t="str">
        <f>IF('Plano de ação'!J588="","",'Plano de ação'!J588)</f>
        <v>1.
2.
3.
n.</v>
      </c>
      <c r="AA588" s="85" t="str">
        <f>IF('Plano de ação'!R588="","",'Plano de ação'!R588)</f>
        <v/>
      </c>
      <c r="AB588" s="86" t="str">
        <f>IF('Plano de ação'!S588="","",'Plano de ação'!S588)</f>
        <v/>
      </c>
      <c r="AC588" s="83" t="str">
        <f>IF('Plano de contingência'!J588="","",'Plano de contingência'!J588)</f>
        <v>1.
2.
3.
n.</v>
      </c>
      <c r="AD588" s="83" t="str">
        <f>'Plano de contingência'!M588</f>
        <v>1.
2.
3.
n.</v>
      </c>
      <c r="AE588" s="505"/>
    </row>
    <row r="589" spans="2:31" s="78" customFormat="1" ht="14.45" customHeight="1" thickTop="1" thickBot="1" x14ac:dyDescent="0.25">
      <c r="B589" s="455"/>
      <c r="C589" s="462"/>
      <c r="D589" s="465"/>
      <c r="E589" s="472"/>
      <c r="F589" s="93"/>
      <c r="G589" s="449"/>
      <c r="H589" s="94"/>
      <c r="I589" s="436"/>
      <c r="J589" s="508"/>
      <c r="K589" s="411"/>
      <c r="L589" s="411"/>
      <c r="M589" s="414"/>
      <c r="N589" s="404" t="str">
        <f>'Avaliar os Controles Existent.'!H589</f>
        <v>1.
2.
3.
n.</v>
      </c>
      <c r="O589" s="405"/>
      <c r="P589" s="406"/>
      <c r="Q589" s="399"/>
      <c r="R589" s="404" t="str">
        <f>'Avaliar os Controles Existent.'!R589</f>
        <v>1.
2.
3.
n.</v>
      </c>
      <c r="S589" s="405"/>
      <c r="T589" s="406"/>
      <c r="U589" s="399"/>
      <c r="V589" s="381"/>
      <c r="W589" s="384"/>
      <c r="X589" s="393"/>
      <c r="Y589" s="84"/>
      <c r="Z589" s="83" t="str">
        <f>IF('Plano de ação'!J589="","",'Plano de ação'!J589)</f>
        <v>1.
2.
3.
n.</v>
      </c>
      <c r="AA589" s="85" t="str">
        <f>IF('Plano de ação'!R589="","",'Plano de ação'!R589)</f>
        <v/>
      </c>
      <c r="AB589" s="86" t="str">
        <f>IF('Plano de ação'!S589="","",'Plano de ação'!S589)</f>
        <v/>
      </c>
      <c r="AC589" s="83" t="str">
        <f>IF('Plano de contingência'!J589="","",'Plano de contingência'!J589)</f>
        <v>1.
2.
3.
n.</v>
      </c>
      <c r="AD589" s="83" t="str">
        <f>'Plano de contingência'!M589</f>
        <v>1.
2.
3.
n.</v>
      </c>
      <c r="AE589" s="505"/>
    </row>
    <row r="590" spans="2:31" s="78" customFormat="1" ht="14.45" customHeight="1" thickTop="1" thickBot="1" x14ac:dyDescent="0.25">
      <c r="B590" s="455"/>
      <c r="C590" s="462"/>
      <c r="D590" s="465"/>
      <c r="E590" s="472"/>
      <c r="F590" s="93"/>
      <c r="G590" s="449"/>
      <c r="H590" s="94"/>
      <c r="I590" s="436"/>
      <c r="J590" s="508"/>
      <c r="K590" s="411"/>
      <c r="L590" s="411"/>
      <c r="M590" s="414"/>
      <c r="N590" s="404" t="str">
        <f>'Avaliar os Controles Existent.'!H590</f>
        <v>1.
2.
3.
n.</v>
      </c>
      <c r="O590" s="405"/>
      <c r="P590" s="406"/>
      <c r="Q590" s="399"/>
      <c r="R590" s="404" t="str">
        <f>'Avaliar os Controles Existent.'!R590</f>
        <v>1.
2.
3.
n.</v>
      </c>
      <c r="S590" s="405"/>
      <c r="T590" s="406"/>
      <c r="U590" s="399"/>
      <c r="V590" s="381"/>
      <c r="W590" s="384"/>
      <c r="X590" s="393"/>
      <c r="Y590" s="84"/>
      <c r="Z590" s="83" t="str">
        <f>IF('Plano de ação'!J590="","",'Plano de ação'!J590)</f>
        <v>1.
2.
3.
n.</v>
      </c>
      <c r="AA590" s="85" t="str">
        <f>IF('Plano de ação'!R590="","",'Plano de ação'!R590)</f>
        <v/>
      </c>
      <c r="AB590" s="86" t="str">
        <f>IF('Plano de ação'!S590="","",'Plano de ação'!S590)</f>
        <v/>
      </c>
      <c r="AC590" s="83" t="str">
        <f>IF('Plano de contingência'!J590="","",'Plano de contingência'!J590)</f>
        <v>1.
2.
3.
n.</v>
      </c>
      <c r="AD590" s="83" t="str">
        <f>'Plano de contingência'!M590</f>
        <v>1.
2.
3.
n.</v>
      </c>
      <c r="AE590" s="505"/>
    </row>
    <row r="591" spans="2:31" s="78" customFormat="1" ht="14.45" customHeight="1" thickTop="1" thickBot="1" x14ac:dyDescent="0.25">
      <c r="B591" s="455"/>
      <c r="C591" s="462"/>
      <c r="D591" s="466"/>
      <c r="E591" s="473"/>
      <c r="F591" s="93"/>
      <c r="G591" s="450"/>
      <c r="H591" s="94"/>
      <c r="I591" s="437"/>
      <c r="J591" s="509"/>
      <c r="K591" s="412"/>
      <c r="L591" s="412"/>
      <c r="M591" s="415"/>
      <c r="N591" s="404" t="str">
        <f>'Avaliar os Controles Existent.'!H591</f>
        <v>1.
2.
3.
n.</v>
      </c>
      <c r="O591" s="405"/>
      <c r="P591" s="406"/>
      <c r="Q591" s="400"/>
      <c r="R591" s="404" t="str">
        <f>'Avaliar os Controles Existent.'!R591</f>
        <v>1.
2.
3.
n.</v>
      </c>
      <c r="S591" s="405"/>
      <c r="T591" s="406"/>
      <c r="U591" s="400"/>
      <c r="V591" s="382"/>
      <c r="W591" s="385"/>
      <c r="X591" s="394"/>
      <c r="Y591" s="84"/>
      <c r="Z591" s="83" t="str">
        <f>IF('Plano de ação'!J591="","",'Plano de ação'!J591)</f>
        <v>1.
2.
3.
n.</v>
      </c>
      <c r="AA591" s="85" t="str">
        <f>IF('Plano de ação'!R591="","",'Plano de ação'!R591)</f>
        <v/>
      </c>
      <c r="AB591" s="86" t="str">
        <f>IF('Plano de ação'!S591="","",'Plano de ação'!S591)</f>
        <v/>
      </c>
      <c r="AC591" s="83" t="str">
        <f>IF('Plano de contingência'!J591="","",'Plano de contingência'!J591)</f>
        <v>1.
2.
3.
n.</v>
      </c>
      <c r="AD591" s="83" t="str">
        <f>'Plano de contingência'!M591</f>
        <v>1.
2.
3.
n.</v>
      </c>
      <c r="AE591" s="505"/>
    </row>
    <row r="592" spans="2:31" s="78" customFormat="1" ht="14.45" customHeight="1" thickTop="1" thickBot="1" x14ac:dyDescent="0.25">
      <c r="B592" s="455"/>
      <c r="C592" s="462"/>
      <c r="D592" s="464" t="str">
        <f>'Subprocessos e FCS'!C71</f>
        <v>FCS.03</v>
      </c>
      <c r="E592" s="471">
        <f>'Subprocessos e FCS'!D71</f>
        <v>0</v>
      </c>
      <c r="F592" s="93"/>
      <c r="G592" s="448" t="s">
        <v>150</v>
      </c>
      <c r="H592" s="94"/>
      <c r="I592" s="435"/>
      <c r="J592" s="507"/>
      <c r="K592" s="410" t="str">
        <f>'Apuração do Risco Inerente'!Y592:Y601</f>
        <v/>
      </c>
      <c r="L592" s="410" t="str">
        <f>'Apuração do Risco Inerente'!Z592:Z601</f>
        <v/>
      </c>
      <c r="M592" s="413" t="str">
        <f>'Apuração do Risco Inerente'!AB592:AB601</f>
        <v/>
      </c>
      <c r="N592" s="404" t="str">
        <f>'Avaliar os Controles Existent.'!H592</f>
        <v>1.
2.
3.
n.</v>
      </c>
      <c r="O592" s="405"/>
      <c r="P592" s="406"/>
      <c r="Q592" s="398" t="str">
        <f>'Avaliar os Controles Existent.'!N592:N601</f>
        <v/>
      </c>
      <c r="R592" s="404" t="str">
        <f>'Avaliar os Controles Existent.'!R592</f>
        <v>1.
2.
3.
n.</v>
      </c>
      <c r="S592" s="405"/>
      <c r="T592" s="406"/>
      <c r="U592" s="398" t="str">
        <f>'Avaliar os Controles Existent.'!X592:X601</f>
        <v/>
      </c>
      <c r="V592" s="380" t="str">
        <f>'Avaliar os Controles Existent.'!AA592:AA601</f>
        <v/>
      </c>
      <c r="W592" s="383" t="str">
        <f>'Avaliar os Controles Existent.'!AB592:AB601</f>
        <v/>
      </c>
      <c r="X592" s="392" t="str">
        <f>'Avaliar os Controles Existent.'!AD592:AD601</f>
        <v/>
      </c>
      <c r="Y592" s="84" t="str">
        <f>IF('Plano de ação'!I592:I601="","",'Plano de ação'!I592:I601)</f>
        <v/>
      </c>
      <c r="Z592" s="83" t="str">
        <f>IF('Plano de ação'!J592="","",'Plano de ação'!J592)</f>
        <v>1.
2.
3.
n.</v>
      </c>
      <c r="AA592" s="85" t="str">
        <f>IF('Plano de ação'!R592="","",'Plano de ação'!R592)</f>
        <v/>
      </c>
      <c r="AB592" s="86" t="str">
        <f>IF('Plano de ação'!S592="","",'Plano de ação'!S592)</f>
        <v/>
      </c>
      <c r="AC592" s="83" t="str">
        <f>IF('Plano de contingência'!J592="","",'Plano de contingência'!J592)</f>
        <v>1.
2.
3.
n.</v>
      </c>
      <c r="AD592" s="83" t="str">
        <f>'Plano de contingência'!M592</f>
        <v>1.
2.
3.
n.</v>
      </c>
      <c r="AE592" s="505" t="str">
        <f>IF(Monitoramento!J592="","",Monitoramento!J592)</f>
        <v/>
      </c>
    </row>
    <row r="593" spans="2:31" s="78" customFormat="1" ht="14.45" customHeight="1" thickTop="1" thickBot="1" x14ac:dyDescent="0.25">
      <c r="B593" s="455"/>
      <c r="C593" s="462"/>
      <c r="D593" s="465"/>
      <c r="E593" s="472"/>
      <c r="F593" s="93"/>
      <c r="G593" s="449"/>
      <c r="H593" s="94"/>
      <c r="I593" s="436"/>
      <c r="J593" s="508"/>
      <c r="K593" s="411"/>
      <c r="L593" s="411"/>
      <c r="M593" s="414"/>
      <c r="N593" s="404" t="str">
        <f>'Avaliar os Controles Existent.'!H593</f>
        <v>1.
2.
3.
n.</v>
      </c>
      <c r="O593" s="405"/>
      <c r="P593" s="406"/>
      <c r="Q593" s="399"/>
      <c r="R593" s="404" t="str">
        <f>'Avaliar os Controles Existent.'!R593</f>
        <v>1.
2.
3.
n.</v>
      </c>
      <c r="S593" s="405"/>
      <c r="T593" s="406"/>
      <c r="U593" s="399"/>
      <c r="V593" s="381"/>
      <c r="W593" s="384"/>
      <c r="X593" s="393"/>
      <c r="Y593" s="84"/>
      <c r="Z593" s="83" t="str">
        <f>IF('Plano de ação'!J593="","",'Plano de ação'!J593)</f>
        <v>1.
2.
3.
n.</v>
      </c>
      <c r="AA593" s="85" t="str">
        <f>IF('Plano de ação'!R593="","",'Plano de ação'!R593)</f>
        <v/>
      </c>
      <c r="AB593" s="86" t="str">
        <f>IF('Plano de ação'!S593="","",'Plano de ação'!S593)</f>
        <v/>
      </c>
      <c r="AC593" s="83" t="str">
        <f>IF('Plano de contingência'!J593="","",'Plano de contingência'!J593)</f>
        <v>1.
2.
3.
n.</v>
      </c>
      <c r="AD593" s="83" t="str">
        <f>'Plano de contingência'!M593</f>
        <v>1.
2.
3.
n.</v>
      </c>
      <c r="AE593" s="505"/>
    </row>
    <row r="594" spans="2:31" s="78" customFormat="1" ht="14.45" customHeight="1" thickTop="1" thickBot="1" x14ac:dyDescent="0.25">
      <c r="B594" s="455"/>
      <c r="C594" s="462"/>
      <c r="D594" s="465"/>
      <c r="E594" s="472"/>
      <c r="F594" s="93"/>
      <c r="G594" s="449"/>
      <c r="H594" s="94"/>
      <c r="I594" s="436"/>
      <c r="J594" s="508"/>
      <c r="K594" s="411"/>
      <c r="L594" s="411"/>
      <c r="M594" s="414"/>
      <c r="N594" s="404" t="str">
        <f>'Avaliar os Controles Existent.'!H594</f>
        <v>1.
2.
3.
n.</v>
      </c>
      <c r="O594" s="405"/>
      <c r="P594" s="406"/>
      <c r="Q594" s="399"/>
      <c r="R594" s="404" t="str">
        <f>'Avaliar os Controles Existent.'!R594</f>
        <v>1.
2.
3.
n.</v>
      </c>
      <c r="S594" s="405"/>
      <c r="T594" s="406"/>
      <c r="U594" s="399"/>
      <c r="V594" s="381"/>
      <c r="W594" s="384"/>
      <c r="X594" s="393"/>
      <c r="Y594" s="84"/>
      <c r="Z594" s="83" t="str">
        <f>IF('Plano de ação'!J594="","",'Plano de ação'!J594)</f>
        <v>1.
2.
3.
n.</v>
      </c>
      <c r="AA594" s="85" t="str">
        <f>IF('Plano de ação'!R594="","",'Plano de ação'!R594)</f>
        <v/>
      </c>
      <c r="AB594" s="86" t="str">
        <f>IF('Plano de ação'!S594="","",'Plano de ação'!S594)</f>
        <v/>
      </c>
      <c r="AC594" s="83" t="str">
        <f>IF('Plano de contingência'!J594="","",'Plano de contingência'!J594)</f>
        <v>1.
2.
3.
n.</v>
      </c>
      <c r="AD594" s="83" t="str">
        <f>'Plano de contingência'!M594</f>
        <v>1.
2.
3.
n.</v>
      </c>
      <c r="AE594" s="505"/>
    </row>
    <row r="595" spans="2:31" s="78" customFormat="1" ht="14.45" customHeight="1" thickTop="1" thickBot="1" x14ac:dyDescent="0.25">
      <c r="B595" s="455"/>
      <c r="C595" s="462"/>
      <c r="D595" s="465"/>
      <c r="E595" s="472"/>
      <c r="F595" s="93"/>
      <c r="G595" s="449"/>
      <c r="H595" s="94"/>
      <c r="I595" s="436"/>
      <c r="J595" s="508"/>
      <c r="K595" s="411"/>
      <c r="L595" s="411"/>
      <c r="M595" s="414"/>
      <c r="N595" s="404" t="str">
        <f>'Avaliar os Controles Existent.'!H595</f>
        <v>1.
2.
3.
n.</v>
      </c>
      <c r="O595" s="405"/>
      <c r="P595" s="406"/>
      <c r="Q595" s="399"/>
      <c r="R595" s="404" t="str">
        <f>'Avaliar os Controles Existent.'!R595</f>
        <v>1.
2.
3.
n.</v>
      </c>
      <c r="S595" s="405"/>
      <c r="T595" s="406"/>
      <c r="U595" s="399"/>
      <c r="V595" s="381"/>
      <c r="W595" s="384"/>
      <c r="X595" s="393"/>
      <c r="Y595" s="84"/>
      <c r="Z595" s="83" t="str">
        <f>IF('Plano de ação'!J595="","",'Plano de ação'!J595)</f>
        <v>1.
2.
3.
n.</v>
      </c>
      <c r="AA595" s="85" t="str">
        <f>IF('Plano de ação'!R595="","",'Plano de ação'!R595)</f>
        <v/>
      </c>
      <c r="AB595" s="86" t="str">
        <f>IF('Plano de ação'!S595="","",'Plano de ação'!S595)</f>
        <v/>
      </c>
      <c r="AC595" s="83" t="str">
        <f>IF('Plano de contingência'!J595="","",'Plano de contingência'!J595)</f>
        <v>1.
2.
3.
n.</v>
      </c>
      <c r="AD595" s="83" t="str">
        <f>'Plano de contingência'!M595</f>
        <v>1.
2.
3.
n.</v>
      </c>
      <c r="AE595" s="505"/>
    </row>
    <row r="596" spans="2:31" s="78" customFormat="1" ht="14.45" customHeight="1" thickTop="1" thickBot="1" x14ac:dyDescent="0.25">
      <c r="B596" s="455"/>
      <c r="C596" s="462"/>
      <c r="D596" s="465"/>
      <c r="E596" s="472"/>
      <c r="F596" s="93"/>
      <c r="G596" s="449"/>
      <c r="H596" s="94"/>
      <c r="I596" s="436"/>
      <c r="J596" s="508"/>
      <c r="K596" s="411"/>
      <c r="L596" s="411"/>
      <c r="M596" s="414"/>
      <c r="N596" s="404" t="str">
        <f>'Avaliar os Controles Existent.'!H596</f>
        <v>1.
2.
3.
n.</v>
      </c>
      <c r="O596" s="405"/>
      <c r="P596" s="406"/>
      <c r="Q596" s="399"/>
      <c r="R596" s="404" t="str">
        <f>'Avaliar os Controles Existent.'!R596</f>
        <v>1.
2.
3.
n.</v>
      </c>
      <c r="S596" s="405"/>
      <c r="T596" s="406"/>
      <c r="U596" s="399"/>
      <c r="V596" s="381"/>
      <c r="W596" s="384"/>
      <c r="X596" s="393"/>
      <c r="Y596" s="84"/>
      <c r="Z596" s="83" t="str">
        <f>IF('Plano de ação'!J596="","",'Plano de ação'!J596)</f>
        <v>1.
2.
3.
n.</v>
      </c>
      <c r="AA596" s="85" t="str">
        <f>IF('Plano de ação'!R596="","",'Plano de ação'!R596)</f>
        <v/>
      </c>
      <c r="AB596" s="86" t="str">
        <f>IF('Plano de ação'!S596="","",'Plano de ação'!S596)</f>
        <v/>
      </c>
      <c r="AC596" s="83" t="str">
        <f>IF('Plano de contingência'!J596="","",'Plano de contingência'!J596)</f>
        <v>1.
2.
3.
n.</v>
      </c>
      <c r="AD596" s="83" t="str">
        <f>'Plano de contingência'!M596</f>
        <v>1.
2.
3.
n.</v>
      </c>
      <c r="AE596" s="505"/>
    </row>
    <row r="597" spans="2:31" s="78" customFormat="1" ht="14.45" customHeight="1" thickTop="1" thickBot="1" x14ac:dyDescent="0.25">
      <c r="B597" s="455"/>
      <c r="C597" s="462"/>
      <c r="D597" s="465"/>
      <c r="E597" s="472"/>
      <c r="F597" s="93"/>
      <c r="G597" s="449"/>
      <c r="H597" s="94"/>
      <c r="I597" s="436"/>
      <c r="J597" s="508"/>
      <c r="K597" s="411"/>
      <c r="L597" s="411"/>
      <c r="M597" s="414"/>
      <c r="N597" s="404" t="str">
        <f>'Avaliar os Controles Existent.'!H597</f>
        <v>1.
2.
3.
n.</v>
      </c>
      <c r="O597" s="405"/>
      <c r="P597" s="406"/>
      <c r="Q597" s="399"/>
      <c r="R597" s="404" t="str">
        <f>'Avaliar os Controles Existent.'!R597</f>
        <v>1.
2.
3.
n.</v>
      </c>
      <c r="S597" s="405"/>
      <c r="T597" s="406"/>
      <c r="U597" s="399"/>
      <c r="V597" s="381"/>
      <c r="W597" s="384"/>
      <c r="X597" s="393"/>
      <c r="Y597" s="84"/>
      <c r="Z597" s="83" t="str">
        <f>IF('Plano de ação'!J597="","",'Plano de ação'!J597)</f>
        <v>1.
2.
3.
n.</v>
      </c>
      <c r="AA597" s="85" t="str">
        <f>IF('Plano de ação'!R597="","",'Plano de ação'!R597)</f>
        <v/>
      </c>
      <c r="AB597" s="86" t="str">
        <f>IF('Plano de ação'!S597="","",'Plano de ação'!S597)</f>
        <v/>
      </c>
      <c r="AC597" s="83" t="str">
        <f>IF('Plano de contingência'!J597="","",'Plano de contingência'!J597)</f>
        <v>1.
2.
3.
n.</v>
      </c>
      <c r="AD597" s="83" t="str">
        <f>'Plano de contingência'!M597</f>
        <v>1.
2.
3.
n.</v>
      </c>
      <c r="AE597" s="505"/>
    </row>
    <row r="598" spans="2:31" s="78" customFormat="1" ht="14.45" customHeight="1" thickTop="1" thickBot="1" x14ac:dyDescent="0.25">
      <c r="B598" s="455"/>
      <c r="C598" s="462"/>
      <c r="D598" s="465"/>
      <c r="E598" s="472"/>
      <c r="F598" s="93"/>
      <c r="G598" s="449"/>
      <c r="H598" s="94"/>
      <c r="I598" s="436"/>
      <c r="J598" s="508"/>
      <c r="K598" s="411"/>
      <c r="L598" s="411"/>
      <c r="M598" s="414"/>
      <c r="N598" s="404" t="str">
        <f>'Avaliar os Controles Existent.'!H598</f>
        <v>1.
2.
3.
n.</v>
      </c>
      <c r="O598" s="405"/>
      <c r="P598" s="406"/>
      <c r="Q598" s="399"/>
      <c r="R598" s="404" t="str">
        <f>'Avaliar os Controles Existent.'!R598</f>
        <v>1.
2.
3.
n.</v>
      </c>
      <c r="S598" s="405"/>
      <c r="T598" s="406"/>
      <c r="U598" s="399"/>
      <c r="V598" s="381"/>
      <c r="W598" s="384"/>
      <c r="X598" s="393"/>
      <c r="Y598" s="84"/>
      <c r="Z598" s="83" t="str">
        <f>IF('Plano de ação'!J598="","",'Plano de ação'!J598)</f>
        <v>1.
2.
3.
n.</v>
      </c>
      <c r="AA598" s="85" t="str">
        <f>IF('Plano de ação'!R598="","",'Plano de ação'!R598)</f>
        <v/>
      </c>
      <c r="AB598" s="86" t="str">
        <f>IF('Plano de ação'!S598="","",'Plano de ação'!S598)</f>
        <v/>
      </c>
      <c r="AC598" s="83" t="str">
        <f>IF('Plano de contingência'!J598="","",'Plano de contingência'!J598)</f>
        <v>1.
2.
3.
n.</v>
      </c>
      <c r="AD598" s="83" t="str">
        <f>'Plano de contingência'!M598</f>
        <v>1.
2.
3.
n.</v>
      </c>
      <c r="AE598" s="505"/>
    </row>
    <row r="599" spans="2:31" s="78" customFormat="1" ht="14.45" customHeight="1" thickTop="1" thickBot="1" x14ac:dyDescent="0.25">
      <c r="B599" s="455"/>
      <c r="C599" s="462"/>
      <c r="D599" s="465"/>
      <c r="E599" s="472"/>
      <c r="F599" s="93"/>
      <c r="G599" s="449"/>
      <c r="H599" s="94"/>
      <c r="I599" s="436"/>
      <c r="J599" s="508"/>
      <c r="K599" s="411"/>
      <c r="L599" s="411"/>
      <c r="M599" s="414"/>
      <c r="N599" s="404" t="str">
        <f>'Avaliar os Controles Existent.'!H599</f>
        <v>1.
2.
3.
n.</v>
      </c>
      <c r="O599" s="405"/>
      <c r="P599" s="406"/>
      <c r="Q599" s="399"/>
      <c r="R599" s="404" t="str">
        <f>'Avaliar os Controles Existent.'!R599</f>
        <v>1.
2.
3.
n.</v>
      </c>
      <c r="S599" s="405"/>
      <c r="T599" s="406"/>
      <c r="U599" s="399"/>
      <c r="V599" s="381"/>
      <c r="W599" s="384"/>
      <c r="X599" s="393"/>
      <c r="Y599" s="84"/>
      <c r="Z599" s="83" t="str">
        <f>IF('Plano de ação'!J599="","",'Plano de ação'!J599)</f>
        <v>1.
2.
3.
n.</v>
      </c>
      <c r="AA599" s="85" t="str">
        <f>IF('Plano de ação'!R599="","",'Plano de ação'!R599)</f>
        <v/>
      </c>
      <c r="AB599" s="86" t="str">
        <f>IF('Plano de ação'!S599="","",'Plano de ação'!S599)</f>
        <v/>
      </c>
      <c r="AC599" s="83" t="str">
        <f>IF('Plano de contingência'!J599="","",'Plano de contingência'!J599)</f>
        <v>1.
2.
3.
n.</v>
      </c>
      <c r="AD599" s="83" t="str">
        <f>'Plano de contingência'!M599</f>
        <v>1.
2.
3.
n.</v>
      </c>
      <c r="AE599" s="505"/>
    </row>
    <row r="600" spans="2:31" s="78" customFormat="1" ht="14.45" customHeight="1" thickTop="1" thickBot="1" x14ac:dyDescent="0.25">
      <c r="B600" s="455"/>
      <c r="C600" s="462"/>
      <c r="D600" s="465"/>
      <c r="E600" s="472"/>
      <c r="F600" s="93"/>
      <c r="G600" s="449"/>
      <c r="H600" s="94"/>
      <c r="I600" s="436"/>
      <c r="J600" s="508"/>
      <c r="K600" s="411"/>
      <c r="L600" s="411"/>
      <c r="M600" s="414"/>
      <c r="N600" s="404" t="str">
        <f>'Avaliar os Controles Existent.'!H600</f>
        <v>1.
2.
3.
n.</v>
      </c>
      <c r="O600" s="405"/>
      <c r="P600" s="406"/>
      <c r="Q600" s="399"/>
      <c r="R600" s="404" t="str">
        <f>'Avaliar os Controles Existent.'!R600</f>
        <v>1.
2.
3.
n.</v>
      </c>
      <c r="S600" s="405"/>
      <c r="T600" s="406"/>
      <c r="U600" s="399"/>
      <c r="V600" s="381"/>
      <c r="W600" s="384"/>
      <c r="X600" s="393"/>
      <c r="Y600" s="84"/>
      <c r="Z600" s="83" t="str">
        <f>IF('Plano de ação'!J600="","",'Plano de ação'!J600)</f>
        <v>1.
2.
3.
n.</v>
      </c>
      <c r="AA600" s="85" t="str">
        <f>IF('Plano de ação'!R600="","",'Plano de ação'!R600)</f>
        <v/>
      </c>
      <c r="AB600" s="86" t="str">
        <f>IF('Plano de ação'!S600="","",'Plano de ação'!S600)</f>
        <v/>
      </c>
      <c r="AC600" s="83" t="str">
        <f>IF('Plano de contingência'!J600="","",'Plano de contingência'!J600)</f>
        <v>1.
2.
3.
n.</v>
      </c>
      <c r="AD600" s="83" t="str">
        <f>'Plano de contingência'!M600</f>
        <v>1.
2.
3.
n.</v>
      </c>
      <c r="AE600" s="505"/>
    </row>
    <row r="601" spans="2:31" s="78" customFormat="1" ht="14.45" customHeight="1" thickTop="1" thickBot="1" x14ac:dyDescent="0.25">
      <c r="B601" s="455"/>
      <c r="C601" s="462"/>
      <c r="D601" s="466"/>
      <c r="E601" s="473"/>
      <c r="F601" s="93"/>
      <c r="G601" s="450"/>
      <c r="H601" s="94"/>
      <c r="I601" s="437"/>
      <c r="J601" s="509"/>
      <c r="K601" s="412"/>
      <c r="L601" s="412"/>
      <c r="M601" s="415"/>
      <c r="N601" s="404" t="str">
        <f>'Avaliar os Controles Existent.'!H601</f>
        <v>1.
2.
3.
n.</v>
      </c>
      <c r="O601" s="405"/>
      <c r="P601" s="406"/>
      <c r="Q601" s="400"/>
      <c r="R601" s="404" t="str">
        <f>'Avaliar os Controles Existent.'!R601</f>
        <v>1.
2.
3.
n.</v>
      </c>
      <c r="S601" s="405"/>
      <c r="T601" s="406"/>
      <c r="U601" s="400"/>
      <c r="V601" s="382"/>
      <c r="W601" s="385"/>
      <c r="X601" s="394"/>
      <c r="Y601" s="84"/>
      <c r="Z601" s="83" t="str">
        <f>IF('Plano de ação'!J601="","",'Plano de ação'!J601)</f>
        <v>1.
2.
3.
n.</v>
      </c>
      <c r="AA601" s="85" t="str">
        <f>IF('Plano de ação'!R601="","",'Plano de ação'!R601)</f>
        <v/>
      </c>
      <c r="AB601" s="86" t="str">
        <f>IF('Plano de ação'!S601="","",'Plano de ação'!S601)</f>
        <v/>
      </c>
      <c r="AC601" s="83" t="str">
        <f>IF('Plano de contingência'!J601="","",'Plano de contingência'!J601)</f>
        <v>1.
2.
3.
n.</v>
      </c>
      <c r="AD601" s="83" t="str">
        <f>'Plano de contingência'!M601</f>
        <v>1.
2.
3.
n.</v>
      </c>
      <c r="AE601" s="505"/>
    </row>
    <row r="602" spans="2:31" s="78" customFormat="1" ht="14.45" customHeight="1" thickTop="1" thickBot="1" x14ac:dyDescent="0.25">
      <c r="B602" s="455"/>
      <c r="C602" s="462"/>
      <c r="D602" s="464" t="str">
        <f>'Subprocessos e FCS'!C72</f>
        <v>FCS.04</v>
      </c>
      <c r="E602" s="471">
        <f>'Subprocessos e FCS'!D72</f>
        <v>0</v>
      </c>
      <c r="F602" s="93"/>
      <c r="G602" s="448" t="s">
        <v>151</v>
      </c>
      <c r="H602" s="94"/>
      <c r="I602" s="435"/>
      <c r="J602" s="507"/>
      <c r="K602" s="410" t="str">
        <f>'Apuração do Risco Inerente'!Y602:Y611</f>
        <v/>
      </c>
      <c r="L602" s="410" t="str">
        <f>'Apuração do Risco Inerente'!Z602:Z611</f>
        <v/>
      </c>
      <c r="M602" s="413" t="str">
        <f>'Apuração do Risco Inerente'!AB602:AB611</f>
        <v/>
      </c>
      <c r="N602" s="404" t="str">
        <f>'Avaliar os Controles Existent.'!H602</f>
        <v>1.
2.
3.
n.</v>
      </c>
      <c r="O602" s="405"/>
      <c r="P602" s="406"/>
      <c r="Q602" s="398" t="str">
        <f>'Avaliar os Controles Existent.'!N602:N611</f>
        <v/>
      </c>
      <c r="R602" s="404" t="str">
        <f>'Avaliar os Controles Existent.'!R602</f>
        <v>1.
2.
3.
n.</v>
      </c>
      <c r="S602" s="405"/>
      <c r="T602" s="406"/>
      <c r="U602" s="398" t="str">
        <f>'Avaliar os Controles Existent.'!X602:X611</f>
        <v/>
      </c>
      <c r="V602" s="380" t="str">
        <f>'Avaliar os Controles Existent.'!AA602:AA611</f>
        <v/>
      </c>
      <c r="W602" s="383" t="str">
        <f>'Avaliar os Controles Existent.'!AB602:AB611</f>
        <v/>
      </c>
      <c r="X602" s="392" t="str">
        <f>'Avaliar os Controles Existent.'!AD602:AD611</f>
        <v/>
      </c>
      <c r="Y602" s="84" t="str">
        <f>IF('Plano de ação'!I602:I611="","",'Plano de ação'!I602:I611)</f>
        <v/>
      </c>
      <c r="Z602" s="83" t="str">
        <f>IF('Plano de ação'!J602="","",'Plano de ação'!J602)</f>
        <v>1.
2.
3.
n.</v>
      </c>
      <c r="AA602" s="85" t="str">
        <f>IF('Plano de ação'!R602="","",'Plano de ação'!R602)</f>
        <v/>
      </c>
      <c r="AB602" s="86" t="str">
        <f>IF('Plano de ação'!S602="","",'Plano de ação'!S602)</f>
        <v/>
      </c>
      <c r="AC602" s="83" t="str">
        <f>IF('Plano de contingência'!J602="","",'Plano de contingência'!J602)</f>
        <v>1.
2.
3.
n.</v>
      </c>
      <c r="AD602" s="83" t="str">
        <f>'Plano de contingência'!M602</f>
        <v>1.
2.
3.
n.</v>
      </c>
      <c r="AE602" s="505" t="str">
        <f>IF(Monitoramento!J602="","",Monitoramento!J602)</f>
        <v/>
      </c>
    </row>
    <row r="603" spans="2:31" s="78" customFormat="1" ht="14.45" customHeight="1" thickTop="1" thickBot="1" x14ac:dyDescent="0.25">
      <c r="B603" s="455"/>
      <c r="C603" s="462"/>
      <c r="D603" s="465"/>
      <c r="E603" s="472"/>
      <c r="F603" s="93"/>
      <c r="G603" s="449"/>
      <c r="H603" s="94"/>
      <c r="I603" s="436"/>
      <c r="J603" s="508"/>
      <c r="K603" s="411"/>
      <c r="L603" s="411"/>
      <c r="M603" s="414"/>
      <c r="N603" s="404" t="str">
        <f>'Avaliar os Controles Existent.'!H603</f>
        <v>1.
2.
3.
n.</v>
      </c>
      <c r="O603" s="405"/>
      <c r="P603" s="406"/>
      <c r="Q603" s="399"/>
      <c r="R603" s="404" t="str">
        <f>'Avaliar os Controles Existent.'!R603</f>
        <v>1.
2.
3.
n.</v>
      </c>
      <c r="S603" s="405"/>
      <c r="T603" s="406"/>
      <c r="U603" s="399"/>
      <c r="V603" s="381"/>
      <c r="W603" s="384"/>
      <c r="X603" s="393"/>
      <c r="Y603" s="84"/>
      <c r="Z603" s="83" t="str">
        <f>IF('Plano de ação'!J603="","",'Plano de ação'!J603)</f>
        <v>1.
2.
3.
n.</v>
      </c>
      <c r="AA603" s="85" t="str">
        <f>IF('Plano de ação'!R603="","",'Plano de ação'!R603)</f>
        <v/>
      </c>
      <c r="AB603" s="86" t="str">
        <f>IF('Plano de ação'!S603="","",'Plano de ação'!S603)</f>
        <v/>
      </c>
      <c r="AC603" s="83" t="str">
        <f>IF('Plano de contingência'!J603="","",'Plano de contingência'!J603)</f>
        <v>1.
2.
3.
n.</v>
      </c>
      <c r="AD603" s="83" t="str">
        <f>'Plano de contingência'!M603</f>
        <v>1.
2.
3.
n.</v>
      </c>
      <c r="AE603" s="505"/>
    </row>
    <row r="604" spans="2:31" s="78" customFormat="1" ht="14.45" customHeight="1" thickTop="1" thickBot="1" x14ac:dyDescent="0.25">
      <c r="B604" s="455"/>
      <c r="C604" s="462"/>
      <c r="D604" s="465"/>
      <c r="E604" s="472"/>
      <c r="F604" s="93"/>
      <c r="G604" s="449"/>
      <c r="H604" s="94"/>
      <c r="I604" s="436"/>
      <c r="J604" s="508"/>
      <c r="K604" s="411"/>
      <c r="L604" s="411"/>
      <c r="M604" s="414"/>
      <c r="N604" s="404" t="str">
        <f>'Avaliar os Controles Existent.'!H604</f>
        <v>1.
2.
3.
n.</v>
      </c>
      <c r="O604" s="405"/>
      <c r="P604" s="406"/>
      <c r="Q604" s="399"/>
      <c r="R604" s="404" t="str">
        <f>'Avaliar os Controles Existent.'!R604</f>
        <v>1.
2.
3.
n.</v>
      </c>
      <c r="S604" s="405"/>
      <c r="T604" s="406"/>
      <c r="U604" s="399"/>
      <c r="V604" s="381"/>
      <c r="W604" s="384"/>
      <c r="X604" s="393"/>
      <c r="Y604" s="84"/>
      <c r="Z604" s="83" t="str">
        <f>IF('Plano de ação'!J604="","",'Plano de ação'!J604)</f>
        <v>1.
2.
3.
n.</v>
      </c>
      <c r="AA604" s="85" t="str">
        <f>IF('Plano de ação'!R604="","",'Plano de ação'!R604)</f>
        <v/>
      </c>
      <c r="AB604" s="86" t="str">
        <f>IF('Plano de ação'!S604="","",'Plano de ação'!S604)</f>
        <v/>
      </c>
      <c r="AC604" s="83" t="str">
        <f>IF('Plano de contingência'!J604="","",'Plano de contingência'!J604)</f>
        <v>1.
2.
3.
n.</v>
      </c>
      <c r="AD604" s="83" t="str">
        <f>'Plano de contingência'!M604</f>
        <v>1.
2.
3.
n.</v>
      </c>
      <c r="AE604" s="505"/>
    </row>
    <row r="605" spans="2:31" s="78" customFormat="1" ht="14.45" customHeight="1" thickTop="1" thickBot="1" x14ac:dyDescent="0.25">
      <c r="B605" s="455"/>
      <c r="C605" s="462"/>
      <c r="D605" s="465"/>
      <c r="E605" s="472"/>
      <c r="F605" s="93"/>
      <c r="G605" s="449"/>
      <c r="H605" s="94"/>
      <c r="I605" s="436"/>
      <c r="J605" s="508"/>
      <c r="K605" s="411"/>
      <c r="L605" s="411"/>
      <c r="M605" s="414"/>
      <c r="N605" s="404" t="str">
        <f>'Avaliar os Controles Existent.'!H605</f>
        <v>1.
2.
3.
n.</v>
      </c>
      <c r="O605" s="405"/>
      <c r="P605" s="406"/>
      <c r="Q605" s="399"/>
      <c r="R605" s="404" t="str">
        <f>'Avaliar os Controles Existent.'!R605</f>
        <v>1.
2.
3.
n.</v>
      </c>
      <c r="S605" s="405"/>
      <c r="T605" s="406"/>
      <c r="U605" s="399"/>
      <c r="V605" s="381"/>
      <c r="W605" s="384"/>
      <c r="X605" s="393"/>
      <c r="Y605" s="84"/>
      <c r="Z605" s="83" t="str">
        <f>IF('Plano de ação'!J605="","",'Plano de ação'!J605)</f>
        <v>1.
2.
3.
n.</v>
      </c>
      <c r="AA605" s="85" t="str">
        <f>IF('Plano de ação'!R605="","",'Plano de ação'!R605)</f>
        <v/>
      </c>
      <c r="AB605" s="86" t="str">
        <f>IF('Plano de ação'!S605="","",'Plano de ação'!S605)</f>
        <v/>
      </c>
      <c r="AC605" s="83" t="str">
        <f>IF('Plano de contingência'!J605="","",'Plano de contingência'!J605)</f>
        <v>1.
2.
3.
n.</v>
      </c>
      <c r="AD605" s="83" t="str">
        <f>'Plano de contingência'!M605</f>
        <v>1.
2.
3.
n.</v>
      </c>
      <c r="AE605" s="505"/>
    </row>
    <row r="606" spans="2:31" s="78" customFormat="1" ht="14.45" customHeight="1" thickTop="1" thickBot="1" x14ac:dyDescent="0.25">
      <c r="B606" s="455"/>
      <c r="C606" s="462"/>
      <c r="D606" s="465"/>
      <c r="E606" s="472"/>
      <c r="F606" s="93"/>
      <c r="G606" s="449"/>
      <c r="H606" s="94"/>
      <c r="I606" s="436"/>
      <c r="J606" s="508"/>
      <c r="K606" s="411"/>
      <c r="L606" s="411"/>
      <c r="M606" s="414"/>
      <c r="N606" s="404" t="str">
        <f>'Avaliar os Controles Existent.'!H606</f>
        <v>1.
2.
3.
n.</v>
      </c>
      <c r="O606" s="405"/>
      <c r="P606" s="406"/>
      <c r="Q606" s="399"/>
      <c r="R606" s="404" t="str">
        <f>'Avaliar os Controles Existent.'!R606</f>
        <v>1.
2.
3.
n.</v>
      </c>
      <c r="S606" s="405"/>
      <c r="T606" s="406"/>
      <c r="U606" s="399"/>
      <c r="V606" s="381"/>
      <c r="W606" s="384"/>
      <c r="X606" s="393"/>
      <c r="Y606" s="84"/>
      <c r="Z606" s="83" t="str">
        <f>IF('Plano de ação'!J606="","",'Plano de ação'!J606)</f>
        <v>1.
2.
3.
n.</v>
      </c>
      <c r="AA606" s="85" t="str">
        <f>IF('Plano de ação'!R606="","",'Plano de ação'!R606)</f>
        <v/>
      </c>
      <c r="AB606" s="86" t="str">
        <f>IF('Plano de ação'!S606="","",'Plano de ação'!S606)</f>
        <v/>
      </c>
      <c r="AC606" s="83" t="str">
        <f>IF('Plano de contingência'!J606="","",'Plano de contingência'!J606)</f>
        <v>1.
2.
3.
n.</v>
      </c>
      <c r="AD606" s="83" t="str">
        <f>'Plano de contingência'!M606</f>
        <v>1.
2.
3.
n.</v>
      </c>
      <c r="AE606" s="505"/>
    </row>
    <row r="607" spans="2:31" s="78" customFormat="1" ht="14.45" customHeight="1" thickTop="1" thickBot="1" x14ac:dyDescent="0.25">
      <c r="B607" s="455"/>
      <c r="C607" s="462"/>
      <c r="D607" s="465"/>
      <c r="E607" s="472"/>
      <c r="F607" s="93"/>
      <c r="G607" s="449"/>
      <c r="H607" s="94"/>
      <c r="I607" s="436"/>
      <c r="J607" s="508"/>
      <c r="K607" s="411"/>
      <c r="L607" s="411"/>
      <c r="M607" s="414"/>
      <c r="N607" s="404" t="str">
        <f>'Avaliar os Controles Existent.'!H607</f>
        <v>1.
2.
3.
n.</v>
      </c>
      <c r="O607" s="405"/>
      <c r="P607" s="406"/>
      <c r="Q607" s="399"/>
      <c r="R607" s="404" t="str">
        <f>'Avaliar os Controles Existent.'!R607</f>
        <v>1.
2.
3.
n.</v>
      </c>
      <c r="S607" s="405"/>
      <c r="T607" s="406"/>
      <c r="U607" s="399"/>
      <c r="V607" s="381"/>
      <c r="W607" s="384"/>
      <c r="X607" s="393"/>
      <c r="Y607" s="84"/>
      <c r="Z607" s="83" t="str">
        <f>IF('Plano de ação'!J607="","",'Plano de ação'!J607)</f>
        <v>1.
2.
3.
n.</v>
      </c>
      <c r="AA607" s="85" t="str">
        <f>IF('Plano de ação'!R607="","",'Plano de ação'!R607)</f>
        <v/>
      </c>
      <c r="AB607" s="86" t="str">
        <f>IF('Plano de ação'!S607="","",'Plano de ação'!S607)</f>
        <v/>
      </c>
      <c r="AC607" s="83" t="str">
        <f>IF('Plano de contingência'!J607="","",'Plano de contingência'!J607)</f>
        <v>1.
2.
3.
n.</v>
      </c>
      <c r="AD607" s="83" t="str">
        <f>'Plano de contingência'!M607</f>
        <v>1.
2.
3.
n.</v>
      </c>
      <c r="AE607" s="505"/>
    </row>
    <row r="608" spans="2:31" s="78" customFormat="1" ht="14.45" customHeight="1" thickTop="1" thickBot="1" x14ac:dyDescent="0.25">
      <c r="B608" s="455"/>
      <c r="C608" s="462"/>
      <c r="D608" s="465"/>
      <c r="E608" s="472"/>
      <c r="F608" s="93"/>
      <c r="G608" s="449"/>
      <c r="H608" s="94"/>
      <c r="I608" s="436"/>
      <c r="J608" s="508"/>
      <c r="K608" s="411"/>
      <c r="L608" s="411"/>
      <c r="M608" s="414"/>
      <c r="N608" s="404" t="str">
        <f>'Avaliar os Controles Existent.'!H608</f>
        <v>1.
2.
3.
n.</v>
      </c>
      <c r="O608" s="405"/>
      <c r="P608" s="406"/>
      <c r="Q608" s="399"/>
      <c r="R608" s="404" t="str">
        <f>'Avaliar os Controles Existent.'!R608</f>
        <v>1.
2.
3.
n.</v>
      </c>
      <c r="S608" s="405"/>
      <c r="T608" s="406"/>
      <c r="U608" s="399"/>
      <c r="V608" s="381"/>
      <c r="W608" s="384"/>
      <c r="X608" s="393"/>
      <c r="Y608" s="84"/>
      <c r="Z608" s="83" t="str">
        <f>IF('Plano de ação'!J608="","",'Plano de ação'!J608)</f>
        <v>1.
2.
3.
n.</v>
      </c>
      <c r="AA608" s="85" t="str">
        <f>IF('Plano de ação'!R608="","",'Plano de ação'!R608)</f>
        <v/>
      </c>
      <c r="AB608" s="86" t="str">
        <f>IF('Plano de ação'!S608="","",'Plano de ação'!S608)</f>
        <v/>
      </c>
      <c r="AC608" s="83" t="str">
        <f>IF('Plano de contingência'!J608="","",'Plano de contingência'!J608)</f>
        <v>1.
2.
3.
n.</v>
      </c>
      <c r="AD608" s="83" t="str">
        <f>'Plano de contingência'!M608</f>
        <v>1.
2.
3.
n.</v>
      </c>
      <c r="AE608" s="505"/>
    </row>
    <row r="609" spans="2:31" s="78" customFormat="1" ht="14.45" customHeight="1" thickTop="1" thickBot="1" x14ac:dyDescent="0.25">
      <c r="B609" s="455"/>
      <c r="C609" s="462"/>
      <c r="D609" s="465"/>
      <c r="E609" s="472"/>
      <c r="F609" s="93"/>
      <c r="G609" s="449"/>
      <c r="H609" s="94"/>
      <c r="I609" s="436"/>
      <c r="J609" s="508"/>
      <c r="K609" s="411"/>
      <c r="L609" s="411"/>
      <c r="M609" s="414"/>
      <c r="N609" s="404" t="str">
        <f>'Avaliar os Controles Existent.'!H609</f>
        <v>1.
2.
3.
n.</v>
      </c>
      <c r="O609" s="405"/>
      <c r="P609" s="406"/>
      <c r="Q609" s="399"/>
      <c r="R609" s="404" t="str">
        <f>'Avaliar os Controles Existent.'!R609</f>
        <v>1.
2.
3.
n.</v>
      </c>
      <c r="S609" s="405"/>
      <c r="T609" s="406"/>
      <c r="U609" s="399"/>
      <c r="V609" s="381"/>
      <c r="W609" s="384"/>
      <c r="X609" s="393"/>
      <c r="Y609" s="84"/>
      <c r="Z609" s="83" t="str">
        <f>IF('Plano de ação'!J609="","",'Plano de ação'!J609)</f>
        <v>1.
2.
3.
n.</v>
      </c>
      <c r="AA609" s="85" t="str">
        <f>IF('Plano de ação'!R609="","",'Plano de ação'!R609)</f>
        <v/>
      </c>
      <c r="AB609" s="86" t="str">
        <f>IF('Plano de ação'!S609="","",'Plano de ação'!S609)</f>
        <v/>
      </c>
      <c r="AC609" s="83" t="str">
        <f>IF('Plano de contingência'!J609="","",'Plano de contingência'!J609)</f>
        <v>1.
2.
3.
n.</v>
      </c>
      <c r="AD609" s="83" t="str">
        <f>'Plano de contingência'!M609</f>
        <v>1.
2.
3.
n.</v>
      </c>
      <c r="AE609" s="505"/>
    </row>
    <row r="610" spans="2:31" s="78" customFormat="1" ht="14.45" customHeight="1" thickTop="1" thickBot="1" x14ac:dyDescent="0.25">
      <c r="B610" s="455"/>
      <c r="C610" s="462"/>
      <c r="D610" s="465"/>
      <c r="E610" s="472"/>
      <c r="F610" s="93"/>
      <c r="G610" s="449"/>
      <c r="H610" s="94"/>
      <c r="I610" s="436"/>
      <c r="J610" s="508"/>
      <c r="K610" s="411"/>
      <c r="L610" s="411"/>
      <c r="M610" s="414"/>
      <c r="N610" s="404" t="str">
        <f>'Avaliar os Controles Existent.'!H610</f>
        <v>1.
2.
3.
n.</v>
      </c>
      <c r="O610" s="405"/>
      <c r="P610" s="406"/>
      <c r="Q610" s="399"/>
      <c r="R610" s="404" t="str">
        <f>'Avaliar os Controles Existent.'!R610</f>
        <v>1.
2.
3.
n.</v>
      </c>
      <c r="S610" s="405"/>
      <c r="T610" s="406"/>
      <c r="U610" s="399"/>
      <c r="V610" s="381"/>
      <c r="W610" s="384"/>
      <c r="X610" s="393"/>
      <c r="Y610" s="84"/>
      <c r="Z610" s="83" t="str">
        <f>IF('Plano de ação'!J610="","",'Plano de ação'!J610)</f>
        <v>1.
2.
3.
n.</v>
      </c>
      <c r="AA610" s="85" t="str">
        <f>IF('Plano de ação'!R610="","",'Plano de ação'!R610)</f>
        <v/>
      </c>
      <c r="AB610" s="86" t="str">
        <f>IF('Plano de ação'!S610="","",'Plano de ação'!S610)</f>
        <v/>
      </c>
      <c r="AC610" s="83" t="str">
        <f>IF('Plano de contingência'!J610="","",'Plano de contingência'!J610)</f>
        <v>1.
2.
3.
n.</v>
      </c>
      <c r="AD610" s="83" t="str">
        <f>'Plano de contingência'!M610</f>
        <v>1.
2.
3.
n.</v>
      </c>
      <c r="AE610" s="505"/>
    </row>
    <row r="611" spans="2:31" s="78" customFormat="1" ht="14.45" customHeight="1" thickTop="1" thickBot="1" x14ac:dyDescent="0.25">
      <c r="B611" s="455"/>
      <c r="C611" s="462"/>
      <c r="D611" s="466"/>
      <c r="E611" s="473"/>
      <c r="F611" s="93"/>
      <c r="G611" s="450"/>
      <c r="H611" s="94"/>
      <c r="I611" s="437"/>
      <c r="J611" s="509"/>
      <c r="K611" s="412"/>
      <c r="L611" s="412"/>
      <c r="M611" s="415"/>
      <c r="N611" s="404" t="str">
        <f>'Avaliar os Controles Existent.'!H611</f>
        <v>1.
2.
3.
n.</v>
      </c>
      <c r="O611" s="405"/>
      <c r="P611" s="406"/>
      <c r="Q611" s="400"/>
      <c r="R611" s="404" t="str">
        <f>'Avaliar os Controles Existent.'!R611</f>
        <v>1.
2.
3.
n.</v>
      </c>
      <c r="S611" s="405"/>
      <c r="T611" s="406"/>
      <c r="U611" s="400"/>
      <c r="V611" s="382"/>
      <c r="W611" s="385"/>
      <c r="X611" s="394"/>
      <c r="Y611" s="84"/>
      <c r="Z611" s="83" t="str">
        <f>IF('Plano de ação'!J611="","",'Plano de ação'!J611)</f>
        <v>1.
2.
3.
n.</v>
      </c>
      <c r="AA611" s="85" t="str">
        <f>IF('Plano de ação'!R611="","",'Plano de ação'!R611)</f>
        <v/>
      </c>
      <c r="AB611" s="86" t="str">
        <f>IF('Plano de ação'!S611="","",'Plano de ação'!S611)</f>
        <v/>
      </c>
      <c r="AC611" s="83" t="str">
        <f>IF('Plano de contingência'!J611="","",'Plano de contingência'!J611)</f>
        <v>1.
2.
3.
n.</v>
      </c>
      <c r="AD611" s="83" t="str">
        <f>'Plano de contingência'!M611</f>
        <v>1.
2.
3.
n.</v>
      </c>
      <c r="AE611" s="505"/>
    </row>
    <row r="612" spans="2:31" s="78" customFormat="1" ht="14.45" customHeight="1" thickTop="1" thickBot="1" x14ac:dyDescent="0.25">
      <c r="B612" s="455"/>
      <c r="C612" s="462"/>
      <c r="D612" s="464" t="str">
        <f>'Subprocessos e FCS'!C73</f>
        <v>FCS.05</v>
      </c>
      <c r="E612" s="471">
        <f>'Subprocessos e FCS'!D73</f>
        <v>0</v>
      </c>
      <c r="F612" s="93"/>
      <c r="G612" s="448" t="s">
        <v>152</v>
      </c>
      <c r="H612" s="94"/>
      <c r="I612" s="435"/>
      <c r="J612" s="507"/>
      <c r="K612" s="410" t="str">
        <f>'Apuração do Risco Inerente'!Y612:Y621</f>
        <v/>
      </c>
      <c r="L612" s="410" t="str">
        <f>'Apuração do Risco Inerente'!Z612:Z621</f>
        <v/>
      </c>
      <c r="M612" s="413" t="str">
        <f>'Apuração do Risco Inerente'!AB612:AB621</f>
        <v/>
      </c>
      <c r="N612" s="404" t="str">
        <f>'Avaliar os Controles Existent.'!H612</f>
        <v>1.
2.
3.
n.</v>
      </c>
      <c r="O612" s="405"/>
      <c r="P612" s="406"/>
      <c r="Q612" s="398" t="str">
        <f>'Avaliar os Controles Existent.'!N612:N621</f>
        <v/>
      </c>
      <c r="R612" s="404" t="str">
        <f>'Avaliar os Controles Existent.'!R612</f>
        <v>1.
2.
3.
n.</v>
      </c>
      <c r="S612" s="405"/>
      <c r="T612" s="406"/>
      <c r="U612" s="398" t="str">
        <f>'Avaliar os Controles Existent.'!X612:X621</f>
        <v/>
      </c>
      <c r="V612" s="380" t="str">
        <f>'Avaliar os Controles Existent.'!AA612:AA621</f>
        <v/>
      </c>
      <c r="W612" s="383" t="str">
        <f>'Avaliar os Controles Existent.'!AB612:AB621</f>
        <v/>
      </c>
      <c r="X612" s="392" t="str">
        <f>'Avaliar os Controles Existent.'!AD612:AD621</f>
        <v/>
      </c>
      <c r="Y612" s="84" t="str">
        <f>IF('Plano de ação'!I612:I621="","",'Plano de ação'!I612:I621)</f>
        <v/>
      </c>
      <c r="Z612" s="83" t="str">
        <f>IF('Plano de ação'!J612="","",'Plano de ação'!J612)</f>
        <v>1.
2.
3.
n.</v>
      </c>
      <c r="AA612" s="85" t="str">
        <f>IF('Plano de ação'!R612="","",'Plano de ação'!R612)</f>
        <v/>
      </c>
      <c r="AB612" s="86" t="str">
        <f>IF('Plano de ação'!S612="","",'Plano de ação'!S612)</f>
        <v/>
      </c>
      <c r="AC612" s="83" t="str">
        <f>IF('Plano de contingência'!J612="","",'Plano de contingência'!J612)</f>
        <v>1.
2.
3.
n.</v>
      </c>
      <c r="AD612" s="83" t="str">
        <f>'Plano de contingência'!M612</f>
        <v>1.
2.
3.
n.</v>
      </c>
      <c r="AE612" s="505" t="str">
        <f>IF(Monitoramento!J612="","",Monitoramento!J612)</f>
        <v/>
      </c>
    </row>
    <row r="613" spans="2:31" s="78" customFormat="1" ht="14.45" customHeight="1" thickTop="1" thickBot="1" x14ac:dyDescent="0.25">
      <c r="B613" s="455"/>
      <c r="C613" s="462"/>
      <c r="D613" s="465"/>
      <c r="E613" s="472"/>
      <c r="F613" s="93"/>
      <c r="G613" s="449"/>
      <c r="H613" s="94"/>
      <c r="I613" s="436"/>
      <c r="J613" s="508"/>
      <c r="K613" s="411"/>
      <c r="L613" s="411"/>
      <c r="M613" s="414"/>
      <c r="N613" s="404" t="str">
        <f>'Avaliar os Controles Existent.'!H613</f>
        <v>1.
2.
3.
n.</v>
      </c>
      <c r="O613" s="405"/>
      <c r="P613" s="406"/>
      <c r="Q613" s="399"/>
      <c r="R613" s="404" t="str">
        <f>'Avaliar os Controles Existent.'!R613</f>
        <v>1.
2.
3.
n.</v>
      </c>
      <c r="S613" s="405"/>
      <c r="T613" s="406"/>
      <c r="U613" s="399"/>
      <c r="V613" s="381"/>
      <c r="W613" s="384"/>
      <c r="X613" s="393"/>
      <c r="Y613" s="84"/>
      <c r="Z613" s="83" t="str">
        <f>IF('Plano de ação'!J613="","",'Plano de ação'!J613)</f>
        <v>1.
2.
3.
n.</v>
      </c>
      <c r="AA613" s="85" t="str">
        <f>IF('Plano de ação'!R613="","",'Plano de ação'!R613)</f>
        <v/>
      </c>
      <c r="AB613" s="86" t="str">
        <f>IF('Plano de ação'!S613="","",'Plano de ação'!S613)</f>
        <v/>
      </c>
      <c r="AC613" s="83" t="str">
        <f>IF('Plano de contingência'!J613="","",'Plano de contingência'!J613)</f>
        <v>1.
2.
3.
n.</v>
      </c>
      <c r="AD613" s="83" t="str">
        <f>'Plano de contingência'!M613</f>
        <v>1.
2.
3.
n.</v>
      </c>
      <c r="AE613" s="505"/>
    </row>
    <row r="614" spans="2:31" s="78" customFormat="1" ht="14.45" customHeight="1" thickTop="1" thickBot="1" x14ac:dyDescent="0.25">
      <c r="B614" s="455"/>
      <c r="C614" s="462"/>
      <c r="D614" s="465"/>
      <c r="E614" s="472"/>
      <c r="F614" s="93"/>
      <c r="G614" s="449"/>
      <c r="H614" s="94"/>
      <c r="I614" s="436"/>
      <c r="J614" s="508"/>
      <c r="K614" s="411"/>
      <c r="L614" s="411"/>
      <c r="M614" s="414"/>
      <c r="N614" s="404" t="str">
        <f>'Avaliar os Controles Existent.'!H614</f>
        <v>1.
2.
3.
n.</v>
      </c>
      <c r="O614" s="405"/>
      <c r="P614" s="406"/>
      <c r="Q614" s="399"/>
      <c r="R614" s="404" t="str">
        <f>'Avaliar os Controles Existent.'!R614</f>
        <v>1.
2.
3.
n.</v>
      </c>
      <c r="S614" s="405"/>
      <c r="T614" s="406"/>
      <c r="U614" s="399"/>
      <c r="V614" s="381"/>
      <c r="W614" s="384"/>
      <c r="X614" s="393"/>
      <c r="Y614" s="84"/>
      <c r="Z614" s="83" t="str">
        <f>IF('Plano de ação'!J614="","",'Plano de ação'!J614)</f>
        <v>1.
2.
3.
n.</v>
      </c>
      <c r="AA614" s="85" t="str">
        <f>IF('Plano de ação'!R614="","",'Plano de ação'!R614)</f>
        <v/>
      </c>
      <c r="AB614" s="86" t="str">
        <f>IF('Plano de ação'!S614="","",'Plano de ação'!S614)</f>
        <v/>
      </c>
      <c r="AC614" s="83" t="str">
        <f>IF('Plano de contingência'!J614="","",'Plano de contingência'!J614)</f>
        <v>1.
2.
3.
n.</v>
      </c>
      <c r="AD614" s="83" t="str">
        <f>'Plano de contingência'!M614</f>
        <v>1.
2.
3.
n.</v>
      </c>
      <c r="AE614" s="505"/>
    </row>
    <row r="615" spans="2:31" s="78" customFormat="1" ht="14.45" customHeight="1" thickTop="1" thickBot="1" x14ac:dyDescent="0.25">
      <c r="B615" s="455"/>
      <c r="C615" s="462"/>
      <c r="D615" s="465"/>
      <c r="E615" s="472"/>
      <c r="F615" s="93"/>
      <c r="G615" s="449"/>
      <c r="H615" s="94"/>
      <c r="I615" s="436"/>
      <c r="J615" s="508"/>
      <c r="K615" s="411"/>
      <c r="L615" s="411"/>
      <c r="M615" s="414"/>
      <c r="N615" s="404" t="str">
        <f>'Avaliar os Controles Existent.'!H615</f>
        <v>1.
2.
3.
n.</v>
      </c>
      <c r="O615" s="405"/>
      <c r="P615" s="406"/>
      <c r="Q615" s="399"/>
      <c r="R615" s="404" t="str">
        <f>'Avaliar os Controles Existent.'!R615</f>
        <v>1.
2.
3.
n.</v>
      </c>
      <c r="S615" s="405"/>
      <c r="T615" s="406"/>
      <c r="U615" s="399"/>
      <c r="V615" s="381"/>
      <c r="W615" s="384"/>
      <c r="X615" s="393"/>
      <c r="Y615" s="84"/>
      <c r="Z615" s="83" t="str">
        <f>IF('Plano de ação'!J615="","",'Plano de ação'!J615)</f>
        <v>1.
2.
3.
n.</v>
      </c>
      <c r="AA615" s="85" t="str">
        <f>IF('Plano de ação'!R615="","",'Plano de ação'!R615)</f>
        <v/>
      </c>
      <c r="AB615" s="86" t="str">
        <f>IF('Plano de ação'!S615="","",'Plano de ação'!S615)</f>
        <v/>
      </c>
      <c r="AC615" s="83" t="str">
        <f>IF('Plano de contingência'!J615="","",'Plano de contingência'!J615)</f>
        <v>1.
2.
3.
n.</v>
      </c>
      <c r="AD615" s="83" t="str">
        <f>'Plano de contingência'!M615</f>
        <v>1.
2.
3.
n.</v>
      </c>
      <c r="AE615" s="505"/>
    </row>
    <row r="616" spans="2:31" s="78" customFormat="1" ht="14.45" customHeight="1" thickTop="1" thickBot="1" x14ac:dyDescent="0.25">
      <c r="B616" s="455"/>
      <c r="C616" s="462"/>
      <c r="D616" s="465"/>
      <c r="E616" s="472"/>
      <c r="F616" s="93"/>
      <c r="G616" s="449"/>
      <c r="H616" s="94"/>
      <c r="I616" s="436"/>
      <c r="J616" s="508"/>
      <c r="K616" s="411"/>
      <c r="L616" s="411"/>
      <c r="M616" s="414"/>
      <c r="N616" s="404" t="str">
        <f>'Avaliar os Controles Existent.'!H616</f>
        <v>1.
2.
3.
n.</v>
      </c>
      <c r="O616" s="405"/>
      <c r="P616" s="406"/>
      <c r="Q616" s="399"/>
      <c r="R616" s="404" t="str">
        <f>'Avaliar os Controles Existent.'!R616</f>
        <v>1.
2.
3.
n.</v>
      </c>
      <c r="S616" s="405"/>
      <c r="T616" s="406"/>
      <c r="U616" s="399"/>
      <c r="V616" s="381"/>
      <c r="W616" s="384"/>
      <c r="X616" s="393"/>
      <c r="Y616" s="84"/>
      <c r="Z616" s="83" t="str">
        <f>IF('Plano de ação'!J616="","",'Plano de ação'!J616)</f>
        <v>1.
2.
3.
n.</v>
      </c>
      <c r="AA616" s="85" t="str">
        <f>IF('Plano de ação'!R616="","",'Plano de ação'!R616)</f>
        <v/>
      </c>
      <c r="AB616" s="86" t="str">
        <f>IF('Plano de ação'!S616="","",'Plano de ação'!S616)</f>
        <v/>
      </c>
      <c r="AC616" s="83" t="str">
        <f>IF('Plano de contingência'!J616="","",'Plano de contingência'!J616)</f>
        <v>1.
2.
3.
n.</v>
      </c>
      <c r="AD616" s="83" t="str">
        <f>'Plano de contingência'!M616</f>
        <v>1.
2.
3.
n.</v>
      </c>
      <c r="AE616" s="505"/>
    </row>
    <row r="617" spans="2:31" s="78" customFormat="1" ht="14.45" customHeight="1" thickTop="1" thickBot="1" x14ac:dyDescent="0.25">
      <c r="B617" s="455"/>
      <c r="C617" s="462"/>
      <c r="D617" s="465"/>
      <c r="E617" s="472"/>
      <c r="F617" s="93"/>
      <c r="G617" s="449"/>
      <c r="H617" s="94"/>
      <c r="I617" s="436"/>
      <c r="J617" s="508"/>
      <c r="K617" s="411"/>
      <c r="L617" s="411"/>
      <c r="M617" s="414"/>
      <c r="N617" s="404" t="str">
        <f>'Avaliar os Controles Existent.'!H617</f>
        <v>1.
2.
3.
n.</v>
      </c>
      <c r="O617" s="405"/>
      <c r="P617" s="406"/>
      <c r="Q617" s="399"/>
      <c r="R617" s="404" t="str">
        <f>'Avaliar os Controles Existent.'!R617</f>
        <v>1.
2.
3.
n.</v>
      </c>
      <c r="S617" s="405"/>
      <c r="T617" s="406"/>
      <c r="U617" s="399"/>
      <c r="V617" s="381"/>
      <c r="W617" s="384"/>
      <c r="X617" s="393"/>
      <c r="Y617" s="84"/>
      <c r="Z617" s="83" t="str">
        <f>IF('Plano de ação'!J617="","",'Plano de ação'!J617)</f>
        <v>1.
2.
3.
n.</v>
      </c>
      <c r="AA617" s="85" t="str">
        <f>IF('Plano de ação'!R617="","",'Plano de ação'!R617)</f>
        <v/>
      </c>
      <c r="AB617" s="86" t="str">
        <f>IF('Plano de ação'!S617="","",'Plano de ação'!S617)</f>
        <v/>
      </c>
      <c r="AC617" s="83" t="str">
        <f>IF('Plano de contingência'!J617="","",'Plano de contingência'!J617)</f>
        <v>1.
2.
3.
n.</v>
      </c>
      <c r="AD617" s="83" t="str">
        <f>'Plano de contingência'!M617</f>
        <v>1.
2.
3.
n.</v>
      </c>
      <c r="AE617" s="505"/>
    </row>
    <row r="618" spans="2:31" s="78" customFormat="1" ht="14.45" customHeight="1" thickTop="1" thickBot="1" x14ac:dyDescent="0.25">
      <c r="B618" s="455"/>
      <c r="C618" s="462"/>
      <c r="D618" s="465"/>
      <c r="E618" s="472"/>
      <c r="F618" s="93"/>
      <c r="G618" s="449"/>
      <c r="H618" s="94"/>
      <c r="I618" s="436"/>
      <c r="J618" s="508"/>
      <c r="K618" s="411"/>
      <c r="L618" s="411"/>
      <c r="M618" s="414"/>
      <c r="N618" s="404" t="str">
        <f>'Avaliar os Controles Existent.'!H618</f>
        <v>1.
2.
3.
n.</v>
      </c>
      <c r="O618" s="405"/>
      <c r="P618" s="406"/>
      <c r="Q618" s="399"/>
      <c r="R618" s="404" t="str">
        <f>'Avaliar os Controles Existent.'!R618</f>
        <v>1.
2.
3.
n.</v>
      </c>
      <c r="S618" s="405"/>
      <c r="T618" s="406"/>
      <c r="U618" s="399"/>
      <c r="V618" s="381"/>
      <c r="W618" s="384"/>
      <c r="X618" s="393"/>
      <c r="Y618" s="84"/>
      <c r="Z618" s="83" t="str">
        <f>IF('Plano de ação'!J618="","",'Plano de ação'!J618)</f>
        <v>1.
2.
3.
n.</v>
      </c>
      <c r="AA618" s="85" t="str">
        <f>IF('Plano de ação'!R618="","",'Plano de ação'!R618)</f>
        <v/>
      </c>
      <c r="AB618" s="86" t="str">
        <f>IF('Plano de ação'!S618="","",'Plano de ação'!S618)</f>
        <v/>
      </c>
      <c r="AC618" s="83" t="str">
        <f>IF('Plano de contingência'!J618="","",'Plano de contingência'!J618)</f>
        <v>1.
2.
3.
n.</v>
      </c>
      <c r="AD618" s="83" t="str">
        <f>'Plano de contingência'!M618</f>
        <v>1.
2.
3.
n.</v>
      </c>
      <c r="AE618" s="505"/>
    </row>
    <row r="619" spans="2:31" s="78" customFormat="1" ht="14.45" customHeight="1" thickTop="1" thickBot="1" x14ac:dyDescent="0.25">
      <c r="B619" s="455"/>
      <c r="C619" s="462"/>
      <c r="D619" s="465"/>
      <c r="E619" s="472"/>
      <c r="F619" s="93"/>
      <c r="G619" s="449"/>
      <c r="H619" s="94"/>
      <c r="I619" s="436"/>
      <c r="J619" s="508"/>
      <c r="K619" s="411"/>
      <c r="L619" s="411"/>
      <c r="M619" s="414"/>
      <c r="N619" s="404" t="str">
        <f>'Avaliar os Controles Existent.'!H619</f>
        <v>1.
2.
3.
n.</v>
      </c>
      <c r="O619" s="405"/>
      <c r="P619" s="406"/>
      <c r="Q619" s="399"/>
      <c r="R619" s="404" t="str">
        <f>'Avaliar os Controles Existent.'!R619</f>
        <v>1.
2.
3.
n.</v>
      </c>
      <c r="S619" s="405"/>
      <c r="T619" s="406"/>
      <c r="U619" s="399"/>
      <c r="V619" s="381"/>
      <c r="W619" s="384"/>
      <c r="X619" s="393"/>
      <c r="Y619" s="84"/>
      <c r="Z619" s="83" t="str">
        <f>IF('Plano de ação'!J619="","",'Plano de ação'!J619)</f>
        <v>1.
2.
3.
n.</v>
      </c>
      <c r="AA619" s="85" t="str">
        <f>IF('Plano de ação'!R619="","",'Plano de ação'!R619)</f>
        <v/>
      </c>
      <c r="AB619" s="86" t="str">
        <f>IF('Plano de ação'!S619="","",'Plano de ação'!S619)</f>
        <v/>
      </c>
      <c r="AC619" s="83" t="str">
        <f>IF('Plano de contingência'!J619="","",'Plano de contingência'!J619)</f>
        <v>1.
2.
3.
n.</v>
      </c>
      <c r="AD619" s="83" t="str">
        <f>'Plano de contingência'!M619</f>
        <v>1.
2.
3.
n.</v>
      </c>
      <c r="AE619" s="505"/>
    </row>
    <row r="620" spans="2:31" s="78" customFormat="1" ht="14.45" customHeight="1" thickTop="1" thickBot="1" x14ac:dyDescent="0.25">
      <c r="B620" s="455"/>
      <c r="C620" s="462"/>
      <c r="D620" s="465"/>
      <c r="E620" s="472"/>
      <c r="F620" s="93"/>
      <c r="G620" s="449"/>
      <c r="H620" s="94"/>
      <c r="I620" s="436"/>
      <c r="J620" s="508"/>
      <c r="K620" s="411"/>
      <c r="L620" s="411"/>
      <c r="M620" s="414"/>
      <c r="N620" s="404" t="str">
        <f>'Avaliar os Controles Existent.'!H620</f>
        <v>1.
2.
3.
n.</v>
      </c>
      <c r="O620" s="405"/>
      <c r="P620" s="406"/>
      <c r="Q620" s="399"/>
      <c r="R620" s="404" t="str">
        <f>'Avaliar os Controles Existent.'!R620</f>
        <v>1.
2.
3.
n.</v>
      </c>
      <c r="S620" s="405"/>
      <c r="T620" s="406"/>
      <c r="U620" s="399"/>
      <c r="V620" s="381"/>
      <c r="W620" s="384"/>
      <c r="X620" s="393"/>
      <c r="Y620" s="84"/>
      <c r="Z620" s="83" t="str">
        <f>IF('Plano de ação'!J620="","",'Plano de ação'!J620)</f>
        <v>1.
2.
3.
n.</v>
      </c>
      <c r="AA620" s="85" t="str">
        <f>IF('Plano de ação'!R620="","",'Plano de ação'!R620)</f>
        <v/>
      </c>
      <c r="AB620" s="86" t="str">
        <f>IF('Plano de ação'!S620="","",'Plano de ação'!S620)</f>
        <v/>
      </c>
      <c r="AC620" s="83" t="str">
        <f>IF('Plano de contingência'!J620="","",'Plano de contingência'!J620)</f>
        <v>1.
2.
3.
n.</v>
      </c>
      <c r="AD620" s="83" t="str">
        <f>'Plano de contingência'!M620</f>
        <v>1.
2.
3.
n.</v>
      </c>
      <c r="AE620" s="505"/>
    </row>
    <row r="621" spans="2:31" s="78" customFormat="1" ht="14.45" customHeight="1" thickTop="1" thickBot="1" x14ac:dyDescent="0.25">
      <c r="B621" s="455"/>
      <c r="C621" s="462"/>
      <c r="D621" s="466"/>
      <c r="E621" s="473"/>
      <c r="F621" s="93"/>
      <c r="G621" s="450"/>
      <c r="H621" s="94"/>
      <c r="I621" s="437"/>
      <c r="J621" s="509"/>
      <c r="K621" s="412"/>
      <c r="L621" s="412"/>
      <c r="M621" s="415"/>
      <c r="N621" s="404" t="str">
        <f>'Avaliar os Controles Existent.'!H621</f>
        <v>1.
2.
3.
n.</v>
      </c>
      <c r="O621" s="405"/>
      <c r="P621" s="406"/>
      <c r="Q621" s="400"/>
      <c r="R621" s="404" t="str">
        <f>'Avaliar os Controles Existent.'!R621</f>
        <v>1.
2.
3.
n.</v>
      </c>
      <c r="S621" s="405"/>
      <c r="T621" s="406"/>
      <c r="U621" s="400"/>
      <c r="V621" s="382"/>
      <c r="W621" s="385"/>
      <c r="X621" s="394"/>
      <c r="Y621" s="84"/>
      <c r="Z621" s="83" t="str">
        <f>IF('Plano de ação'!J621="","",'Plano de ação'!J621)</f>
        <v>1.
2.
3.
n.</v>
      </c>
      <c r="AA621" s="85" t="str">
        <f>IF('Plano de ação'!R621="","",'Plano de ação'!R621)</f>
        <v/>
      </c>
      <c r="AB621" s="86" t="str">
        <f>IF('Plano de ação'!S621="","",'Plano de ação'!S621)</f>
        <v/>
      </c>
      <c r="AC621" s="83" t="str">
        <f>IF('Plano de contingência'!J621="","",'Plano de contingência'!J621)</f>
        <v>1.
2.
3.
n.</v>
      </c>
      <c r="AD621" s="83" t="str">
        <f>'Plano de contingência'!M621</f>
        <v>1.
2.
3.
n.</v>
      </c>
      <c r="AE621" s="505"/>
    </row>
    <row r="622" spans="2:31" s="78" customFormat="1" ht="14.45" customHeight="1" thickTop="1" thickBot="1" x14ac:dyDescent="0.25">
      <c r="B622" s="455"/>
      <c r="C622" s="462"/>
      <c r="D622" s="464" t="str">
        <f>'Subprocessos e FCS'!C74</f>
        <v>FCS.06</v>
      </c>
      <c r="E622" s="471">
        <f>'Subprocessos e FCS'!D74</f>
        <v>0</v>
      </c>
      <c r="F622" s="93"/>
      <c r="G622" s="448" t="s">
        <v>153</v>
      </c>
      <c r="H622" s="94"/>
      <c r="I622" s="435"/>
      <c r="J622" s="507"/>
      <c r="K622" s="410" t="str">
        <f>'Apuração do Risco Inerente'!Y622:Y631</f>
        <v/>
      </c>
      <c r="L622" s="410" t="str">
        <f>'Apuração do Risco Inerente'!Z622:Z631</f>
        <v/>
      </c>
      <c r="M622" s="413" t="str">
        <f>'Apuração do Risco Inerente'!AB622:AB631</f>
        <v/>
      </c>
      <c r="N622" s="404" t="str">
        <f>'Avaliar os Controles Existent.'!H622</f>
        <v>1.
2.
3.
n.</v>
      </c>
      <c r="O622" s="405"/>
      <c r="P622" s="406"/>
      <c r="Q622" s="398" t="str">
        <f>'Avaliar os Controles Existent.'!N622:N631</f>
        <v/>
      </c>
      <c r="R622" s="404" t="str">
        <f>'Avaliar os Controles Existent.'!R622</f>
        <v>1.
2.
3.
n.</v>
      </c>
      <c r="S622" s="405"/>
      <c r="T622" s="406"/>
      <c r="U622" s="398" t="str">
        <f>'Avaliar os Controles Existent.'!X622:X631</f>
        <v/>
      </c>
      <c r="V622" s="380" t="str">
        <f>'Avaliar os Controles Existent.'!AA622:AA631</f>
        <v/>
      </c>
      <c r="W622" s="383" t="str">
        <f>'Avaliar os Controles Existent.'!AB622:AB631</f>
        <v/>
      </c>
      <c r="X622" s="392" t="str">
        <f>'Avaliar os Controles Existent.'!AD622:AD631</f>
        <v/>
      </c>
      <c r="Y622" s="84" t="str">
        <f>IF('Plano de ação'!I622:I631="","",'Plano de ação'!I622:I631)</f>
        <v/>
      </c>
      <c r="Z622" s="83" t="str">
        <f>IF('Plano de ação'!J622="","",'Plano de ação'!J622)</f>
        <v>1.
2.
3.
n.</v>
      </c>
      <c r="AA622" s="85" t="str">
        <f>IF('Plano de ação'!R622="","",'Plano de ação'!R622)</f>
        <v/>
      </c>
      <c r="AB622" s="86" t="str">
        <f>IF('Plano de ação'!S622="","",'Plano de ação'!S622)</f>
        <v/>
      </c>
      <c r="AC622" s="83" t="str">
        <f>IF('Plano de contingência'!J622="","",'Plano de contingência'!J622)</f>
        <v>1.
2.
3.
n.</v>
      </c>
      <c r="AD622" s="83" t="str">
        <f>'Plano de contingência'!M622</f>
        <v>1.
2.
3.
n.</v>
      </c>
      <c r="AE622" s="505" t="str">
        <f>IF(Monitoramento!J622="","",Monitoramento!J622)</f>
        <v/>
      </c>
    </row>
    <row r="623" spans="2:31" s="78" customFormat="1" ht="14.45" customHeight="1" thickTop="1" thickBot="1" x14ac:dyDescent="0.25">
      <c r="B623" s="455"/>
      <c r="C623" s="462"/>
      <c r="D623" s="465"/>
      <c r="E623" s="472"/>
      <c r="F623" s="93"/>
      <c r="G623" s="449"/>
      <c r="H623" s="94"/>
      <c r="I623" s="436"/>
      <c r="J623" s="508"/>
      <c r="K623" s="411"/>
      <c r="L623" s="411"/>
      <c r="M623" s="414"/>
      <c r="N623" s="404" t="str">
        <f>'Avaliar os Controles Existent.'!H623</f>
        <v>1.
2.
3.
n.</v>
      </c>
      <c r="O623" s="405"/>
      <c r="P623" s="406"/>
      <c r="Q623" s="399"/>
      <c r="R623" s="404" t="str">
        <f>'Avaliar os Controles Existent.'!R623</f>
        <v>1.
2.
3.
n.</v>
      </c>
      <c r="S623" s="405"/>
      <c r="T623" s="406"/>
      <c r="U623" s="399"/>
      <c r="V623" s="381"/>
      <c r="W623" s="384"/>
      <c r="X623" s="393"/>
      <c r="Y623" s="84"/>
      <c r="Z623" s="83" t="str">
        <f>IF('Plano de ação'!J623="","",'Plano de ação'!J623)</f>
        <v>1.
2.
3.
n.</v>
      </c>
      <c r="AA623" s="85" t="str">
        <f>IF('Plano de ação'!R623="","",'Plano de ação'!R623)</f>
        <v/>
      </c>
      <c r="AB623" s="86" t="str">
        <f>IF('Plano de ação'!S623="","",'Plano de ação'!S623)</f>
        <v/>
      </c>
      <c r="AC623" s="83" t="str">
        <f>IF('Plano de contingência'!J623="","",'Plano de contingência'!J623)</f>
        <v>1.
2.
3.
n.</v>
      </c>
      <c r="AD623" s="83" t="str">
        <f>'Plano de contingência'!M623</f>
        <v>1.
2.
3.
n.</v>
      </c>
      <c r="AE623" s="505"/>
    </row>
    <row r="624" spans="2:31" s="78" customFormat="1" ht="14.45" customHeight="1" thickTop="1" thickBot="1" x14ac:dyDescent="0.25">
      <c r="B624" s="455"/>
      <c r="C624" s="462"/>
      <c r="D624" s="465"/>
      <c r="E624" s="472"/>
      <c r="F624" s="93"/>
      <c r="G624" s="449"/>
      <c r="H624" s="94"/>
      <c r="I624" s="436"/>
      <c r="J624" s="508"/>
      <c r="K624" s="411"/>
      <c r="L624" s="411"/>
      <c r="M624" s="414"/>
      <c r="N624" s="404" t="str">
        <f>'Avaliar os Controles Existent.'!H624</f>
        <v>1.
2.
3.
n.</v>
      </c>
      <c r="O624" s="405"/>
      <c r="P624" s="406"/>
      <c r="Q624" s="399"/>
      <c r="R624" s="404" t="str">
        <f>'Avaliar os Controles Existent.'!R624</f>
        <v>1.
2.
3.
n.</v>
      </c>
      <c r="S624" s="405"/>
      <c r="T624" s="406"/>
      <c r="U624" s="399"/>
      <c r="V624" s="381"/>
      <c r="W624" s="384"/>
      <c r="X624" s="393"/>
      <c r="Y624" s="84"/>
      <c r="Z624" s="83" t="str">
        <f>IF('Plano de ação'!J624="","",'Plano de ação'!J624)</f>
        <v>1.
2.
3.
n.</v>
      </c>
      <c r="AA624" s="85" t="str">
        <f>IF('Plano de ação'!R624="","",'Plano de ação'!R624)</f>
        <v/>
      </c>
      <c r="AB624" s="86" t="str">
        <f>IF('Plano de ação'!S624="","",'Plano de ação'!S624)</f>
        <v/>
      </c>
      <c r="AC624" s="83" t="str">
        <f>IF('Plano de contingência'!J624="","",'Plano de contingência'!J624)</f>
        <v>1.
2.
3.
n.</v>
      </c>
      <c r="AD624" s="83" t="str">
        <f>'Plano de contingência'!M624</f>
        <v>1.
2.
3.
n.</v>
      </c>
      <c r="AE624" s="505"/>
    </row>
    <row r="625" spans="2:31" s="78" customFormat="1" ht="14.45" customHeight="1" thickTop="1" thickBot="1" x14ac:dyDescent="0.25">
      <c r="B625" s="455"/>
      <c r="C625" s="462"/>
      <c r="D625" s="465"/>
      <c r="E625" s="472"/>
      <c r="F625" s="93"/>
      <c r="G625" s="449"/>
      <c r="H625" s="94"/>
      <c r="I625" s="436"/>
      <c r="J625" s="508"/>
      <c r="K625" s="411"/>
      <c r="L625" s="411"/>
      <c r="M625" s="414"/>
      <c r="N625" s="404" t="str">
        <f>'Avaliar os Controles Existent.'!H625</f>
        <v>1.
2.
3.
n.</v>
      </c>
      <c r="O625" s="405"/>
      <c r="P625" s="406"/>
      <c r="Q625" s="399"/>
      <c r="R625" s="404" t="str">
        <f>'Avaliar os Controles Existent.'!R625</f>
        <v>1.
2.
3.
n.</v>
      </c>
      <c r="S625" s="405"/>
      <c r="T625" s="406"/>
      <c r="U625" s="399"/>
      <c r="V625" s="381"/>
      <c r="W625" s="384"/>
      <c r="X625" s="393"/>
      <c r="Y625" s="84"/>
      <c r="Z625" s="83" t="str">
        <f>IF('Plano de ação'!J625="","",'Plano de ação'!J625)</f>
        <v>1.
2.
3.
n.</v>
      </c>
      <c r="AA625" s="85" t="str">
        <f>IF('Plano de ação'!R625="","",'Plano de ação'!R625)</f>
        <v/>
      </c>
      <c r="AB625" s="86" t="str">
        <f>IF('Plano de ação'!S625="","",'Plano de ação'!S625)</f>
        <v/>
      </c>
      <c r="AC625" s="83" t="str">
        <f>IF('Plano de contingência'!J625="","",'Plano de contingência'!J625)</f>
        <v>1.
2.
3.
n.</v>
      </c>
      <c r="AD625" s="83" t="str">
        <f>'Plano de contingência'!M625</f>
        <v>1.
2.
3.
n.</v>
      </c>
      <c r="AE625" s="505"/>
    </row>
    <row r="626" spans="2:31" s="78" customFormat="1" ht="14.45" customHeight="1" thickTop="1" thickBot="1" x14ac:dyDescent="0.25">
      <c r="B626" s="455"/>
      <c r="C626" s="462"/>
      <c r="D626" s="465"/>
      <c r="E626" s="472"/>
      <c r="F626" s="93"/>
      <c r="G626" s="449"/>
      <c r="H626" s="94"/>
      <c r="I626" s="436"/>
      <c r="J626" s="508"/>
      <c r="K626" s="411"/>
      <c r="L626" s="411"/>
      <c r="M626" s="414"/>
      <c r="N626" s="404" t="str">
        <f>'Avaliar os Controles Existent.'!H626</f>
        <v>1.
2.
3.
n.</v>
      </c>
      <c r="O626" s="405"/>
      <c r="P626" s="406"/>
      <c r="Q626" s="399"/>
      <c r="R626" s="404" t="str">
        <f>'Avaliar os Controles Existent.'!R626</f>
        <v>1.
2.
3.
n.</v>
      </c>
      <c r="S626" s="405"/>
      <c r="T626" s="406"/>
      <c r="U626" s="399"/>
      <c r="V626" s="381"/>
      <c r="W626" s="384"/>
      <c r="X626" s="393"/>
      <c r="Y626" s="84"/>
      <c r="Z626" s="83" t="str">
        <f>IF('Plano de ação'!J626="","",'Plano de ação'!J626)</f>
        <v>1.
2.
3.
n.</v>
      </c>
      <c r="AA626" s="85" t="str">
        <f>IF('Plano de ação'!R626="","",'Plano de ação'!R626)</f>
        <v/>
      </c>
      <c r="AB626" s="86" t="str">
        <f>IF('Plano de ação'!S626="","",'Plano de ação'!S626)</f>
        <v/>
      </c>
      <c r="AC626" s="83" t="str">
        <f>IF('Plano de contingência'!J626="","",'Plano de contingência'!J626)</f>
        <v>1.
2.
3.
n.</v>
      </c>
      <c r="AD626" s="83" t="str">
        <f>'Plano de contingência'!M626</f>
        <v>1.
2.
3.
n.</v>
      </c>
      <c r="AE626" s="505"/>
    </row>
    <row r="627" spans="2:31" s="78" customFormat="1" ht="14.45" customHeight="1" thickTop="1" thickBot="1" x14ac:dyDescent="0.25">
      <c r="B627" s="455"/>
      <c r="C627" s="462"/>
      <c r="D627" s="465"/>
      <c r="E627" s="472"/>
      <c r="F627" s="93"/>
      <c r="G627" s="449"/>
      <c r="H627" s="94"/>
      <c r="I627" s="436"/>
      <c r="J627" s="508"/>
      <c r="K627" s="411"/>
      <c r="L627" s="411"/>
      <c r="M627" s="414"/>
      <c r="N627" s="404" t="str">
        <f>'Avaliar os Controles Existent.'!H627</f>
        <v>1.
2.
3.
n.</v>
      </c>
      <c r="O627" s="405"/>
      <c r="P627" s="406"/>
      <c r="Q627" s="399"/>
      <c r="R627" s="404" t="str">
        <f>'Avaliar os Controles Existent.'!R627</f>
        <v>1.
2.
3.
n.</v>
      </c>
      <c r="S627" s="405"/>
      <c r="T627" s="406"/>
      <c r="U627" s="399"/>
      <c r="V627" s="381"/>
      <c r="W627" s="384"/>
      <c r="X627" s="393"/>
      <c r="Y627" s="84"/>
      <c r="Z627" s="83" t="str">
        <f>IF('Plano de ação'!J627="","",'Plano de ação'!J627)</f>
        <v>1.
2.
3.
n.</v>
      </c>
      <c r="AA627" s="85" t="str">
        <f>IF('Plano de ação'!R627="","",'Plano de ação'!R627)</f>
        <v/>
      </c>
      <c r="AB627" s="86" t="str">
        <f>IF('Plano de ação'!S627="","",'Plano de ação'!S627)</f>
        <v/>
      </c>
      <c r="AC627" s="83" t="str">
        <f>IF('Plano de contingência'!J627="","",'Plano de contingência'!J627)</f>
        <v>1.
2.
3.
n.</v>
      </c>
      <c r="AD627" s="83" t="str">
        <f>'Plano de contingência'!M627</f>
        <v>1.
2.
3.
n.</v>
      </c>
      <c r="AE627" s="505"/>
    </row>
    <row r="628" spans="2:31" s="78" customFormat="1" ht="14.45" customHeight="1" thickTop="1" thickBot="1" x14ac:dyDescent="0.25">
      <c r="B628" s="455"/>
      <c r="C628" s="462"/>
      <c r="D628" s="465"/>
      <c r="E628" s="472"/>
      <c r="F628" s="93"/>
      <c r="G628" s="449"/>
      <c r="H628" s="94"/>
      <c r="I628" s="436"/>
      <c r="J628" s="508"/>
      <c r="K628" s="411"/>
      <c r="L628" s="411"/>
      <c r="M628" s="414"/>
      <c r="N628" s="404" t="str">
        <f>'Avaliar os Controles Existent.'!H628</f>
        <v>1.
2.
3.
n.</v>
      </c>
      <c r="O628" s="405"/>
      <c r="P628" s="406"/>
      <c r="Q628" s="399"/>
      <c r="R628" s="404" t="str">
        <f>'Avaliar os Controles Existent.'!R628</f>
        <v>1.
2.
3.
n.</v>
      </c>
      <c r="S628" s="405"/>
      <c r="T628" s="406"/>
      <c r="U628" s="399"/>
      <c r="V628" s="381"/>
      <c r="W628" s="384"/>
      <c r="X628" s="393"/>
      <c r="Y628" s="84"/>
      <c r="Z628" s="83" t="str">
        <f>IF('Plano de ação'!J628="","",'Plano de ação'!J628)</f>
        <v>1.
2.
3.
n.</v>
      </c>
      <c r="AA628" s="85" t="str">
        <f>IF('Plano de ação'!R628="","",'Plano de ação'!R628)</f>
        <v/>
      </c>
      <c r="AB628" s="86" t="str">
        <f>IF('Plano de ação'!S628="","",'Plano de ação'!S628)</f>
        <v/>
      </c>
      <c r="AC628" s="83" t="str">
        <f>IF('Plano de contingência'!J628="","",'Plano de contingência'!J628)</f>
        <v>1.
2.
3.
n.</v>
      </c>
      <c r="AD628" s="83" t="str">
        <f>'Plano de contingência'!M628</f>
        <v>1.
2.
3.
n.</v>
      </c>
      <c r="AE628" s="505"/>
    </row>
    <row r="629" spans="2:31" s="78" customFormat="1" ht="14.45" customHeight="1" thickTop="1" thickBot="1" x14ac:dyDescent="0.25">
      <c r="B629" s="455"/>
      <c r="C629" s="462"/>
      <c r="D629" s="465"/>
      <c r="E629" s="472"/>
      <c r="F629" s="93"/>
      <c r="G629" s="449"/>
      <c r="H629" s="94"/>
      <c r="I629" s="436"/>
      <c r="J629" s="508"/>
      <c r="K629" s="411"/>
      <c r="L629" s="411"/>
      <c r="M629" s="414"/>
      <c r="N629" s="404" t="str">
        <f>'Avaliar os Controles Existent.'!H629</f>
        <v>1.
2.
3.
n.</v>
      </c>
      <c r="O629" s="405"/>
      <c r="P629" s="406"/>
      <c r="Q629" s="399"/>
      <c r="R629" s="404" t="str">
        <f>'Avaliar os Controles Existent.'!R629</f>
        <v>1.
2.
3.
n.</v>
      </c>
      <c r="S629" s="405"/>
      <c r="T629" s="406"/>
      <c r="U629" s="399"/>
      <c r="V629" s="381"/>
      <c r="W629" s="384"/>
      <c r="X629" s="393"/>
      <c r="Y629" s="84"/>
      <c r="Z629" s="83" t="str">
        <f>IF('Plano de ação'!J629="","",'Plano de ação'!J629)</f>
        <v>1.
2.
3.
n.</v>
      </c>
      <c r="AA629" s="85" t="str">
        <f>IF('Plano de ação'!R629="","",'Plano de ação'!R629)</f>
        <v/>
      </c>
      <c r="AB629" s="86" t="str">
        <f>IF('Plano de ação'!S629="","",'Plano de ação'!S629)</f>
        <v/>
      </c>
      <c r="AC629" s="83" t="str">
        <f>IF('Plano de contingência'!J629="","",'Plano de contingência'!J629)</f>
        <v>1.
2.
3.
n.</v>
      </c>
      <c r="AD629" s="83" t="str">
        <f>'Plano de contingência'!M629</f>
        <v>1.
2.
3.
n.</v>
      </c>
      <c r="AE629" s="505"/>
    </row>
    <row r="630" spans="2:31" s="78" customFormat="1" ht="14.45" customHeight="1" thickTop="1" thickBot="1" x14ac:dyDescent="0.25">
      <c r="B630" s="455"/>
      <c r="C630" s="462"/>
      <c r="D630" s="465"/>
      <c r="E630" s="472"/>
      <c r="F630" s="93"/>
      <c r="G630" s="449"/>
      <c r="H630" s="94"/>
      <c r="I630" s="436"/>
      <c r="J630" s="508"/>
      <c r="K630" s="411"/>
      <c r="L630" s="411"/>
      <c r="M630" s="414"/>
      <c r="N630" s="404" t="str">
        <f>'Avaliar os Controles Existent.'!H630</f>
        <v>1.
2.
3.
n.</v>
      </c>
      <c r="O630" s="405"/>
      <c r="P630" s="406"/>
      <c r="Q630" s="399"/>
      <c r="R630" s="404" t="str">
        <f>'Avaliar os Controles Existent.'!R630</f>
        <v>1.
2.
3.
n.</v>
      </c>
      <c r="S630" s="405"/>
      <c r="T630" s="406"/>
      <c r="U630" s="399"/>
      <c r="V630" s="381"/>
      <c r="W630" s="384"/>
      <c r="X630" s="393"/>
      <c r="Y630" s="84"/>
      <c r="Z630" s="83" t="str">
        <f>IF('Plano de ação'!J630="","",'Plano de ação'!J630)</f>
        <v>1.
2.
3.
n.</v>
      </c>
      <c r="AA630" s="85" t="str">
        <f>IF('Plano de ação'!R630="","",'Plano de ação'!R630)</f>
        <v/>
      </c>
      <c r="AB630" s="86" t="str">
        <f>IF('Plano de ação'!S630="","",'Plano de ação'!S630)</f>
        <v/>
      </c>
      <c r="AC630" s="83" t="str">
        <f>IF('Plano de contingência'!J630="","",'Plano de contingência'!J630)</f>
        <v>1.
2.
3.
n.</v>
      </c>
      <c r="AD630" s="83" t="str">
        <f>'Plano de contingência'!M630</f>
        <v>1.
2.
3.
n.</v>
      </c>
      <c r="AE630" s="505"/>
    </row>
    <row r="631" spans="2:31" s="78" customFormat="1" ht="14.45" customHeight="1" thickTop="1" thickBot="1" x14ac:dyDescent="0.25">
      <c r="B631" s="455"/>
      <c r="C631" s="462"/>
      <c r="D631" s="466"/>
      <c r="E631" s="473"/>
      <c r="F631" s="93"/>
      <c r="G631" s="450"/>
      <c r="H631" s="94"/>
      <c r="I631" s="437"/>
      <c r="J631" s="509"/>
      <c r="K631" s="412"/>
      <c r="L631" s="412"/>
      <c r="M631" s="415"/>
      <c r="N631" s="404" t="str">
        <f>'Avaliar os Controles Existent.'!H631</f>
        <v>1.
2.
3.
n.</v>
      </c>
      <c r="O631" s="405"/>
      <c r="P631" s="406"/>
      <c r="Q631" s="400"/>
      <c r="R631" s="404" t="str">
        <f>'Avaliar os Controles Existent.'!R631</f>
        <v>1.
2.
3.
n.</v>
      </c>
      <c r="S631" s="405"/>
      <c r="T631" s="406"/>
      <c r="U631" s="400"/>
      <c r="V631" s="382"/>
      <c r="W631" s="385"/>
      <c r="X631" s="394"/>
      <c r="Y631" s="84"/>
      <c r="Z631" s="83" t="str">
        <f>IF('Plano de ação'!J631="","",'Plano de ação'!J631)</f>
        <v>1.
2.
3.
n.</v>
      </c>
      <c r="AA631" s="85" t="str">
        <f>IF('Plano de ação'!R631="","",'Plano de ação'!R631)</f>
        <v/>
      </c>
      <c r="AB631" s="86" t="str">
        <f>IF('Plano de ação'!S631="","",'Plano de ação'!S631)</f>
        <v/>
      </c>
      <c r="AC631" s="83" t="str">
        <f>IF('Plano de contingência'!J631="","",'Plano de contingência'!J631)</f>
        <v>1.
2.
3.
n.</v>
      </c>
      <c r="AD631" s="83" t="str">
        <f>'Plano de contingência'!M631</f>
        <v>1.
2.
3.
n.</v>
      </c>
      <c r="AE631" s="505"/>
    </row>
    <row r="632" spans="2:31" s="78" customFormat="1" ht="14.45" customHeight="1" thickTop="1" thickBot="1" x14ac:dyDescent="0.25">
      <c r="B632" s="455"/>
      <c r="C632" s="462"/>
      <c r="D632" s="464" t="str">
        <f>'Subprocessos e FCS'!C75</f>
        <v>FCS.07</v>
      </c>
      <c r="E632" s="471">
        <f>'Subprocessos e FCS'!D75</f>
        <v>0</v>
      </c>
      <c r="F632" s="93"/>
      <c r="G632" s="448" t="s">
        <v>154</v>
      </c>
      <c r="H632" s="94"/>
      <c r="I632" s="435"/>
      <c r="J632" s="507"/>
      <c r="K632" s="410" t="str">
        <f>'Apuração do Risco Inerente'!Y632:Y641</f>
        <v/>
      </c>
      <c r="L632" s="410" t="str">
        <f>'Apuração do Risco Inerente'!Z632:Z641</f>
        <v/>
      </c>
      <c r="M632" s="413" t="str">
        <f>'Apuração do Risco Inerente'!AB632:AB641</f>
        <v/>
      </c>
      <c r="N632" s="404" t="str">
        <f>'Avaliar os Controles Existent.'!H632</f>
        <v>1.
2.
3.
n.</v>
      </c>
      <c r="O632" s="405"/>
      <c r="P632" s="406"/>
      <c r="Q632" s="398" t="str">
        <f>'Avaliar os Controles Existent.'!N632:N641</f>
        <v/>
      </c>
      <c r="R632" s="404" t="str">
        <f>'Avaliar os Controles Existent.'!R632</f>
        <v>1.
2.
3.
n.</v>
      </c>
      <c r="S632" s="405"/>
      <c r="T632" s="406"/>
      <c r="U632" s="398" t="str">
        <f>'Avaliar os Controles Existent.'!X632:X641</f>
        <v/>
      </c>
      <c r="V632" s="380" t="str">
        <f>'Avaliar os Controles Existent.'!AA632:AA641</f>
        <v/>
      </c>
      <c r="W632" s="383" t="str">
        <f>'Avaliar os Controles Existent.'!AB632:AB641</f>
        <v/>
      </c>
      <c r="X632" s="392" t="str">
        <f>'Avaliar os Controles Existent.'!AD632:AD641</f>
        <v/>
      </c>
      <c r="Y632" s="84" t="str">
        <f>IF('Plano de ação'!I632:I641="","",'Plano de ação'!I632:I641)</f>
        <v/>
      </c>
      <c r="Z632" s="83" t="str">
        <f>IF('Plano de ação'!J632="","",'Plano de ação'!J632)</f>
        <v>1.
2.
3.
n.</v>
      </c>
      <c r="AA632" s="85" t="str">
        <f>IF('Plano de ação'!R632="","",'Plano de ação'!R632)</f>
        <v/>
      </c>
      <c r="AB632" s="86" t="str">
        <f>IF('Plano de ação'!S632="","",'Plano de ação'!S632)</f>
        <v/>
      </c>
      <c r="AC632" s="83" t="str">
        <f>IF('Plano de contingência'!J632="","",'Plano de contingência'!J632)</f>
        <v>1.
2.
3.
n.</v>
      </c>
      <c r="AD632" s="83" t="str">
        <f>'Plano de contingência'!M632</f>
        <v>1.
2.
3.
n.</v>
      </c>
      <c r="AE632" s="505" t="str">
        <f>IF(Monitoramento!J632="","",Monitoramento!J632)</f>
        <v/>
      </c>
    </row>
    <row r="633" spans="2:31" s="78" customFormat="1" ht="14.45" customHeight="1" thickTop="1" thickBot="1" x14ac:dyDescent="0.25">
      <c r="B633" s="455"/>
      <c r="C633" s="462"/>
      <c r="D633" s="465"/>
      <c r="E633" s="472"/>
      <c r="F633" s="93"/>
      <c r="G633" s="449"/>
      <c r="H633" s="94"/>
      <c r="I633" s="436"/>
      <c r="J633" s="508"/>
      <c r="K633" s="411"/>
      <c r="L633" s="411"/>
      <c r="M633" s="414"/>
      <c r="N633" s="404" t="str">
        <f>'Avaliar os Controles Existent.'!H633</f>
        <v>1.
2.
3.
n.</v>
      </c>
      <c r="O633" s="405"/>
      <c r="P633" s="406"/>
      <c r="Q633" s="399"/>
      <c r="R633" s="404" t="str">
        <f>'Avaliar os Controles Existent.'!R633</f>
        <v>1.
2.
3.
n.</v>
      </c>
      <c r="S633" s="405"/>
      <c r="T633" s="406"/>
      <c r="U633" s="399"/>
      <c r="V633" s="381"/>
      <c r="W633" s="384"/>
      <c r="X633" s="393"/>
      <c r="Y633" s="84"/>
      <c r="Z633" s="83" t="str">
        <f>IF('Plano de ação'!J633="","",'Plano de ação'!J633)</f>
        <v>1.
2.
3.
n.</v>
      </c>
      <c r="AA633" s="85" t="str">
        <f>IF('Plano de ação'!R633="","",'Plano de ação'!R633)</f>
        <v/>
      </c>
      <c r="AB633" s="86" t="str">
        <f>IF('Plano de ação'!S633="","",'Plano de ação'!S633)</f>
        <v/>
      </c>
      <c r="AC633" s="83" t="str">
        <f>IF('Plano de contingência'!J633="","",'Plano de contingência'!J633)</f>
        <v>1.
2.
3.
n.</v>
      </c>
      <c r="AD633" s="83" t="str">
        <f>'Plano de contingência'!M633</f>
        <v>1.
2.
3.
n.</v>
      </c>
      <c r="AE633" s="505"/>
    </row>
    <row r="634" spans="2:31" s="78" customFormat="1" ht="14.45" customHeight="1" thickTop="1" thickBot="1" x14ac:dyDescent="0.25">
      <c r="B634" s="455"/>
      <c r="C634" s="462"/>
      <c r="D634" s="465"/>
      <c r="E634" s="472"/>
      <c r="F634" s="93"/>
      <c r="G634" s="449"/>
      <c r="H634" s="94"/>
      <c r="I634" s="436"/>
      <c r="J634" s="508"/>
      <c r="K634" s="411"/>
      <c r="L634" s="411"/>
      <c r="M634" s="414"/>
      <c r="N634" s="404" t="str">
        <f>'Avaliar os Controles Existent.'!H634</f>
        <v>1.
2.
3.
n.</v>
      </c>
      <c r="O634" s="405"/>
      <c r="P634" s="406"/>
      <c r="Q634" s="399"/>
      <c r="R634" s="404" t="str">
        <f>'Avaliar os Controles Existent.'!R634</f>
        <v>1.
2.
3.
n.</v>
      </c>
      <c r="S634" s="405"/>
      <c r="T634" s="406"/>
      <c r="U634" s="399"/>
      <c r="V634" s="381"/>
      <c r="W634" s="384"/>
      <c r="X634" s="393"/>
      <c r="Y634" s="84"/>
      <c r="Z634" s="83" t="str">
        <f>IF('Plano de ação'!J634="","",'Plano de ação'!J634)</f>
        <v>1.
2.
3.
n.</v>
      </c>
      <c r="AA634" s="85" t="str">
        <f>IF('Plano de ação'!R634="","",'Plano de ação'!R634)</f>
        <v/>
      </c>
      <c r="AB634" s="86" t="str">
        <f>IF('Plano de ação'!S634="","",'Plano de ação'!S634)</f>
        <v/>
      </c>
      <c r="AC634" s="83" t="str">
        <f>IF('Plano de contingência'!J634="","",'Plano de contingência'!J634)</f>
        <v>1.
2.
3.
n.</v>
      </c>
      <c r="AD634" s="83" t="str">
        <f>'Plano de contingência'!M634</f>
        <v>1.
2.
3.
n.</v>
      </c>
      <c r="AE634" s="505"/>
    </row>
    <row r="635" spans="2:31" s="78" customFormat="1" ht="14.45" customHeight="1" thickTop="1" thickBot="1" x14ac:dyDescent="0.25">
      <c r="B635" s="455"/>
      <c r="C635" s="462"/>
      <c r="D635" s="465"/>
      <c r="E635" s="472"/>
      <c r="F635" s="93"/>
      <c r="G635" s="449"/>
      <c r="H635" s="94"/>
      <c r="I635" s="436"/>
      <c r="J635" s="508"/>
      <c r="K635" s="411"/>
      <c r="L635" s="411"/>
      <c r="M635" s="414"/>
      <c r="N635" s="404" t="str">
        <f>'Avaliar os Controles Existent.'!H635</f>
        <v>1.
2.
3.
n.</v>
      </c>
      <c r="O635" s="405"/>
      <c r="P635" s="406"/>
      <c r="Q635" s="399"/>
      <c r="R635" s="404" t="str">
        <f>'Avaliar os Controles Existent.'!R635</f>
        <v>1.
2.
3.
n.</v>
      </c>
      <c r="S635" s="405"/>
      <c r="T635" s="406"/>
      <c r="U635" s="399"/>
      <c r="V635" s="381"/>
      <c r="W635" s="384"/>
      <c r="X635" s="393"/>
      <c r="Y635" s="84"/>
      <c r="Z635" s="83" t="str">
        <f>IF('Plano de ação'!J635="","",'Plano de ação'!J635)</f>
        <v>1.
2.
3.
n.</v>
      </c>
      <c r="AA635" s="85" t="str">
        <f>IF('Plano de ação'!R635="","",'Plano de ação'!R635)</f>
        <v/>
      </c>
      <c r="AB635" s="86" t="str">
        <f>IF('Plano de ação'!S635="","",'Plano de ação'!S635)</f>
        <v/>
      </c>
      <c r="AC635" s="83" t="str">
        <f>IF('Plano de contingência'!J635="","",'Plano de contingência'!J635)</f>
        <v>1.
2.
3.
n.</v>
      </c>
      <c r="AD635" s="83" t="str">
        <f>'Plano de contingência'!M635</f>
        <v>1.
2.
3.
n.</v>
      </c>
      <c r="AE635" s="505"/>
    </row>
    <row r="636" spans="2:31" s="78" customFormat="1" ht="14.45" customHeight="1" thickTop="1" thickBot="1" x14ac:dyDescent="0.25">
      <c r="B636" s="455"/>
      <c r="C636" s="462"/>
      <c r="D636" s="465"/>
      <c r="E636" s="472"/>
      <c r="F636" s="93"/>
      <c r="G636" s="449"/>
      <c r="H636" s="94"/>
      <c r="I636" s="436"/>
      <c r="J636" s="508"/>
      <c r="K636" s="411"/>
      <c r="L636" s="411"/>
      <c r="M636" s="414"/>
      <c r="N636" s="404" t="str">
        <f>'Avaliar os Controles Existent.'!H636</f>
        <v>1.
2.
3.
n.</v>
      </c>
      <c r="O636" s="405"/>
      <c r="P636" s="406"/>
      <c r="Q636" s="399"/>
      <c r="R636" s="404" t="str">
        <f>'Avaliar os Controles Existent.'!R636</f>
        <v>1.
2.
3.
n.</v>
      </c>
      <c r="S636" s="405"/>
      <c r="T636" s="406"/>
      <c r="U636" s="399"/>
      <c r="V636" s="381"/>
      <c r="W636" s="384"/>
      <c r="X636" s="393"/>
      <c r="Y636" s="84"/>
      <c r="Z636" s="83" t="str">
        <f>IF('Plano de ação'!J636="","",'Plano de ação'!J636)</f>
        <v>1.
2.
3.
n.</v>
      </c>
      <c r="AA636" s="85" t="str">
        <f>IF('Plano de ação'!R636="","",'Plano de ação'!R636)</f>
        <v/>
      </c>
      <c r="AB636" s="86" t="str">
        <f>IF('Plano de ação'!S636="","",'Plano de ação'!S636)</f>
        <v/>
      </c>
      <c r="AC636" s="83" t="str">
        <f>IF('Plano de contingência'!J636="","",'Plano de contingência'!J636)</f>
        <v>1.
2.
3.
n.</v>
      </c>
      <c r="AD636" s="83" t="str">
        <f>'Plano de contingência'!M636</f>
        <v>1.
2.
3.
n.</v>
      </c>
      <c r="AE636" s="505"/>
    </row>
    <row r="637" spans="2:31" s="78" customFormat="1" ht="14.45" customHeight="1" thickTop="1" thickBot="1" x14ac:dyDescent="0.25">
      <c r="B637" s="455"/>
      <c r="C637" s="462"/>
      <c r="D637" s="465"/>
      <c r="E637" s="472"/>
      <c r="F637" s="93"/>
      <c r="G637" s="449"/>
      <c r="H637" s="94"/>
      <c r="I637" s="436"/>
      <c r="J637" s="508"/>
      <c r="K637" s="411"/>
      <c r="L637" s="411"/>
      <c r="M637" s="414"/>
      <c r="N637" s="404" t="str">
        <f>'Avaliar os Controles Existent.'!H637</f>
        <v>1.
2.
3.
n.</v>
      </c>
      <c r="O637" s="405"/>
      <c r="P637" s="406"/>
      <c r="Q637" s="399"/>
      <c r="R637" s="404" t="str">
        <f>'Avaliar os Controles Existent.'!R637</f>
        <v>1.
2.
3.
n.</v>
      </c>
      <c r="S637" s="405"/>
      <c r="T637" s="406"/>
      <c r="U637" s="399"/>
      <c r="V637" s="381"/>
      <c r="W637" s="384"/>
      <c r="X637" s="393"/>
      <c r="Y637" s="84"/>
      <c r="Z637" s="83" t="str">
        <f>IF('Plano de ação'!J637="","",'Plano de ação'!J637)</f>
        <v>1.
2.
3.
n.</v>
      </c>
      <c r="AA637" s="85" t="str">
        <f>IF('Plano de ação'!R637="","",'Plano de ação'!R637)</f>
        <v/>
      </c>
      <c r="AB637" s="86" t="str">
        <f>IF('Plano de ação'!S637="","",'Plano de ação'!S637)</f>
        <v/>
      </c>
      <c r="AC637" s="83" t="str">
        <f>IF('Plano de contingência'!J637="","",'Plano de contingência'!J637)</f>
        <v>1.
2.
3.
n.</v>
      </c>
      <c r="AD637" s="83" t="str">
        <f>'Plano de contingência'!M637</f>
        <v>1.
2.
3.
n.</v>
      </c>
      <c r="AE637" s="505"/>
    </row>
    <row r="638" spans="2:31" s="78" customFormat="1" ht="14.45" customHeight="1" thickTop="1" thickBot="1" x14ac:dyDescent="0.25">
      <c r="B638" s="455"/>
      <c r="C638" s="462"/>
      <c r="D638" s="465"/>
      <c r="E638" s="472"/>
      <c r="F638" s="93"/>
      <c r="G638" s="449"/>
      <c r="H638" s="94"/>
      <c r="I638" s="436"/>
      <c r="J638" s="508"/>
      <c r="K638" s="411"/>
      <c r="L638" s="411"/>
      <c r="M638" s="414"/>
      <c r="N638" s="404" t="str">
        <f>'Avaliar os Controles Existent.'!H638</f>
        <v>1.
2.
3.
n.</v>
      </c>
      <c r="O638" s="405"/>
      <c r="P638" s="406"/>
      <c r="Q638" s="399"/>
      <c r="R638" s="404" t="str">
        <f>'Avaliar os Controles Existent.'!R638</f>
        <v>1.
2.
3.
n.</v>
      </c>
      <c r="S638" s="405"/>
      <c r="T638" s="406"/>
      <c r="U638" s="399"/>
      <c r="V638" s="381"/>
      <c r="W638" s="384"/>
      <c r="X638" s="393"/>
      <c r="Y638" s="84"/>
      <c r="Z638" s="83" t="str">
        <f>IF('Plano de ação'!J638="","",'Plano de ação'!J638)</f>
        <v>1.
2.
3.
n.</v>
      </c>
      <c r="AA638" s="85" t="str">
        <f>IF('Plano de ação'!R638="","",'Plano de ação'!R638)</f>
        <v/>
      </c>
      <c r="AB638" s="86" t="str">
        <f>IF('Plano de ação'!S638="","",'Plano de ação'!S638)</f>
        <v/>
      </c>
      <c r="AC638" s="83" t="str">
        <f>IF('Plano de contingência'!J638="","",'Plano de contingência'!J638)</f>
        <v>1.
2.
3.
n.</v>
      </c>
      <c r="AD638" s="83" t="str">
        <f>'Plano de contingência'!M638</f>
        <v>1.
2.
3.
n.</v>
      </c>
      <c r="AE638" s="505"/>
    </row>
    <row r="639" spans="2:31" s="78" customFormat="1" ht="14.45" customHeight="1" thickTop="1" thickBot="1" x14ac:dyDescent="0.25">
      <c r="B639" s="455"/>
      <c r="C639" s="462"/>
      <c r="D639" s="465"/>
      <c r="E639" s="472"/>
      <c r="F639" s="93"/>
      <c r="G639" s="449"/>
      <c r="H639" s="94"/>
      <c r="I639" s="436"/>
      <c r="J639" s="508"/>
      <c r="K639" s="411"/>
      <c r="L639" s="411"/>
      <c r="M639" s="414"/>
      <c r="N639" s="404" t="str">
        <f>'Avaliar os Controles Existent.'!H639</f>
        <v>1.
2.
3.
n.</v>
      </c>
      <c r="O639" s="405"/>
      <c r="P639" s="406"/>
      <c r="Q639" s="399"/>
      <c r="R639" s="404" t="str">
        <f>'Avaliar os Controles Existent.'!R639</f>
        <v>1.
2.
3.
n.</v>
      </c>
      <c r="S639" s="405"/>
      <c r="T639" s="406"/>
      <c r="U639" s="399"/>
      <c r="V639" s="381"/>
      <c r="W639" s="384"/>
      <c r="X639" s="393"/>
      <c r="Y639" s="84"/>
      <c r="Z639" s="83" t="str">
        <f>IF('Plano de ação'!J639="","",'Plano de ação'!J639)</f>
        <v>1.
2.
3.
n.</v>
      </c>
      <c r="AA639" s="85" t="str">
        <f>IF('Plano de ação'!R639="","",'Plano de ação'!R639)</f>
        <v/>
      </c>
      <c r="AB639" s="86" t="str">
        <f>IF('Plano de ação'!S639="","",'Plano de ação'!S639)</f>
        <v/>
      </c>
      <c r="AC639" s="83" t="str">
        <f>IF('Plano de contingência'!J639="","",'Plano de contingência'!J639)</f>
        <v>1.
2.
3.
n.</v>
      </c>
      <c r="AD639" s="83" t="str">
        <f>'Plano de contingência'!M639</f>
        <v>1.
2.
3.
n.</v>
      </c>
      <c r="AE639" s="505"/>
    </row>
    <row r="640" spans="2:31" s="78" customFormat="1" ht="14.45" customHeight="1" thickTop="1" thickBot="1" x14ac:dyDescent="0.25">
      <c r="B640" s="455"/>
      <c r="C640" s="462"/>
      <c r="D640" s="465"/>
      <c r="E640" s="472"/>
      <c r="F640" s="93"/>
      <c r="G640" s="449"/>
      <c r="H640" s="94"/>
      <c r="I640" s="436"/>
      <c r="J640" s="508"/>
      <c r="K640" s="411"/>
      <c r="L640" s="411"/>
      <c r="M640" s="414"/>
      <c r="N640" s="404" t="str">
        <f>'Avaliar os Controles Existent.'!H640</f>
        <v>1.
2.
3.
n.</v>
      </c>
      <c r="O640" s="405"/>
      <c r="P640" s="406"/>
      <c r="Q640" s="399"/>
      <c r="R640" s="404" t="str">
        <f>'Avaliar os Controles Existent.'!R640</f>
        <v>1.
2.
3.
n.</v>
      </c>
      <c r="S640" s="405"/>
      <c r="T640" s="406"/>
      <c r="U640" s="399"/>
      <c r="V640" s="381"/>
      <c r="W640" s="384"/>
      <c r="X640" s="393"/>
      <c r="Y640" s="84"/>
      <c r="Z640" s="83" t="str">
        <f>IF('Plano de ação'!J640="","",'Plano de ação'!J640)</f>
        <v>1.
2.
3.
n.</v>
      </c>
      <c r="AA640" s="85" t="str">
        <f>IF('Plano de ação'!R640="","",'Plano de ação'!R640)</f>
        <v/>
      </c>
      <c r="AB640" s="86" t="str">
        <f>IF('Plano de ação'!S640="","",'Plano de ação'!S640)</f>
        <v/>
      </c>
      <c r="AC640" s="83" t="str">
        <f>IF('Plano de contingência'!J640="","",'Plano de contingência'!J640)</f>
        <v>1.
2.
3.
n.</v>
      </c>
      <c r="AD640" s="83" t="str">
        <f>'Plano de contingência'!M640</f>
        <v>1.
2.
3.
n.</v>
      </c>
      <c r="AE640" s="505"/>
    </row>
    <row r="641" spans="2:31" s="78" customFormat="1" ht="14.45" customHeight="1" thickTop="1" thickBot="1" x14ac:dyDescent="0.25">
      <c r="B641" s="455"/>
      <c r="C641" s="462"/>
      <c r="D641" s="466"/>
      <c r="E641" s="473"/>
      <c r="F641" s="93"/>
      <c r="G641" s="450"/>
      <c r="H641" s="94"/>
      <c r="I641" s="437"/>
      <c r="J641" s="509"/>
      <c r="K641" s="412"/>
      <c r="L641" s="412"/>
      <c r="M641" s="415"/>
      <c r="N641" s="404" t="str">
        <f>'Avaliar os Controles Existent.'!H641</f>
        <v>1.
2.
3.
n.</v>
      </c>
      <c r="O641" s="405"/>
      <c r="P641" s="406"/>
      <c r="Q641" s="400"/>
      <c r="R641" s="404" t="str">
        <f>'Avaliar os Controles Existent.'!R641</f>
        <v>1.
2.
3.
n.</v>
      </c>
      <c r="S641" s="405"/>
      <c r="T641" s="406"/>
      <c r="U641" s="400"/>
      <c r="V641" s="382"/>
      <c r="W641" s="385"/>
      <c r="X641" s="394"/>
      <c r="Y641" s="84"/>
      <c r="Z641" s="83" t="str">
        <f>IF('Plano de ação'!J641="","",'Plano de ação'!J641)</f>
        <v>1.
2.
3.
n.</v>
      </c>
      <c r="AA641" s="85" t="str">
        <f>IF('Plano de ação'!R641="","",'Plano de ação'!R641)</f>
        <v/>
      </c>
      <c r="AB641" s="86" t="str">
        <f>IF('Plano de ação'!S641="","",'Plano de ação'!S641)</f>
        <v/>
      </c>
      <c r="AC641" s="83" t="str">
        <f>IF('Plano de contingência'!J641="","",'Plano de contingência'!J641)</f>
        <v>1.
2.
3.
n.</v>
      </c>
      <c r="AD641" s="83" t="str">
        <f>'Plano de contingência'!M641</f>
        <v>1.
2.
3.
n.</v>
      </c>
      <c r="AE641" s="505"/>
    </row>
    <row r="642" spans="2:31" s="78" customFormat="1" ht="14.45" customHeight="1" thickTop="1" thickBot="1" x14ac:dyDescent="0.25">
      <c r="B642" s="455"/>
      <c r="C642" s="462"/>
      <c r="D642" s="464" t="str">
        <f>'Subprocessos e FCS'!C76</f>
        <v>FCS.08</v>
      </c>
      <c r="E642" s="471">
        <f>'Subprocessos e FCS'!D76</f>
        <v>0</v>
      </c>
      <c r="F642" s="93"/>
      <c r="G642" s="448" t="s">
        <v>155</v>
      </c>
      <c r="H642" s="94"/>
      <c r="I642" s="435"/>
      <c r="J642" s="507"/>
      <c r="K642" s="410" t="str">
        <f>'Apuração do Risco Inerente'!Y642:Y651</f>
        <v/>
      </c>
      <c r="L642" s="410" t="str">
        <f>'Apuração do Risco Inerente'!Z642:Z651</f>
        <v/>
      </c>
      <c r="M642" s="413" t="str">
        <f>'Apuração do Risco Inerente'!AB642:AB651</f>
        <v/>
      </c>
      <c r="N642" s="404" t="str">
        <f>'Avaliar os Controles Existent.'!H642</f>
        <v>1.
2.
3.
n.</v>
      </c>
      <c r="O642" s="405"/>
      <c r="P642" s="406"/>
      <c r="Q642" s="398" t="str">
        <f>'Avaliar os Controles Existent.'!N642:N651</f>
        <v/>
      </c>
      <c r="R642" s="404" t="str">
        <f>'Avaliar os Controles Existent.'!R642</f>
        <v>1.
2.
3.
n.</v>
      </c>
      <c r="S642" s="405"/>
      <c r="T642" s="406"/>
      <c r="U642" s="398" t="str">
        <f>'Avaliar os Controles Existent.'!X642:X651</f>
        <v/>
      </c>
      <c r="V642" s="380" t="str">
        <f>'Avaliar os Controles Existent.'!AA642:AA651</f>
        <v/>
      </c>
      <c r="W642" s="383" t="str">
        <f>'Avaliar os Controles Existent.'!AB642:AB651</f>
        <v/>
      </c>
      <c r="X642" s="392" t="str">
        <f>'Avaliar os Controles Existent.'!AD642:AD651</f>
        <v/>
      </c>
      <c r="Y642" s="84" t="str">
        <f>IF('Plano de ação'!I642:I651="","",'Plano de ação'!I642:I651)</f>
        <v/>
      </c>
      <c r="Z642" s="83" t="str">
        <f>IF('Plano de ação'!J642="","",'Plano de ação'!J642)</f>
        <v>1.
2.
3.
n.</v>
      </c>
      <c r="AA642" s="85" t="str">
        <f>IF('Plano de ação'!R642="","",'Plano de ação'!R642)</f>
        <v/>
      </c>
      <c r="AB642" s="86" t="str">
        <f>IF('Plano de ação'!S642="","",'Plano de ação'!S642)</f>
        <v/>
      </c>
      <c r="AC642" s="83" t="str">
        <f>IF('Plano de contingência'!J642="","",'Plano de contingência'!J642)</f>
        <v>1.
2.
3.
n.</v>
      </c>
      <c r="AD642" s="83" t="str">
        <f>'Plano de contingência'!M642</f>
        <v>1.
2.
3.
n.</v>
      </c>
      <c r="AE642" s="505" t="str">
        <f>IF(Monitoramento!J642="","",Monitoramento!J642)</f>
        <v/>
      </c>
    </row>
    <row r="643" spans="2:31" s="78" customFormat="1" ht="14.45" customHeight="1" thickTop="1" thickBot="1" x14ac:dyDescent="0.25">
      <c r="B643" s="455"/>
      <c r="C643" s="462"/>
      <c r="D643" s="465"/>
      <c r="E643" s="472"/>
      <c r="F643" s="93"/>
      <c r="G643" s="449"/>
      <c r="H643" s="94"/>
      <c r="I643" s="436"/>
      <c r="J643" s="508"/>
      <c r="K643" s="411"/>
      <c r="L643" s="411"/>
      <c r="M643" s="414"/>
      <c r="N643" s="404" t="str">
        <f>'Avaliar os Controles Existent.'!H643</f>
        <v>1.
2.
3.
n.</v>
      </c>
      <c r="O643" s="405"/>
      <c r="P643" s="406"/>
      <c r="Q643" s="399"/>
      <c r="R643" s="404" t="str">
        <f>'Avaliar os Controles Existent.'!R643</f>
        <v>1.
2.
3.
n.</v>
      </c>
      <c r="S643" s="405"/>
      <c r="T643" s="406"/>
      <c r="U643" s="399"/>
      <c r="V643" s="381"/>
      <c r="W643" s="384"/>
      <c r="X643" s="393"/>
      <c r="Y643" s="84"/>
      <c r="Z643" s="83" t="str">
        <f>IF('Plano de ação'!J643="","",'Plano de ação'!J643)</f>
        <v>1.
2.
3.
n.</v>
      </c>
      <c r="AA643" s="85" t="str">
        <f>IF('Plano de ação'!R643="","",'Plano de ação'!R643)</f>
        <v/>
      </c>
      <c r="AB643" s="86" t="str">
        <f>IF('Plano de ação'!S643="","",'Plano de ação'!S643)</f>
        <v/>
      </c>
      <c r="AC643" s="83" t="str">
        <f>IF('Plano de contingência'!J643="","",'Plano de contingência'!J643)</f>
        <v>1.
2.
3.
n.</v>
      </c>
      <c r="AD643" s="83" t="str">
        <f>'Plano de contingência'!M643</f>
        <v>1.
2.
3.
n.</v>
      </c>
      <c r="AE643" s="505"/>
    </row>
    <row r="644" spans="2:31" s="78" customFormat="1" ht="14.45" customHeight="1" thickTop="1" thickBot="1" x14ac:dyDescent="0.25">
      <c r="B644" s="455"/>
      <c r="C644" s="462"/>
      <c r="D644" s="465"/>
      <c r="E644" s="472"/>
      <c r="F644" s="93"/>
      <c r="G644" s="449"/>
      <c r="H644" s="94"/>
      <c r="I644" s="436"/>
      <c r="J644" s="508"/>
      <c r="K644" s="411"/>
      <c r="L644" s="411"/>
      <c r="M644" s="414"/>
      <c r="N644" s="404" t="str">
        <f>'Avaliar os Controles Existent.'!H644</f>
        <v>1.
2.
3.
n.</v>
      </c>
      <c r="O644" s="405"/>
      <c r="P644" s="406"/>
      <c r="Q644" s="399"/>
      <c r="R644" s="404" t="str">
        <f>'Avaliar os Controles Existent.'!R644</f>
        <v>1.
2.
3.
n.</v>
      </c>
      <c r="S644" s="405"/>
      <c r="T644" s="406"/>
      <c r="U644" s="399"/>
      <c r="V644" s="381"/>
      <c r="W644" s="384"/>
      <c r="X644" s="393"/>
      <c r="Y644" s="84"/>
      <c r="Z644" s="83" t="str">
        <f>IF('Plano de ação'!J644="","",'Plano de ação'!J644)</f>
        <v>1.
2.
3.
n.</v>
      </c>
      <c r="AA644" s="85" t="str">
        <f>IF('Plano de ação'!R644="","",'Plano de ação'!R644)</f>
        <v/>
      </c>
      <c r="AB644" s="86" t="str">
        <f>IF('Plano de ação'!S644="","",'Plano de ação'!S644)</f>
        <v/>
      </c>
      <c r="AC644" s="83" t="str">
        <f>IF('Plano de contingência'!J644="","",'Plano de contingência'!J644)</f>
        <v>1.
2.
3.
n.</v>
      </c>
      <c r="AD644" s="83" t="str">
        <f>'Plano de contingência'!M644</f>
        <v>1.
2.
3.
n.</v>
      </c>
      <c r="AE644" s="505"/>
    </row>
    <row r="645" spans="2:31" s="78" customFormat="1" ht="14.45" customHeight="1" thickTop="1" thickBot="1" x14ac:dyDescent="0.25">
      <c r="B645" s="455"/>
      <c r="C645" s="462"/>
      <c r="D645" s="465"/>
      <c r="E645" s="472"/>
      <c r="F645" s="93"/>
      <c r="G645" s="449"/>
      <c r="H645" s="94"/>
      <c r="I645" s="436"/>
      <c r="J645" s="508"/>
      <c r="K645" s="411"/>
      <c r="L645" s="411"/>
      <c r="M645" s="414"/>
      <c r="N645" s="404" t="str">
        <f>'Avaliar os Controles Existent.'!H645</f>
        <v>1.
2.
3.
n.</v>
      </c>
      <c r="O645" s="405"/>
      <c r="P645" s="406"/>
      <c r="Q645" s="399"/>
      <c r="R645" s="404" t="str">
        <f>'Avaliar os Controles Existent.'!R645</f>
        <v>1.
2.
3.
n.</v>
      </c>
      <c r="S645" s="405"/>
      <c r="T645" s="406"/>
      <c r="U645" s="399"/>
      <c r="V645" s="381"/>
      <c r="W645" s="384"/>
      <c r="X645" s="393"/>
      <c r="Y645" s="84"/>
      <c r="Z645" s="83" t="str">
        <f>IF('Plano de ação'!J645="","",'Plano de ação'!J645)</f>
        <v>1.
2.
3.
n.</v>
      </c>
      <c r="AA645" s="85" t="str">
        <f>IF('Plano de ação'!R645="","",'Plano de ação'!R645)</f>
        <v/>
      </c>
      <c r="AB645" s="86" t="str">
        <f>IF('Plano de ação'!S645="","",'Plano de ação'!S645)</f>
        <v/>
      </c>
      <c r="AC645" s="83" t="str">
        <f>IF('Plano de contingência'!J645="","",'Plano de contingência'!J645)</f>
        <v>1.
2.
3.
n.</v>
      </c>
      <c r="AD645" s="83" t="str">
        <f>'Plano de contingência'!M645</f>
        <v>1.
2.
3.
n.</v>
      </c>
      <c r="AE645" s="505"/>
    </row>
    <row r="646" spans="2:31" s="78" customFormat="1" ht="14.45" customHeight="1" thickTop="1" thickBot="1" x14ac:dyDescent="0.25">
      <c r="B646" s="455"/>
      <c r="C646" s="462"/>
      <c r="D646" s="465"/>
      <c r="E646" s="472"/>
      <c r="F646" s="93"/>
      <c r="G646" s="449"/>
      <c r="H646" s="94"/>
      <c r="I646" s="436"/>
      <c r="J646" s="508"/>
      <c r="K646" s="411"/>
      <c r="L646" s="411"/>
      <c r="M646" s="414"/>
      <c r="N646" s="404" t="str">
        <f>'Avaliar os Controles Existent.'!H646</f>
        <v>1.
2.
3.
n.</v>
      </c>
      <c r="O646" s="405"/>
      <c r="P646" s="406"/>
      <c r="Q646" s="399"/>
      <c r="R646" s="404" t="str">
        <f>'Avaliar os Controles Existent.'!R646</f>
        <v>1.
2.
3.
n.</v>
      </c>
      <c r="S646" s="405"/>
      <c r="T646" s="406"/>
      <c r="U646" s="399"/>
      <c r="V646" s="381"/>
      <c r="W646" s="384"/>
      <c r="X646" s="393"/>
      <c r="Y646" s="84"/>
      <c r="Z646" s="83" t="str">
        <f>IF('Plano de ação'!J646="","",'Plano de ação'!J646)</f>
        <v>1.
2.
3.
n.</v>
      </c>
      <c r="AA646" s="85" t="str">
        <f>IF('Plano de ação'!R646="","",'Plano de ação'!R646)</f>
        <v/>
      </c>
      <c r="AB646" s="86" t="str">
        <f>IF('Plano de ação'!S646="","",'Plano de ação'!S646)</f>
        <v/>
      </c>
      <c r="AC646" s="83" t="str">
        <f>IF('Plano de contingência'!J646="","",'Plano de contingência'!J646)</f>
        <v>1.
2.
3.
n.</v>
      </c>
      <c r="AD646" s="83" t="str">
        <f>'Plano de contingência'!M646</f>
        <v>1.
2.
3.
n.</v>
      </c>
      <c r="AE646" s="505"/>
    </row>
    <row r="647" spans="2:31" s="78" customFormat="1" ht="14.45" customHeight="1" thickTop="1" thickBot="1" x14ac:dyDescent="0.25">
      <c r="B647" s="455"/>
      <c r="C647" s="462"/>
      <c r="D647" s="465"/>
      <c r="E647" s="472"/>
      <c r="F647" s="93"/>
      <c r="G647" s="449"/>
      <c r="H647" s="94"/>
      <c r="I647" s="436"/>
      <c r="J647" s="508"/>
      <c r="K647" s="411"/>
      <c r="L647" s="411"/>
      <c r="M647" s="414"/>
      <c r="N647" s="404" t="str">
        <f>'Avaliar os Controles Existent.'!H647</f>
        <v>1.
2.
3.
n.</v>
      </c>
      <c r="O647" s="405"/>
      <c r="P647" s="406"/>
      <c r="Q647" s="399"/>
      <c r="R647" s="404" t="str">
        <f>'Avaliar os Controles Existent.'!R647</f>
        <v>1.
2.
3.
n.</v>
      </c>
      <c r="S647" s="405"/>
      <c r="T647" s="406"/>
      <c r="U647" s="399"/>
      <c r="V647" s="381"/>
      <c r="W647" s="384"/>
      <c r="X647" s="393"/>
      <c r="Y647" s="84"/>
      <c r="Z647" s="83" t="str">
        <f>IF('Plano de ação'!J647="","",'Plano de ação'!J647)</f>
        <v>1.
2.
3.
n.</v>
      </c>
      <c r="AA647" s="85" t="str">
        <f>IF('Plano de ação'!R647="","",'Plano de ação'!R647)</f>
        <v/>
      </c>
      <c r="AB647" s="86" t="str">
        <f>IF('Plano de ação'!S647="","",'Plano de ação'!S647)</f>
        <v/>
      </c>
      <c r="AC647" s="83" t="str">
        <f>IF('Plano de contingência'!J647="","",'Plano de contingência'!J647)</f>
        <v>1.
2.
3.
n.</v>
      </c>
      <c r="AD647" s="83" t="str">
        <f>'Plano de contingência'!M647</f>
        <v>1.
2.
3.
n.</v>
      </c>
      <c r="AE647" s="505"/>
    </row>
    <row r="648" spans="2:31" s="78" customFormat="1" ht="14.45" customHeight="1" thickTop="1" thickBot="1" x14ac:dyDescent="0.25">
      <c r="B648" s="455"/>
      <c r="C648" s="462"/>
      <c r="D648" s="465"/>
      <c r="E648" s="472"/>
      <c r="F648" s="93"/>
      <c r="G648" s="449"/>
      <c r="H648" s="94"/>
      <c r="I648" s="436"/>
      <c r="J648" s="508"/>
      <c r="K648" s="411"/>
      <c r="L648" s="411"/>
      <c r="M648" s="414"/>
      <c r="N648" s="404" t="str">
        <f>'Avaliar os Controles Existent.'!H648</f>
        <v>1.
2.
3.
n.</v>
      </c>
      <c r="O648" s="405"/>
      <c r="P648" s="406"/>
      <c r="Q648" s="399"/>
      <c r="R648" s="404" t="str">
        <f>'Avaliar os Controles Existent.'!R648</f>
        <v>1.
2.
3.
n.</v>
      </c>
      <c r="S648" s="405"/>
      <c r="T648" s="406"/>
      <c r="U648" s="399"/>
      <c r="V648" s="381"/>
      <c r="W648" s="384"/>
      <c r="X648" s="393"/>
      <c r="Y648" s="84"/>
      <c r="Z648" s="83" t="str">
        <f>IF('Plano de ação'!J648="","",'Plano de ação'!J648)</f>
        <v>1.
2.
3.
n.</v>
      </c>
      <c r="AA648" s="85" t="str">
        <f>IF('Plano de ação'!R648="","",'Plano de ação'!R648)</f>
        <v/>
      </c>
      <c r="AB648" s="86" t="str">
        <f>IF('Plano de ação'!S648="","",'Plano de ação'!S648)</f>
        <v/>
      </c>
      <c r="AC648" s="83" t="str">
        <f>IF('Plano de contingência'!J648="","",'Plano de contingência'!J648)</f>
        <v>1.
2.
3.
n.</v>
      </c>
      <c r="AD648" s="83" t="str">
        <f>'Plano de contingência'!M648</f>
        <v>1.
2.
3.
n.</v>
      </c>
      <c r="AE648" s="505"/>
    </row>
    <row r="649" spans="2:31" s="78" customFormat="1" ht="14.45" customHeight="1" thickTop="1" thickBot="1" x14ac:dyDescent="0.25">
      <c r="B649" s="455"/>
      <c r="C649" s="462"/>
      <c r="D649" s="465"/>
      <c r="E649" s="472"/>
      <c r="F649" s="93"/>
      <c r="G649" s="449"/>
      <c r="H649" s="94"/>
      <c r="I649" s="436"/>
      <c r="J649" s="508"/>
      <c r="K649" s="411"/>
      <c r="L649" s="411"/>
      <c r="M649" s="414"/>
      <c r="N649" s="404" t="str">
        <f>'Avaliar os Controles Existent.'!H649</f>
        <v>1.
2.
3.
n.</v>
      </c>
      <c r="O649" s="405"/>
      <c r="P649" s="406"/>
      <c r="Q649" s="399"/>
      <c r="R649" s="404" t="str">
        <f>'Avaliar os Controles Existent.'!R649</f>
        <v>1.
2.
3.
n.</v>
      </c>
      <c r="S649" s="405"/>
      <c r="T649" s="406"/>
      <c r="U649" s="399"/>
      <c r="V649" s="381"/>
      <c r="W649" s="384"/>
      <c r="X649" s="393"/>
      <c r="Y649" s="84"/>
      <c r="Z649" s="83" t="str">
        <f>IF('Plano de ação'!J649="","",'Plano de ação'!J649)</f>
        <v>1.
2.
3.
n.</v>
      </c>
      <c r="AA649" s="85" t="str">
        <f>IF('Plano de ação'!R649="","",'Plano de ação'!R649)</f>
        <v/>
      </c>
      <c r="AB649" s="86" t="str">
        <f>IF('Plano de ação'!S649="","",'Plano de ação'!S649)</f>
        <v/>
      </c>
      <c r="AC649" s="83" t="str">
        <f>IF('Plano de contingência'!J649="","",'Plano de contingência'!J649)</f>
        <v>1.
2.
3.
n.</v>
      </c>
      <c r="AD649" s="83" t="str">
        <f>'Plano de contingência'!M649</f>
        <v>1.
2.
3.
n.</v>
      </c>
      <c r="AE649" s="505"/>
    </row>
    <row r="650" spans="2:31" s="78" customFormat="1" ht="14.45" customHeight="1" thickTop="1" thickBot="1" x14ac:dyDescent="0.25">
      <c r="B650" s="455"/>
      <c r="C650" s="462"/>
      <c r="D650" s="465"/>
      <c r="E650" s="472"/>
      <c r="F650" s="93"/>
      <c r="G650" s="449"/>
      <c r="H650" s="94"/>
      <c r="I650" s="436"/>
      <c r="J650" s="508"/>
      <c r="K650" s="411"/>
      <c r="L650" s="411"/>
      <c r="M650" s="414"/>
      <c r="N650" s="404" t="str">
        <f>'Avaliar os Controles Existent.'!H650</f>
        <v>1.
2.
3.
n.</v>
      </c>
      <c r="O650" s="405"/>
      <c r="P650" s="406"/>
      <c r="Q650" s="399"/>
      <c r="R650" s="404" t="str">
        <f>'Avaliar os Controles Existent.'!R650</f>
        <v>1.
2.
3.
n.</v>
      </c>
      <c r="S650" s="405"/>
      <c r="T650" s="406"/>
      <c r="U650" s="399"/>
      <c r="V650" s="381"/>
      <c r="W650" s="384"/>
      <c r="X650" s="393"/>
      <c r="Y650" s="84"/>
      <c r="Z650" s="83" t="str">
        <f>IF('Plano de ação'!J650="","",'Plano de ação'!J650)</f>
        <v>1.
2.
3.
n.</v>
      </c>
      <c r="AA650" s="85" t="str">
        <f>IF('Plano de ação'!R650="","",'Plano de ação'!R650)</f>
        <v/>
      </c>
      <c r="AB650" s="86" t="str">
        <f>IF('Plano de ação'!S650="","",'Plano de ação'!S650)</f>
        <v/>
      </c>
      <c r="AC650" s="83" t="str">
        <f>IF('Plano de contingência'!J650="","",'Plano de contingência'!J650)</f>
        <v>1.
2.
3.
n.</v>
      </c>
      <c r="AD650" s="83" t="str">
        <f>'Plano de contingência'!M650</f>
        <v>1.
2.
3.
n.</v>
      </c>
      <c r="AE650" s="505"/>
    </row>
    <row r="651" spans="2:31" s="78" customFormat="1" ht="14.45" customHeight="1" thickTop="1" thickBot="1" x14ac:dyDescent="0.25">
      <c r="B651" s="456"/>
      <c r="C651" s="463"/>
      <c r="D651" s="466"/>
      <c r="E651" s="473"/>
      <c r="F651" s="93"/>
      <c r="G651" s="450"/>
      <c r="H651" s="94"/>
      <c r="I651" s="437"/>
      <c r="J651" s="509"/>
      <c r="K651" s="412"/>
      <c r="L651" s="412"/>
      <c r="M651" s="415"/>
      <c r="N651" s="404" t="str">
        <f>'Avaliar os Controles Existent.'!H651</f>
        <v>1.
2.
3.
n.</v>
      </c>
      <c r="O651" s="405"/>
      <c r="P651" s="406"/>
      <c r="Q651" s="400"/>
      <c r="R651" s="404" t="str">
        <f>'Avaliar os Controles Existent.'!R651</f>
        <v>1.
2.
3.
n.</v>
      </c>
      <c r="S651" s="405"/>
      <c r="T651" s="406"/>
      <c r="U651" s="400"/>
      <c r="V651" s="382"/>
      <c r="W651" s="385"/>
      <c r="X651" s="394"/>
      <c r="Y651" s="84"/>
      <c r="Z651" s="83" t="str">
        <f>IF('Plano de ação'!J651="","",'Plano de ação'!J651)</f>
        <v>1.
2.
3.
n.</v>
      </c>
      <c r="AA651" s="85" t="str">
        <f>IF('Plano de ação'!R651="","",'Plano de ação'!R651)</f>
        <v/>
      </c>
      <c r="AB651" s="86" t="str">
        <f>IF('Plano de ação'!S651="","",'Plano de ação'!S651)</f>
        <v/>
      </c>
      <c r="AC651" s="83" t="str">
        <f>IF('Plano de contingência'!J651="","",'Plano de contingência'!J651)</f>
        <v>1.
2.
3.
n.</v>
      </c>
      <c r="AD651" s="83" t="str">
        <f>'Plano de contingência'!M651</f>
        <v>1.
2.
3.
n.</v>
      </c>
      <c r="AE651" s="505"/>
    </row>
    <row r="652" spans="2:31" s="78" customFormat="1" ht="14.45" customHeight="1" thickTop="1" thickBot="1" x14ac:dyDescent="0.25">
      <c r="B652" s="457" t="str">
        <f>'Subprocessos e FCS'!A77</f>
        <v>Subp.09</v>
      </c>
      <c r="C652" s="458">
        <f>'Subprocessos e FCS'!B77</f>
        <v>0</v>
      </c>
      <c r="D652" s="445" t="str">
        <f>'Subprocessos e FCS'!C77</f>
        <v>FCS.01</v>
      </c>
      <c r="E652" s="470">
        <f>'Subprocessos e FCS'!D77</f>
        <v>0</v>
      </c>
      <c r="F652" s="91"/>
      <c r="G652" s="451" t="s">
        <v>156</v>
      </c>
      <c r="H652" s="92"/>
      <c r="I652" s="442"/>
      <c r="J652" s="481"/>
      <c r="K652" s="416" t="str">
        <f>'Apuração do Risco Inerente'!Y652:Y661</f>
        <v/>
      </c>
      <c r="L652" s="416" t="str">
        <f>'Apuração do Risco Inerente'!Z652:Z661</f>
        <v/>
      </c>
      <c r="M652" s="419" t="str">
        <f>'Apuração do Risco Inerente'!AB652:AB661</f>
        <v/>
      </c>
      <c r="N652" s="407" t="str">
        <f>'Avaliar os Controles Existent.'!H652</f>
        <v>1.
2.
3.
n.</v>
      </c>
      <c r="O652" s="408"/>
      <c r="P652" s="409"/>
      <c r="Q652" s="401" t="str">
        <f>'Avaliar os Controles Existent.'!N652:N661</f>
        <v/>
      </c>
      <c r="R652" s="407" t="str">
        <f>'Avaliar os Controles Existent.'!R652</f>
        <v>1.
2.
3.
n.</v>
      </c>
      <c r="S652" s="408"/>
      <c r="T652" s="409"/>
      <c r="U652" s="401" t="str">
        <f>'Avaliar os Controles Existent.'!X652:X661</f>
        <v/>
      </c>
      <c r="V652" s="386" t="str">
        <f>'Avaliar os Controles Existent.'!AA652:AA661</f>
        <v/>
      </c>
      <c r="W652" s="389" t="str">
        <f>'Avaliar os Controles Existent.'!AB652:AB661</f>
        <v/>
      </c>
      <c r="X652" s="395" t="str">
        <f>'Avaliar os Controles Existent.'!AD652:AD661</f>
        <v/>
      </c>
      <c r="Y652" s="79" t="str">
        <f>IF('Plano de ação'!I652:I661="","",'Plano de ação'!I652:I661)</f>
        <v/>
      </c>
      <c r="Z652" s="80" t="str">
        <f>IF('Plano de ação'!J652="","",'Plano de ação'!J652)</f>
        <v>1.
2.
3.
n.</v>
      </c>
      <c r="AA652" s="81" t="str">
        <f>IF('Plano de ação'!R652="","",'Plano de ação'!R652)</f>
        <v/>
      </c>
      <c r="AB652" s="82" t="str">
        <f>IF('Plano de ação'!S652="","",'Plano de ação'!S652)</f>
        <v/>
      </c>
      <c r="AC652" s="80" t="str">
        <f>IF('Plano de contingência'!J652="","",'Plano de contingência'!J652)</f>
        <v>1.
2.
3.
n.</v>
      </c>
      <c r="AD652" s="80" t="str">
        <f>'Plano de contingência'!M652</f>
        <v>1.
2.
3.
n.</v>
      </c>
      <c r="AE652" s="506" t="str">
        <f>IF(Monitoramento!J652="","",Monitoramento!J652)</f>
        <v/>
      </c>
    </row>
    <row r="653" spans="2:31" s="78" customFormat="1" ht="14.45" customHeight="1" thickTop="1" thickBot="1" x14ac:dyDescent="0.25">
      <c r="B653" s="446"/>
      <c r="C653" s="459"/>
      <c r="D653" s="446"/>
      <c r="E653" s="459"/>
      <c r="F653" s="91"/>
      <c r="G653" s="452"/>
      <c r="H653" s="92"/>
      <c r="I653" s="443"/>
      <c r="J653" s="482"/>
      <c r="K653" s="417"/>
      <c r="L653" s="417"/>
      <c r="M653" s="420"/>
      <c r="N653" s="407" t="str">
        <f>'Avaliar os Controles Existent.'!H653</f>
        <v>1.
2.
3.
n.</v>
      </c>
      <c r="O653" s="408"/>
      <c r="P653" s="409"/>
      <c r="Q653" s="402"/>
      <c r="R653" s="407" t="str">
        <f>'Avaliar os Controles Existent.'!R653</f>
        <v>1.
2.
3.
n.</v>
      </c>
      <c r="S653" s="408"/>
      <c r="T653" s="409"/>
      <c r="U653" s="402"/>
      <c r="V653" s="387"/>
      <c r="W653" s="390"/>
      <c r="X653" s="396"/>
      <c r="Y653" s="79"/>
      <c r="Z653" s="80" t="str">
        <f>IF('Plano de ação'!J653="","",'Plano de ação'!J653)</f>
        <v>1.
2.
3.
n.</v>
      </c>
      <c r="AA653" s="81" t="str">
        <f>IF('Plano de ação'!R653="","",'Plano de ação'!R653)</f>
        <v/>
      </c>
      <c r="AB653" s="82" t="str">
        <f>IF('Plano de ação'!S653="","",'Plano de ação'!S653)</f>
        <v/>
      </c>
      <c r="AC653" s="80" t="str">
        <f>IF('Plano de contingência'!J653="","",'Plano de contingência'!J653)</f>
        <v>1.
2.
3.
n.</v>
      </c>
      <c r="AD653" s="80" t="str">
        <f>'Plano de contingência'!M653</f>
        <v>1.
2.
3.
n.</v>
      </c>
      <c r="AE653" s="506"/>
    </row>
    <row r="654" spans="2:31" s="78" customFormat="1" ht="14.45" customHeight="1" thickTop="1" thickBot="1" x14ac:dyDescent="0.25">
      <c r="B654" s="446"/>
      <c r="C654" s="459"/>
      <c r="D654" s="446"/>
      <c r="E654" s="459"/>
      <c r="F654" s="91"/>
      <c r="G654" s="452"/>
      <c r="H654" s="92"/>
      <c r="I654" s="443"/>
      <c r="J654" s="482"/>
      <c r="K654" s="417"/>
      <c r="L654" s="417"/>
      <c r="M654" s="420"/>
      <c r="N654" s="407" t="str">
        <f>'Avaliar os Controles Existent.'!H654</f>
        <v>1.
2.
3.
n.</v>
      </c>
      <c r="O654" s="408"/>
      <c r="P654" s="409"/>
      <c r="Q654" s="402"/>
      <c r="R654" s="407" t="str">
        <f>'Avaliar os Controles Existent.'!R654</f>
        <v>1.
2.
3.
n.</v>
      </c>
      <c r="S654" s="408"/>
      <c r="T654" s="409"/>
      <c r="U654" s="402"/>
      <c r="V654" s="387"/>
      <c r="W654" s="390"/>
      <c r="X654" s="396"/>
      <c r="Y654" s="79"/>
      <c r="Z654" s="80" t="str">
        <f>IF('Plano de ação'!J654="","",'Plano de ação'!J654)</f>
        <v>1.
2.
3.
n.</v>
      </c>
      <c r="AA654" s="81" t="str">
        <f>IF('Plano de ação'!R654="","",'Plano de ação'!R654)</f>
        <v/>
      </c>
      <c r="AB654" s="82" t="str">
        <f>IF('Plano de ação'!S654="","",'Plano de ação'!S654)</f>
        <v/>
      </c>
      <c r="AC654" s="80" t="str">
        <f>IF('Plano de contingência'!J654="","",'Plano de contingência'!J654)</f>
        <v>1.
2.
3.
n.</v>
      </c>
      <c r="AD654" s="80" t="str">
        <f>'Plano de contingência'!M654</f>
        <v>1.
2.
3.
n.</v>
      </c>
      <c r="AE654" s="506"/>
    </row>
    <row r="655" spans="2:31" s="78" customFormat="1" ht="14.45" customHeight="1" thickTop="1" thickBot="1" x14ac:dyDescent="0.25">
      <c r="B655" s="446"/>
      <c r="C655" s="459"/>
      <c r="D655" s="446"/>
      <c r="E655" s="459"/>
      <c r="F655" s="91"/>
      <c r="G655" s="452"/>
      <c r="H655" s="92"/>
      <c r="I655" s="443"/>
      <c r="J655" s="482"/>
      <c r="K655" s="417"/>
      <c r="L655" s="417"/>
      <c r="M655" s="420"/>
      <c r="N655" s="407" t="str">
        <f>'Avaliar os Controles Existent.'!H655</f>
        <v>1.
2.
3.
n.</v>
      </c>
      <c r="O655" s="408"/>
      <c r="P655" s="409"/>
      <c r="Q655" s="402"/>
      <c r="R655" s="407" t="str">
        <f>'Avaliar os Controles Existent.'!R655</f>
        <v>1.
2.
3.
n.</v>
      </c>
      <c r="S655" s="408"/>
      <c r="T655" s="409"/>
      <c r="U655" s="402"/>
      <c r="V655" s="387"/>
      <c r="W655" s="390"/>
      <c r="X655" s="396"/>
      <c r="Y655" s="79"/>
      <c r="Z655" s="80" t="str">
        <f>IF('Plano de ação'!J655="","",'Plano de ação'!J655)</f>
        <v>1.
2.
3.
n.</v>
      </c>
      <c r="AA655" s="81" t="str">
        <f>IF('Plano de ação'!R655="","",'Plano de ação'!R655)</f>
        <v/>
      </c>
      <c r="AB655" s="82" t="str">
        <f>IF('Plano de ação'!S655="","",'Plano de ação'!S655)</f>
        <v/>
      </c>
      <c r="AC655" s="80" t="str">
        <f>IF('Plano de contingência'!J655="","",'Plano de contingência'!J655)</f>
        <v>1.
2.
3.
n.</v>
      </c>
      <c r="AD655" s="80" t="str">
        <f>'Plano de contingência'!M655</f>
        <v>1.
2.
3.
n.</v>
      </c>
      <c r="AE655" s="506"/>
    </row>
    <row r="656" spans="2:31" s="78" customFormat="1" ht="14.45" customHeight="1" thickTop="1" thickBot="1" x14ac:dyDescent="0.25">
      <c r="B656" s="446"/>
      <c r="C656" s="459"/>
      <c r="D656" s="446"/>
      <c r="E656" s="459"/>
      <c r="F656" s="91"/>
      <c r="G656" s="452"/>
      <c r="H656" s="92"/>
      <c r="I656" s="443"/>
      <c r="J656" s="482"/>
      <c r="K656" s="417"/>
      <c r="L656" s="417"/>
      <c r="M656" s="420"/>
      <c r="N656" s="407" t="str">
        <f>'Avaliar os Controles Existent.'!H656</f>
        <v>1.
2.
3.
n.</v>
      </c>
      <c r="O656" s="408"/>
      <c r="P656" s="409"/>
      <c r="Q656" s="402"/>
      <c r="R656" s="407" t="str">
        <f>'Avaliar os Controles Existent.'!R656</f>
        <v>1.
2.
3.
n.</v>
      </c>
      <c r="S656" s="408"/>
      <c r="T656" s="409"/>
      <c r="U656" s="402"/>
      <c r="V656" s="387"/>
      <c r="W656" s="390"/>
      <c r="X656" s="396"/>
      <c r="Y656" s="79"/>
      <c r="Z656" s="80" t="str">
        <f>IF('Plano de ação'!J656="","",'Plano de ação'!J656)</f>
        <v>1.
2.
3.
n.</v>
      </c>
      <c r="AA656" s="81" t="str">
        <f>IF('Plano de ação'!R656="","",'Plano de ação'!R656)</f>
        <v/>
      </c>
      <c r="AB656" s="82" t="str">
        <f>IF('Plano de ação'!S656="","",'Plano de ação'!S656)</f>
        <v/>
      </c>
      <c r="AC656" s="80" t="str">
        <f>IF('Plano de contingência'!J656="","",'Plano de contingência'!J656)</f>
        <v>1.
2.
3.
n.</v>
      </c>
      <c r="AD656" s="80" t="str">
        <f>'Plano de contingência'!M656</f>
        <v>1.
2.
3.
n.</v>
      </c>
      <c r="AE656" s="506"/>
    </row>
    <row r="657" spans="2:31" s="78" customFormat="1" ht="14.45" customHeight="1" thickTop="1" thickBot="1" x14ac:dyDescent="0.25">
      <c r="B657" s="446"/>
      <c r="C657" s="459"/>
      <c r="D657" s="446"/>
      <c r="E657" s="459"/>
      <c r="F657" s="91"/>
      <c r="G657" s="452"/>
      <c r="H657" s="92"/>
      <c r="I657" s="443"/>
      <c r="J657" s="482"/>
      <c r="K657" s="417"/>
      <c r="L657" s="417"/>
      <c r="M657" s="420"/>
      <c r="N657" s="407" t="str">
        <f>'Avaliar os Controles Existent.'!H657</f>
        <v>1.
2.
3.
n.</v>
      </c>
      <c r="O657" s="408"/>
      <c r="P657" s="409"/>
      <c r="Q657" s="402"/>
      <c r="R657" s="407" t="str">
        <f>'Avaliar os Controles Existent.'!R657</f>
        <v>1.
2.
3.
n.</v>
      </c>
      <c r="S657" s="408"/>
      <c r="T657" s="409"/>
      <c r="U657" s="402"/>
      <c r="V657" s="387"/>
      <c r="W657" s="390"/>
      <c r="X657" s="396"/>
      <c r="Y657" s="79"/>
      <c r="Z657" s="80" t="str">
        <f>IF('Plano de ação'!J657="","",'Plano de ação'!J657)</f>
        <v>1.
2.
3.
n.</v>
      </c>
      <c r="AA657" s="81" t="str">
        <f>IF('Plano de ação'!R657="","",'Plano de ação'!R657)</f>
        <v/>
      </c>
      <c r="AB657" s="82" t="str">
        <f>IF('Plano de ação'!S657="","",'Plano de ação'!S657)</f>
        <v/>
      </c>
      <c r="AC657" s="80" t="str">
        <f>IF('Plano de contingência'!J657="","",'Plano de contingência'!J657)</f>
        <v>1.
2.
3.
n.</v>
      </c>
      <c r="AD657" s="80" t="str">
        <f>'Plano de contingência'!M657</f>
        <v>1.
2.
3.
n.</v>
      </c>
      <c r="AE657" s="506"/>
    </row>
    <row r="658" spans="2:31" s="78" customFormat="1" ht="14.45" customHeight="1" thickTop="1" thickBot="1" x14ac:dyDescent="0.25">
      <c r="B658" s="446"/>
      <c r="C658" s="459"/>
      <c r="D658" s="446"/>
      <c r="E658" s="459"/>
      <c r="F658" s="91"/>
      <c r="G658" s="452"/>
      <c r="H658" s="92"/>
      <c r="I658" s="443"/>
      <c r="J658" s="482"/>
      <c r="K658" s="417"/>
      <c r="L658" s="417"/>
      <c r="M658" s="420"/>
      <c r="N658" s="407" t="str">
        <f>'Avaliar os Controles Existent.'!H658</f>
        <v>1.
2.
3.
n.</v>
      </c>
      <c r="O658" s="408"/>
      <c r="P658" s="409"/>
      <c r="Q658" s="402"/>
      <c r="R658" s="407" t="str">
        <f>'Avaliar os Controles Existent.'!R658</f>
        <v>1.
2.
3.
n.</v>
      </c>
      <c r="S658" s="408"/>
      <c r="T658" s="409"/>
      <c r="U658" s="402"/>
      <c r="V658" s="387"/>
      <c r="W658" s="390"/>
      <c r="X658" s="396"/>
      <c r="Y658" s="79"/>
      <c r="Z658" s="80" t="str">
        <f>IF('Plano de ação'!J658="","",'Plano de ação'!J658)</f>
        <v>1.
2.
3.
n.</v>
      </c>
      <c r="AA658" s="81" t="str">
        <f>IF('Plano de ação'!R658="","",'Plano de ação'!R658)</f>
        <v/>
      </c>
      <c r="AB658" s="82" t="str">
        <f>IF('Plano de ação'!S658="","",'Plano de ação'!S658)</f>
        <v/>
      </c>
      <c r="AC658" s="80" t="str">
        <f>IF('Plano de contingência'!J658="","",'Plano de contingência'!J658)</f>
        <v>1.
2.
3.
n.</v>
      </c>
      <c r="AD658" s="80" t="str">
        <f>'Plano de contingência'!M658</f>
        <v>1.
2.
3.
n.</v>
      </c>
      <c r="AE658" s="506"/>
    </row>
    <row r="659" spans="2:31" s="78" customFormat="1" ht="14.45" customHeight="1" thickTop="1" thickBot="1" x14ac:dyDescent="0.25">
      <c r="B659" s="446"/>
      <c r="C659" s="459"/>
      <c r="D659" s="446"/>
      <c r="E659" s="459"/>
      <c r="F659" s="91"/>
      <c r="G659" s="452"/>
      <c r="H659" s="92"/>
      <c r="I659" s="443"/>
      <c r="J659" s="482"/>
      <c r="K659" s="417"/>
      <c r="L659" s="417"/>
      <c r="M659" s="420"/>
      <c r="N659" s="407" t="str">
        <f>'Avaliar os Controles Existent.'!H659</f>
        <v>1.
2.
3.
n.</v>
      </c>
      <c r="O659" s="408"/>
      <c r="P659" s="409"/>
      <c r="Q659" s="402"/>
      <c r="R659" s="407" t="str">
        <f>'Avaliar os Controles Existent.'!R659</f>
        <v>1.
2.
3.
n.</v>
      </c>
      <c r="S659" s="408"/>
      <c r="T659" s="409"/>
      <c r="U659" s="402"/>
      <c r="V659" s="387"/>
      <c r="W659" s="390"/>
      <c r="X659" s="396"/>
      <c r="Y659" s="79"/>
      <c r="Z659" s="80" t="str">
        <f>IF('Plano de ação'!J659="","",'Plano de ação'!J659)</f>
        <v>1.
2.
3.
n.</v>
      </c>
      <c r="AA659" s="81" t="str">
        <f>IF('Plano de ação'!R659="","",'Plano de ação'!R659)</f>
        <v/>
      </c>
      <c r="AB659" s="82" t="str">
        <f>IF('Plano de ação'!S659="","",'Plano de ação'!S659)</f>
        <v/>
      </c>
      <c r="AC659" s="80" t="str">
        <f>IF('Plano de contingência'!J659="","",'Plano de contingência'!J659)</f>
        <v>1.
2.
3.
n.</v>
      </c>
      <c r="AD659" s="80" t="str">
        <f>'Plano de contingência'!M659</f>
        <v>1.
2.
3.
n.</v>
      </c>
      <c r="AE659" s="506"/>
    </row>
    <row r="660" spans="2:31" s="78" customFormat="1" ht="14.45" customHeight="1" thickTop="1" thickBot="1" x14ac:dyDescent="0.25">
      <c r="B660" s="446"/>
      <c r="C660" s="459"/>
      <c r="D660" s="446"/>
      <c r="E660" s="459"/>
      <c r="F660" s="91"/>
      <c r="G660" s="452"/>
      <c r="H660" s="92"/>
      <c r="I660" s="443"/>
      <c r="J660" s="482"/>
      <c r="K660" s="417"/>
      <c r="L660" s="417"/>
      <c r="M660" s="420"/>
      <c r="N660" s="407" t="str">
        <f>'Avaliar os Controles Existent.'!H660</f>
        <v>1.
2.
3.
n.</v>
      </c>
      <c r="O660" s="408"/>
      <c r="P660" s="409"/>
      <c r="Q660" s="402"/>
      <c r="R660" s="407" t="str">
        <f>'Avaliar os Controles Existent.'!R660</f>
        <v>1.
2.
3.
n.</v>
      </c>
      <c r="S660" s="408"/>
      <c r="T660" s="409"/>
      <c r="U660" s="402"/>
      <c r="V660" s="387"/>
      <c r="W660" s="390"/>
      <c r="X660" s="396"/>
      <c r="Y660" s="79"/>
      <c r="Z660" s="80" t="str">
        <f>IF('Plano de ação'!J660="","",'Plano de ação'!J660)</f>
        <v>1.
2.
3.
n.</v>
      </c>
      <c r="AA660" s="81" t="str">
        <f>IF('Plano de ação'!R660="","",'Plano de ação'!R660)</f>
        <v/>
      </c>
      <c r="AB660" s="82" t="str">
        <f>IF('Plano de ação'!S660="","",'Plano de ação'!S660)</f>
        <v/>
      </c>
      <c r="AC660" s="80" t="str">
        <f>IF('Plano de contingência'!J660="","",'Plano de contingência'!J660)</f>
        <v>1.
2.
3.
n.</v>
      </c>
      <c r="AD660" s="80" t="str">
        <f>'Plano de contingência'!M660</f>
        <v>1.
2.
3.
n.</v>
      </c>
      <c r="AE660" s="506"/>
    </row>
    <row r="661" spans="2:31" s="78" customFormat="1" ht="14.45" customHeight="1" thickTop="1" thickBot="1" x14ac:dyDescent="0.25">
      <c r="B661" s="446"/>
      <c r="C661" s="459"/>
      <c r="D661" s="447"/>
      <c r="E661" s="460"/>
      <c r="F661" s="91"/>
      <c r="G661" s="453"/>
      <c r="H661" s="92"/>
      <c r="I661" s="444"/>
      <c r="J661" s="483"/>
      <c r="K661" s="418"/>
      <c r="L661" s="418"/>
      <c r="M661" s="421"/>
      <c r="N661" s="407" t="str">
        <f>'Avaliar os Controles Existent.'!H661</f>
        <v>1.
2.
3.
n.</v>
      </c>
      <c r="O661" s="408"/>
      <c r="P661" s="409"/>
      <c r="Q661" s="403"/>
      <c r="R661" s="407" t="str">
        <f>'Avaliar os Controles Existent.'!R661</f>
        <v>1.
2.
3.
n.</v>
      </c>
      <c r="S661" s="408"/>
      <c r="T661" s="409"/>
      <c r="U661" s="403"/>
      <c r="V661" s="388"/>
      <c r="W661" s="391"/>
      <c r="X661" s="397"/>
      <c r="Y661" s="79"/>
      <c r="Z661" s="80" t="str">
        <f>IF('Plano de ação'!J661="","",'Plano de ação'!J661)</f>
        <v>1.
2.
3.
n.</v>
      </c>
      <c r="AA661" s="81" t="str">
        <f>IF('Plano de ação'!R661="","",'Plano de ação'!R661)</f>
        <v/>
      </c>
      <c r="AB661" s="82" t="str">
        <f>IF('Plano de ação'!S661="","",'Plano de ação'!S661)</f>
        <v/>
      </c>
      <c r="AC661" s="80" t="str">
        <f>IF('Plano de contingência'!J661="","",'Plano de contingência'!J661)</f>
        <v>1.
2.
3.
n.</v>
      </c>
      <c r="AD661" s="80" t="str">
        <f>'Plano de contingência'!M661</f>
        <v>1.
2.
3.
n.</v>
      </c>
      <c r="AE661" s="506"/>
    </row>
    <row r="662" spans="2:31" s="78" customFormat="1" ht="14.45" customHeight="1" thickTop="1" thickBot="1" x14ac:dyDescent="0.25">
      <c r="B662" s="446"/>
      <c r="C662" s="459"/>
      <c r="D662" s="445" t="str">
        <f>'Subprocessos e FCS'!C78</f>
        <v>FCS.02</v>
      </c>
      <c r="E662" s="470">
        <f>'Subprocessos e FCS'!D78</f>
        <v>0</v>
      </c>
      <c r="F662" s="91"/>
      <c r="G662" s="451" t="s">
        <v>157</v>
      </c>
      <c r="H662" s="92"/>
      <c r="I662" s="442"/>
      <c r="J662" s="481"/>
      <c r="K662" s="416" t="str">
        <f>'Apuração do Risco Inerente'!Y662:Y671</f>
        <v/>
      </c>
      <c r="L662" s="416" t="str">
        <f>'Apuração do Risco Inerente'!Z662:Z671</f>
        <v/>
      </c>
      <c r="M662" s="419" t="str">
        <f>'Apuração do Risco Inerente'!AB662:AB671</f>
        <v/>
      </c>
      <c r="N662" s="407" t="str">
        <f>'Avaliar os Controles Existent.'!H662</f>
        <v>1.
2.
3.
n.</v>
      </c>
      <c r="O662" s="408"/>
      <c r="P662" s="409"/>
      <c r="Q662" s="401" t="str">
        <f>'Avaliar os Controles Existent.'!N662:N671</f>
        <v/>
      </c>
      <c r="R662" s="407" t="str">
        <f>'Avaliar os Controles Existent.'!R662</f>
        <v>1.
2.
3.
n.</v>
      </c>
      <c r="S662" s="408"/>
      <c r="T662" s="409"/>
      <c r="U662" s="401" t="str">
        <f>'Avaliar os Controles Existent.'!X662:X671</f>
        <v/>
      </c>
      <c r="V662" s="386" t="str">
        <f>'Avaliar os Controles Existent.'!AA662:AA671</f>
        <v/>
      </c>
      <c r="W662" s="389" t="str">
        <f>'Avaliar os Controles Existent.'!AB662:AB671</f>
        <v/>
      </c>
      <c r="X662" s="395" t="str">
        <f>'Avaliar os Controles Existent.'!AD662:AD671</f>
        <v/>
      </c>
      <c r="Y662" s="79" t="str">
        <f>IF('Plano de ação'!I662:I671="","",'Plano de ação'!I662:I671)</f>
        <v/>
      </c>
      <c r="Z662" s="80" t="str">
        <f>IF('Plano de ação'!J662="","",'Plano de ação'!J662)</f>
        <v>1.
2.
3.
n.</v>
      </c>
      <c r="AA662" s="81" t="str">
        <f>IF('Plano de ação'!R662="","",'Plano de ação'!R662)</f>
        <v/>
      </c>
      <c r="AB662" s="82" t="str">
        <f>IF('Plano de ação'!S662="","",'Plano de ação'!S662)</f>
        <v/>
      </c>
      <c r="AC662" s="80" t="str">
        <f>IF('Plano de contingência'!J662="","",'Plano de contingência'!J662)</f>
        <v>1.
2.
3.
n.</v>
      </c>
      <c r="AD662" s="80" t="str">
        <f>'Plano de contingência'!M662</f>
        <v>1.
2.
3.
n.</v>
      </c>
      <c r="AE662" s="506" t="str">
        <f>IF(Monitoramento!J662="","",Monitoramento!J662)</f>
        <v/>
      </c>
    </row>
    <row r="663" spans="2:31" s="78" customFormat="1" ht="14.45" customHeight="1" thickTop="1" thickBot="1" x14ac:dyDescent="0.25">
      <c r="B663" s="446"/>
      <c r="C663" s="459"/>
      <c r="D663" s="446"/>
      <c r="E663" s="459"/>
      <c r="F663" s="91"/>
      <c r="G663" s="452"/>
      <c r="H663" s="92"/>
      <c r="I663" s="443"/>
      <c r="J663" s="482"/>
      <c r="K663" s="417"/>
      <c r="L663" s="417"/>
      <c r="M663" s="420"/>
      <c r="N663" s="407" t="str">
        <f>'Avaliar os Controles Existent.'!H663</f>
        <v>1.
2.
3.
n.</v>
      </c>
      <c r="O663" s="408"/>
      <c r="P663" s="409"/>
      <c r="Q663" s="402"/>
      <c r="R663" s="407" t="str">
        <f>'Avaliar os Controles Existent.'!R663</f>
        <v>1.
2.
3.
n.</v>
      </c>
      <c r="S663" s="408"/>
      <c r="T663" s="409"/>
      <c r="U663" s="402"/>
      <c r="V663" s="387"/>
      <c r="W663" s="390"/>
      <c r="X663" s="396"/>
      <c r="Y663" s="79"/>
      <c r="Z663" s="80" t="str">
        <f>IF('Plano de ação'!J663="","",'Plano de ação'!J663)</f>
        <v>1.
2.
3.
n.</v>
      </c>
      <c r="AA663" s="81" t="str">
        <f>IF('Plano de ação'!R663="","",'Plano de ação'!R663)</f>
        <v/>
      </c>
      <c r="AB663" s="82" t="str">
        <f>IF('Plano de ação'!S663="","",'Plano de ação'!S663)</f>
        <v/>
      </c>
      <c r="AC663" s="80" t="str">
        <f>IF('Plano de contingência'!J663="","",'Plano de contingência'!J663)</f>
        <v>1.
2.
3.
n.</v>
      </c>
      <c r="AD663" s="80" t="str">
        <f>'Plano de contingência'!M663</f>
        <v>1.
2.
3.
n.</v>
      </c>
      <c r="AE663" s="506"/>
    </row>
    <row r="664" spans="2:31" s="78" customFormat="1" ht="14.45" customHeight="1" thickTop="1" thickBot="1" x14ac:dyDescent="0.25">
      <c r="B664" s="446"/>
      <c r="C664" s="459"/>
      <c r="D664" s="446"/>
      <c r="E664" s="459"/>
      <c r="F664" s="91"/>
      <c r="G664" s="452"/>
      <c r="H664" s="92"/>
      <c r="I664" s="443"/>
      <c r="J664" s="482"/>
      <c r="K664" s="417"/>
      <c r="L664" s="417"/>
      <c r="M664" s="420"/>
      <c r="N664" s="407" t="str">
        <f>'Avaliar os Controles Existent.'!H664</f>
        <v>1.
2.
3.
n.</v>
      </c>
      <c r="O664" s="408"/>
      <c r="P664" s="409"/>
      <c r="Q664" s="402"/>
      <c r="R664" s="407" t="str">
        <f>'Avaliar os Controles Existent.'!R664</f>
        <v>1.
2.
3.
n.</v>
      </c>
      <c r="S664" s="408"/>
      <c r="T664" s="409"/>
      <c r="U664" s="402"/>
      <c r="V664" s="387"/>
      <c r="W664" s="390"/>
      <c r="X664" s="396"/>
      <c r="Y664" s="79"/>
      <c r="Z664" s="80" t="str">
        <f>IF('Plano de ação'!J664="","",'Plano de ação'!J664)</f>
        <v>1.
2.
3.
n.</v>
      </c>
      <c r="AA664" s="81" t="str">
        <f>IF('Plano de ação'!R664="","",'Plano de ação'!R664)</f>
        <v/>
      </c>
      <c r="AB664" s="82" t="str">
        <f>IF('Plano de ação'!S664="","",'Plano de ação'!S664)</f>
        <v/>
      </c>
      <c r="AC664" s="80" t="str">
        <f>IF('Plano de contingência'!J664="","",'Plano de contingência'!J664)</f>
        <v>1.
2.
3.
n.</v>
      </c>
      <c r="AD664" s="80" t="str">
        <f>'Plano de contingência'!M664</f>
        <v>1.
2.
3.
n.</v>
      </c>
      <c r="AE664" s="506"/>
    </row>
    <row r="665" spans="2:31" s="78" customFormat="1" ht="14.45" customHeight="1" thickTop="1" thickBot="1" x14ac:dyDescent="0.25">
      <c r="B665" s="446"/>
      <c r="C665" s="459"/>
      <c r="D665" s="446"/>
      <c r="E665" s="459"/>
      <c r="F665" s="91"/>
      <c r="G665" s="452"/>
      <c r="H665" s="92"/>
      <c r="I665" s="443"/>
      <c r="J665" s="482"/>
      <c r="K665" s="417"/>
      <c r="L665" s="417"/>
      <c r="M665" s="420"/>
      <c r="N665" s="407" t="str">
        <f>'Avaliar os Controles Existent.'!H665</f>
        <v>1.
2.
3.
n.</v>
      </c>
      <c r="O665" s="408"/>
      <c r="P665" s="409"/>
      <c r="Q665" s="402"/>
      <c r="R665" s="407" t="str">
        <f>'Avaliar os Controles Existent.'!R665</f>
        <v>1.
2.
3.
n.</v>
      </c>
      <c r="S665" s="408"/>
      <c r="T665" s="409"/>
      <c r="U665" s="402"/>
      <c r="V665" s="387"/>
      <c r="W665" s="390"/>
      <c r="X665" s="396"/>
      <c r="Y665" s="79"/>
      <c r="Z665" s="80" t="str">
        <f>IF('Plano de ação'!J665="","",'Plano de ação'!J665)</f>
        <v>1.
2.
3.
n.</v>
      </c>
      <c r="AA665" s="81" t="str">
        <f>IF('Plano de ação'!R665="","",'Plano de ação'!R665)</f>
        <v/>
      </c>
      <c r="AB665" s="82" t="str">
        <f>IF('Plano de ação'!S665="","",'Plano de ação'!S665)</f>
        <v/>
      </c>
      <c r="AC665" s="80" t="str">
        <f>IF('Plano de contingência'!J665="","",'Plano de contingência'!J665)</f>
        <v>1.
2.
3.
n.</v>
      </c>
      <c r="AD665" s="80" t="str">
        <f>'Plano de contingência'!M665</f>
        <v>1.
2.
3.
n.</v>
      </c>
      <c r="AE665" s="506"/>
    </row>
    <row r="666" spans="2:31" s="78" customFormat="1" ht="14.45" customHeight="1" thickTop="1" thickBot="1" x14ac:dyDescent="0.25">
      <c r="B666" s="446"/>
      <c r="C666" s="459"/>
      <c r="D666" s="446"/>
      <c r="E666" s="459"/>
      <c r="F666" s="91"/>
      <c r="G666" s="452"/>
      <c r="H666" s="92"/>
      <c r="I666" s="443"/>
      <c r="J666" s="482"/>
      <c r="K666" s="417"/>
      <c r="L666" s="417"/>
      <c r="M666" s="420"/>
      <c r="N666" s="407" t="str">
        <f>'Avaliar os Controles Existent.'!H666</f>
        <v>1.
2.
3.
n.</v>
      </c>
      <c r="O666" s="408"/>
      <c r="P666" s="409"/>
      <c r="Q666" s="402"/>
      <c r="R666" s="407" t="str">
        <f>'Avaliar os Controles Existent.'!R666</f>
        <v>1.
2.
3.
n.</v>
      </c>
      <c r="S666" s="408"/>
      <c r="T666" s="409"/>
      <c r="U666" s="402"/>
      <c r="V666" s="387"/>
      <c r="W666" s="390"/>
      <c r="X666" s="396"/>
      <c r="Y666" s="79"/>
      <c r="Z666" s="80" t="str">
        <f>IF('Plano de ação'!J666="","",'Plano de ação'!J666)</f>
        <v>1.
2.
3.
n.</v>
      </c>
      <c r="AA666" s="81" t="str">
        <f>IF('Plano de ação'!R666="","",'Plano de ação'!R666)</f>
        <v/>
      </c>
      <c r="AB666" s="82" t="str">
        <f>IF('Plano de ação'!S666="","",'Plano de ação'!S666)</f>
        <v/>
      </c>
      <c r="AC666" s="80" t="str">
        <f>IF('Plano de contingência'!J666="","",'Plano de contingência'!J666)</f>
        <v>1.
2.
3.
n.</v>
      </c>
      <c r="AD666" s="80" t="str">
        <f>'Plano de contingência'!M666</f>
        <v>1.
2.
3.
n.</v>
      </c>
      <c r="AE666" s="506"/>
    </row>
    <row r="667" spans="2:31" s="78" customFormat="1" ht="14.45" customHeight="1" thickTop="1" thickBot="1" x14ac:dyDescent="0.25">
      <c r="B667" s="446"/>
      <c r="C667" s="459"/>
      <c r="D667" s="446"/>
      <c r="E667" s="459"/>
      <c r="F667" s="91"/>
      <c r="G667" s="452"/>
      <c r="H667" s="92"/>
      <c r="I667" s="443"/>
      <c r="J667" s="482"/>
      <c r="K667" s="417"/>
      <c r="L667" s="417"/>
      <c r="M667" s="420"/>
      <c r="N667" s="407" t="str">
        <f>'Avaliar os Controles Existent.'!H667</f>
        <v>1.
2.
3.
n.</v>
      </c>
      <c r="O667" s="408"/>
      <c r="P667" s="409"/>
      <c r="Q667" s="402"/>
      <c r="R667" s="407" t="str">
        <f>'Avaliar os Controles Existent.'!R667</f>
        <v>1.
2.
3.
n.</v>
      </c>
      <c r="S667" s="408"/>
      <c r="T667" s="409"/>
      <c r="U667" s="402"/>
      <c r="V667" s="387"/>
      <c r="W667" s="390"/>
      <c r="X667" s="396"/>
      <c r="Y667" s="79"/>
      <c r="Z667" s="80" t="str">
        <f>IF('Plano de ação'!J667="","",'Plano de ação'!J667)</f>
        <v>1.
2.
3.
n.</v>
      </c>
      <c r="AA667" s="81" t="str">
        <f>IF('Plano de ação'!R667="","",'Plano de ação'!R667)</f>
        <v/>
      </c>
      <c r="AB667" s="82" t="str">
        <f>IF('Plano de ação'!S667="","",'Plano de ação'!S667)</f>
        <v/>
      </c>
      <c r="AC667" s="80" t="str">
        <f>IF('Plano de contingência'!J667="","",'Plano de contingência'!J667)</f>
        <v>1.
2.
3.
n.</v>
      </c>
      <c r="AD667" s="80" t="str">
        <f>'Plano de contingência'!M667</f>
        <v>1.
2.
3.
n.</v>
      </c>
      <c r="AE667" s="506"/>
    </row>
    <row r="668" spans="2:31" s="78" customFormat="1" ht="14.45" customHeight="1" thickTop="1" thickBot="1" x14ac:dyDescent="0.25">
      <c r="B668" s="446"/>
      <c r="C668" s="459"/>
      <c r="D668" s="446"/>
      <c r="E668" s="459"/>
      <c r="F668" s="91"/>
      <c r="G668" s="452"/>
      <c r="H668" s="92"/>
      <c r="I668" s="443"/>
      <c r="J668" s="482"/>
      <c r="K668" s="417"/>
      <c r="L668" s="417"/>
      <c r="M668" s="420"/>
      <c r="N668" s="407" t="str">
        <f>'Avaliar os Controles Existent.'!H668</f>
        <v>1.
2.
3.
n.</v>
      </c>
      <c r="O668" s="408"/>
      <c r="P668" s="409"/>
      <c r="Q668" s="402"/>
      <c r="R668" s="407" t="str">
        <f>'Avaliar os Controles Existent.'!R668</f>
        <v>1.
2.
3.
n.</v>
      </c>
      <c r="S668" s="408"/>
      <c r="T668" s="409"/>
      <c r="U668" s="402"/>
      <c r="V668" s="387"/>
      <c r="W668" s="390"/>
      <c r="X668" s="396"/>
      <c r="Y668" s="79"/>
      <c r="Z668" s="80" t="str">
        <f>IF('Plano de ação'!J668="","",'Plano de ação'!J668)</f>
        <v>1.
2.
3.
n.</v>
      </c>
      <c r="AA668" s="81" t="str">
        <f>IF('Plano de ação'!R668="","",'Plano de ação'!R668)</f>
        <v/>
      </c>
      <c r="AB668" s="82" t="str">
        <f>IF('Plano de ação'!S668="","",'Plano de ação'!S668)</f>
        <v/>
      </c>
      <c r="AC668" s="80" t="str">
        <f>IF('Plano de contingência'!J668="","",'Plano de contingência'!J668)</f>
        <v>1.
2.
3.
n.</v>
      </c>
      <c r="AD668" s="80" t="str">
        <f>'Plano de contingência'!M668</f>
        <v>1.
2.
3.
n.</v>
      </c>
      <c r="AE668" s="506"/>
    </row>
    <row r="669" spans="2:31" s="78" customFormat="1" ht="14.45" customHeight="1" thickTop="1" thickBot="1" x14ac:dyDescent="0.25">
      <c r="B669" s="446"/>
      <c r="C669" s="459"/>
      <c r="D669" s="446"/>
      <c r="E669" s="459"/>
      <c r="F669" s="91"/>
      <c r="G669" s="452"/>
      <c r="H669" s="92"/>
      <c r="I669" s="443"/>
      <c r="J669" s="482"/>
      <c r="K669" s="417"/>
      <c r="L669" s="417"/>
      <c r="M669" s="420"/>
      <c r="N669" s="407" t="str">
        <f>'Avaliar os Controles Existent.'!H669</f>
        <v>1.
2.
3.
n.</v>
      </c>
      <c r="O669" s="408"/>
      <c r="P669" s="409"/>
      <c r="Q669" s="402"/>
      <c r="R669" s="407" t="str">
        <f>'Avaliar os Controles Existent.'!R669</f>
        <v>1.
2.
3.
n.</v>
      </c>
      <c r="S669" s="408"/>
      <c r="T669" s="409"/>
      <c r="U669" s="402"/>
      <c r="V669" s="387"/>
      <c r="W669" s="390"/>
      <c r="X669" s="396"/>
      <c r="Y669" s="79"/>
      <c r="Z669" s="80" t="str">
        <f>IF('Plano de ação'!J669="","",'Plano de ação'!J669)</f>
        <v>1.
2.
3.
n.</v>
      </c>
      <c r="AA669" s="81" t="str">
        <f>IF('Plano de ação'!R669="","",'Plano de ação'!R669)</f>
        <v/>
      </c>
      <c r="AB669" s="82" t="str">
        <f>IF('Plano de ação'!S669="","",'Plano de ação'!S669)</f>
        <v/>
      </c>
      <c r="AC669" s="80" t="str">
        <f>IF('Plano de contingência'!J669="","",'Plano de contingência'!J669)</f>
        <v>1.
2.
3.
n.</v>
      </c>
      <c r="AD669" s="80" t="str">
        <f>'Plano de contingência'!M669</f>
        <v>1.
2.
3.
n.</v>
      </c>
      <c r="AE669" s="506"/>
    </row>
    <row r="670" spans="2:31" s="78" customFormat="1" ht="14.45" customHeight="1" thickTop="1" thickBot="1" x14ac:dyDescent="0.25">
      <c r="B670" s="446"/>
      <c r="C670" s="459"/>
      <c r="D670" s="446"/>
      <c r="E670" s="459"/>
      <c r="F670" s="91"/>
      <c r="G670" s="452"/>
      <c r="H670" s="92"/>
      <c r="I670" s="443"/>
      <c r="J670" s="482"/>
      <c r="K670" s="417"/>
      <c r="L670" s="417"/>
      <c r="M670" s="420"/>
      <c r="N670" s="407" t="str">
        <f>'Avaliar os Controles Existent.'!H670</f>
        <v>1.
2.
3.
n.</v>
      </c>
      <c r="O670" s="408"/>
      <c r="P670" s="409"/>
      <c r="Q670" s="402"/>
      <c r="R670" s="407" t="str">
        <f>'Avaliar os Controles Existent.'!R670</f>
        <v>1.
2.
3.
n.</v>
      </c>
      <c r="S670" s="408"/>
      <c r="T670" s="409"/>
      <c r="U670" s="402"/>
      <c r="V670" s="387"/>
      <c r="W670" s="390"/>
      <c r="X670" s="396"/>
      <c r="Y670" s="79"/>
      <c r="Z670" s="80" t="str">
        <f>IF('Plano de ação'!J670="","",'Plano de ação'!J670)</f>
        <v>1.
2.
3.
n.</v>
      </c>
      <c r="AA670" s="81" t="str">
        <f>IF('Plano de ação'!R670="","",'Plano de ação'!R670)</f>
        <v/>
      </c>
      <c r="AB670" s="82" t="str">
        <f>IF('Plano de ação'!S670="","",'Plano de ação'!S670)</f>
        <v/>
      </c>
      <c r="AC670" s="80" t="str">
        <f>IF('Plano de contingência'!J670="","",'Plano de contingência'!J670)</f>
        <v>1.
2.
3.
n.</v>
      </c>
      <c r="AD670" s="80" t="str">
        <f>'Plano de contingência'!M670</f>
        <v>1.
2.
3.
n.</v>
      </c>
      <c r="AE670" s="506"/>
    </row>
    <row r="671" spans="2:31" s="78" customFormat="1" ht="14.45" customHeight="1" thickTop="1" thickBot="1" x14ac:dyDescent="0.25">
      <c r="B671" s="446"/>
      <c r="C671" s="459"/>
      <c r="D671" s="447"/>
      <c r="E671" s="460"/>
      <c r="F671" s="91"/>
      <c r="G671" s="453"/>
      <c r="H671" s="92"/>
      <c r="I671" s="444"/>
      <c r="J671" s="483"/>
      <c r="K671" s="418"/>
      <c r="L671" s="418"/>
      <c r="M671" s="421"/>
      <c r="N671" s="407" t="str">
        <f>'Avaliar os Controles Existent.'!H671</f>
        <v>1.
2.
3.
n.</v>
      </c>
      <c r="O671" s="408"/>
      <c r="P671" s="409"/>
      <c r="Q671" s="403"/>
      <c r="R671" s="407" t="str">
        <f>'Avaliar os Controles Existent.'!R671</f>
        <v>1.
2.
3.
n.</v>
      </c>
      <c r="S671" s="408"/>
      <c r="T671" s="409"/>
      <c r="U671" s="403"/>
      <c r="V671" s="388"/>
      <c r="W671" s="391"/>
      <c r="X671" s="397"/>
      <c r="Y671" s="79"/>
      <c r="Z671" s="80" t="str">
        <f>IF('Plano de ação'!J671="","",'Plano de ação'!J671)</f>
        <v>1.
2.
3.
n.</v>
      </c>
      <c r="AA671" s="81" t="str">
        <f>IF('Plano de ação'!R671="","",'Plano de ação'!R671)</f>
        <v/>
      </c>
      <c r="AB671" s="82" t="str">
        <f>IF('Plano de ação'!S671="","",'Plano de ação'!S671)</f>
        <v/>
      </c>
      <c r="AC671" s="80" t="str">
        <f>IF('Plano de contingência'!J671="","",'Plano de contingência'!J671)</f>
        <v>1.
2.
3.
n.</v>
      </c>
      <c r="AD671" s="80" t="str">
        <f>'Plano de contingência'!M671</f>
        <v>1.
2.
3.
n.</v>
      </c>
      <c r="AE671" s="506"/>
    </row>
    <row r="672" spans="2:31" s="78" customFormat="1" ht="14.45" customHeight="1" thickTop="1" thickBot="1" x14ac:dyDescent="0.25">
      <c r="B672" s="446"/>
      <c r="C672" s="459"/>
      <c r="D672" s="445" t="str">
        <f>'Subprocessos e FCS'!C79</f>
        <v>FCS.03</v>
      </c>
      <c r="E672" s="470">
        <f>'Subprocessos e FCS'!D79</f>
        <v>0</v>
      </c>
      <c r="F672" s="91"/>
      <c r="G672" s="451" t="s">
        <v>158</v>
      </c>
      <c r="H672" s="92"/>
      <c r="I672" s="442"/>
      <c r="J672" s="481"/>
      <c r="K672" s="416" t="str">
        <f>'Apuração do Risco Inerente'!Y672:Y681</f>
        <v/>
      </c>
      <c r="L672" s="416" t="str">
        <f>'Apuração do Risco Inerente'!Z672:Z681</f>
        <v/>
      </c>
      <c r="M672" s="419" t="str">
        <f>'Apuração do Risco Inerente'!AB672:AB681</f>
        <v/>
      </c>
      <c r="N672" s="407" t="str">
        <f>'Avaliar os Controles Existent.'!H672</f>
        <v>1.
2.
3.
n.</v>
      </c>
      <c r="O672" s="408"/>
      <c r="P672" s="409"/>
      <c r="Q672" s="401" t="str">
        <f>'Avaliar os Controles Existent.'!N672:N681</f>
        <v/>
      </c>
      <c r="R672" s="407" t="str">
        <f>'Avaliar os Controles Existent.'!R672</f>
        <v>1.
2.
3.
n.</v>
      </c>
      <c r="S672" s="408"/>
      <c r="T672" s="409"/>
      <c r="U672" s="401" t="str">
        <f>'Avaliar os Controles Existent.'!X672:X681</f>
        <v/>
      </c>
      <c r="V672" s="386" t="str">
        <f>'Avaliar os Controles Existent.'!AA672:AA681</f>
        <v/>
      </c>
      <c r="W672" s="389" t="str">
        <f>'Avaliar os Controles Existent.'!AB672:AB681</f>
        <v/>
      </c>
      <c r="X672" s="395" t="str">
        <f>'Avaliar os Controles Existent.'!AD672:AD681</f>
        <v/>
      </c>
      <c r="Y672" s="79" t="str">
        <f>IF('Plano de ação'!I672:I681="","",'Plano de ação'!I672:I681)</f>
        <v/>
      </c>
      <c r="Z672" s="80" t="str">
        <f>IF('Plano de ação'!J672="","",'Plano de ação'!J672)</f>
        <v>1.
2.
3.
n.</v>
      </c>
      <c r="AA672" s="81" t="str">
        <f>IF('Plano de ação'!R672="","",'Plano de ação'!R672)</f>
        <v/>
      </c>
      <c r="AB672" s="82" t="str">
        <f>IF('Plano de ação'!S672="","",'Plano de ação'!S672)</f>
        <v/>
      </c>
      <c r="AC672" s="80" t="str">
        <f>IF('Plano de contingência'!J672="","",'Plano de contingência'!J672)</f>
        <v>1.
2.
3.
n.</v>
      </c>
      <c r="AD672" s="80" t="str">
        <f>'Plano de contingência'!M672</f>
        <v>1.
2.
3.
n.</v>
      </c>
      <c r="AE672" s="506" t="str">
        <f>IF(Monitoramento!J672="","",Monitoramento!J672)</f>
        <v/>
      </c>
    </row>
    <row r="673" spans="2:31" s="78" customFormat="1" ht="14.45" customHeight="1" thickTop="1" thickBot="1" x14ac:dyDescent="0.25">
      <c r="B673" s="446"/>
      <c r="C673" s="459"/>
      <c r="D673" s="446"/>
      <c r="E673" s="459"/>
      <c r="F673" s="91"/>
      <c r="G673" s="452"/>
      <c r="H673" s="92"/>
      <c r="I673" s="443"/>
      <c r="J673" s="482"/>
      <c r="K673" s="417"/>
      <c r="L673" s="417"/>
      <c r="M673" s="420"/>
      <c r="N673" s="407" t="str">
        <f>'Avaliar os Controles Existent.'!H673</f>
        <v>1.
2.
3.
n.</v>
      </c>
      <c r="O673" s="408"/>
      <c r="P673" s="409"/>
      <c r="Q673" s="402"/>
      <c r="R673" s="407" t="str">
        <f>'Avaliar os Controles Existent.'!R673</f>
        <v>1.
2.
3.
n.</v>
      </c>
      <c r="S673" s="408"/>
      <c r="T673" s="409"/>
      <c r="U673" s="402"/>
      <c r="V673" s="387"/>
      <c r="W673" s="390"/>
      <c r="X673" s="396"/>
      <c r="Y673" s="79"/>
      <c r="Z673" s="80" t="str">
        <f>IF('Plano de ação'!J673="","",'Plano de ação'!J673)</f>
        <v>1.
2.
3.
n.</v>
      </c>
      <c r="AA673" s="81" t="str">
        <f>IF('Plano de ação'!R673="","",'Plano de ação'!R673)</f>
        <v/>
      </c>
      <c r="AB673" s="82" t="str">
        <f>IF('Plano de ação'!S673="","",'Plano de ação'!S673)</f>
        <v/>
      </c>
      <c r="AC673" s="80" t="str">
        <f>IF('Plano de contingência'!J673="","",'Plano de contingência'!J673)</f>
        <v>1.
2.
3.
n.</v>
      </c>
      <c r="AD673" s="80" t="str">
        <f>'Plano de contingência'!M673</f>
        <v>1.
2.
3.
n.</v>
      </c>
      <c r="AE673" s="506"/>
    </row>
    <row r="674" spans="2:31" s="78" customFormat="1" ht="14.45" customHeight="1" thickTop="1" thickBot="1" x14ac:dyDescent="0.25">
      <c r="B674" s="446"/>
      <c r="C674" s="459"/>
      <c r="D674" s="446"/>
      <c r="E674" s="459"/>
      <c r="F674" s="91"/>
      <c r="G674" s="452"/>
      <c r="H674" s="92"/>
      <c r="I674" s="443"/>
      <c r="J674" s="482"/>
      <c r="K674" s="417"/>
      <c r="L674" s="417"/>
      <c r="M674" s="420"/>
      <c r="N674" s="407" t="str">
        <f>'Avaliar os Controles Existent.'!H674</f>
        <v>1.
2.
3.
n.</v>
      </c>
      <c r="O674" s="408"/>
      <c r="P674" s="409"/>
      <c r="Q674" s="402"/>
      <c r="R674" s="407" t="str">
        <f>'Avaliar os Controles Existent.'!R674</f>
        <v>1.
2.
3.
n.</v>
      </c>
      <c r="S674" s="408"/>
      <c r="T674" s="409"/>
      <c r="U674" s="402"/>
      <c r="V674" s="387"/>
      <c r="W674" s="390"/>
      <c r="X674" s="396"/>
      <c r="Y674" s="79"/>
      <c r="Z674" s="80" t="str">
        <f>IF('Plano de ação'!J674="","",'Plano de ação'!J674)</f>
        <v>1.
2.
3.
n.</v>
      </c>
      <c r="AA674" s="81" t="str">
        <f>IF('Plano de ação'!R674="","",'Plano de ação'!R674)</f>
        <v/>
      </c>
      <c r="AB674" s="82" t="str">
        <f>IF('Plano de ação'!S674="","",'Plano de ação'!S674)</f>
        <v/>
      </c>
      <c r="AC674" s="80" t="str">
        <f>IF('Plano de contingência'!J674="","",'Plano de contingência'!J674)</f>
        <v>1.
2.
3.
n.</v>
      </c>
      <c r="AD674" s="80" t="str">
        <f>'Plano de contingência'!M674</f>
        <v>1.
2.
3.
n.</v>
      </c>
      <c r="AE674" s="506"/>
    </row>
    <row r="675" spans="2:31" s="78" customFormat="1" ht="14.45" customHeight="1" thickTop="1" thickBot="1" x14ac:dyDescent="0.25">
      <c r="B675" s="446"/>
      <c r="C675" s="459"/>
      <c r="D675" s="446"/>
      <c r="E675" s="459"/>
      <c r="F675" s="91"/>
      <c r="G675" s="452"/>
      <c r="H675" s="92"/>
      <c r="I675" s="443"/>
      <c r="J675" s="482"/>
      <c r="K675" s="417"/>
      <c r="L675" s="417"/>
      <c r="M675" s="420"/>
      <c r="N675" s="407" t="str">
        <f>'Avaliar os Controles Existent.'!H675</f>
        <v>1.
2.
3.
n.</v>
      </c>
      <c r="O675" s="408"/>
      <c r="P675" s="409"/>
      <c r="Q675" s="402"/>
      <c r="R675" s="407" t="str">
        <f>'Avaliar os Controles Existent.'!R675</f>
        <v>1.
2.
3.
n.</v>
      </c>
      <c r="S675" s="408"/>
      <c r="T675" s="409"/>
      <c r="U675" s="402"/>
      <c r="V675" s="387"/>
      <c r="W675" s="390"/>
      <c r="X675" s="396"/>
      <c r="Y675" s="79"/>
      <c r="Z675" s="80" t="str">
        <f>IF('Plano de ação'!J675="","",'Plano de ação'!J675)</f>
        <v>1.
2.
3.
n.</v>
      </c>
      <c r="AA675" s="81" t="str">
        <f>IF('Plano de ação'!R675="","",'Plano de ação'!R675)</f>
        <v/>
      </c>
      <c r="AB675" s="82" t="str">
        <f>IF('Plano de ação'!S675="","",'Plano de ação'!S675)</f>
        <v/>
      </c>
      <c r="AC675" s="80" t="str">
        <f>IF('Plano de contingência'!J675="","",'Plano de contingência'!J675)</f>
        <v>1.
2.
3.
n.</v>
      </c>
      <c r="AD675" s="80" t="str">
        <f>'Plano de contingência'!M675</f>
        <v>1.
2.
3.
n.</v>
      </c>
      <c r="AE675" s="506"/>
    </row>
    <row r="676" spans="2:31" s="78" customFormat="1" ht="14.45" customHeight="1" thickTop="1" thickBot="1" x14ac:dyDescent="0.25">
      <c r="B676" s="446"/>
      <c r="C676" s="459"/>
      <c r="D676" s="446"/>
      <c r="E676" s="459"/>
      <c r="F676" s="91"/>
      <c r="G676" s="452"/>
      <c r="H676" s="92"/>
      <c r="I676" s="443"/>
      <c r="J676" s="482"/>
      <c r="K676" s="417"/>
      <c r="L676" s="417"/>
      <c r="M676" s="420"/>
      <c r="N676" s="407" t="str">
        <f>'Avaliar os Controles Existent.'!H676</f>
        <v>1.
2.
3.
n.</v>
      </c>
      <c r="O676" s="408"/>
      <c r="P676" s="409"/>
      <c r="Q676" s="402"/>
      <c r="R676" s="407" t="str">
        <f>'Avaliar os Controles Existent.'!R676</f>
        <v>1.
2.
3.
n.</v>
      </c>
      <c r="S676" s="408"/>
      <c r="T676" s="409"/>
      <c r="U676" s="402"/>
      <c r="V676" s="387"/>
      <c r="W676" s="390"/>
      <c r="X676" s="396"/>
      <c r="Y676" s="79"/>
      <c r="Z676" s="80" t="str">
        <f>IF('Plano de ação'!J676="","",'Plano de ação'!J676)</f>
        <v>1.
2.
3.
n.</v>
      </c>
      <c r="AA676" s="81" t="str">
        <f>IF('Plano de ação'!R676="","",'Plano de ação'!R676)</f>
        <v/>
      </c>
      <c r="AB676" s="82" t="str">
        <f>IF('Plano de ação'!S676="","",'Plano de ação'!S676)</f>
        <v/>
      </c>
      <c r="AC676" s="80" t="str">
        <f>IF('Plano de contingência'!J676="","",'Plano de contingência'!J676)</f>
        <v>1.
2.
3.
n.</v>
      </c>
      <c r="AD676" s="80" t="str">
        <f>'Plano de contingência'!M676</f>
        <v>1.
2.
3.
n.</v>
      </c>
      <c r="AE676" s="506"/>
    </row>
    <row r="677" spans="2:31" s="78" customFormat="1" ht="14.45" customHeight="1" thickTop="1" thickBot="1" x14ac:dyDescent="0.25">
      <c r="B677" s="446"/>
      <c r="C677" s="459"/>
      <c r="D677" s="446"/>
      <c r="E677" s="459"/>
      <c r="F677" s="91"/>
      <c r="G677" s="452"/>
      <c r="H677" s="92"/>
      <c r="I677" s="443"/>
      <c r="J677" s="482"/>
      <c r="K677" s="417"/>
      <c r="L677" s="417"/>
      <c r="M677" s="420"/>
      <c r="N677" s="407" t="str">
        <f>'Avaliar os Controles Existent.'!H677</f>
        <v>1.
2.
3.
n.</v>
      </c>
      <c r="O677" s="408"/>
      <c r="P677" s="409"/>
      <c r="Q677" s="402"/>
      <c r="R677" s="407" t="str">
        <f>'Avaliar os Controles Existent.'!R677</f>
        <v>1.
2.
3.
n.</v>
      </c>
      <c r="S677" s="408"/>
      <c r="T677" s="409"/>
      <c r="U677" s="402"/>
      <c r="V677" s="387"/>
      <c r="W677" s="390"/>
      <c r="X677" s="396"/>
      <c r="Y677" s="79"/>
      <c r="Z677" s="80" t="str">
        <f>IF('Plano de ação'!J677="","",'Plano de ação'!J677)</f>
        <v>1.
2.
3.
n.</v>
      </c>
      <c r="AA677" s="81" t="str">
        <f>IF('Plano de ação'!R677="","",'Plano de ação'!R677)</f>
        <v/>
      </c>
      <c r="AB677" s="82" t="str">
        <f>IF('Plano de ação'!S677="","",'Plano de ação'!S677)</f>
        <v/>
      </c>
      <c r="AC677" s="80" t="str">
        <f>IF('Plano de contingência'!J677="","",'Plano de contingência'!J677)</f>
        <v>1.
2.
3.
n.</v>
      </c>
      <c r="AD677" s="80" t="str">
        <f>'Plano de contingência'!M677</f>
        <v>1.
2.
3.
n.</v>
      </c>
      <c r="AE677" s="506"/>
    </row>
    <row r="678" spans="2:31" s="78" customFormat="1" ht="14.45" customHeight="1" thickTop="1" thickBot="1" x14ac:dyDescent="0.25">
      <c r="B678" s="446"/>
      <c r="C678" s="459"/>
      <c r="D678" s="446"/>
      <c r="E678" s="459"/>
      <c r="F678" s="91"/>
      <c r="G678" s="452"/>
      <c r="H678" s="92"/>
      <c r="I678" s="443"/>
      <c r="J678" s="482"/>
      <c r="K678" s="417"/>
      <c r="L678" s="417"/>
      <c r="M678" s="420"/>
      <c r="N678" s="407" t="str">
        <f>'Avaliar os Controles Existent.'!H678</f>
        <v>1.
2.
3.
n.</v>
      </c>
      <c r="O678" s="408"/>
      <c r="P678" s="409"/>
      <c r="Q678" s="402"/>
      <c r="R678" s="407" t="str">
        <f>'Avaliar os Controles Existent.'!R678</f>
        <v>1.
2.
3.
n.</v>
      </c>
      <c r="S678" s="408"/>
      <c r="T678" s="409"/>
      <c r="U678" s="402"/>
      <c r="V678" s="387"/>
      <c r="W678" s="390"/>
      <c r="X678" s="396"/>
      <c r="Y678" s="79"/>
      <c r="Z678" s="80" t="str">
        <f>IF('Plano de ação'!J678="","",'Plano de ação'!J678)</f>
        <v>1.
2.
3.
n.</v>
      </c>
      <c r="AA678" s="81" t="str">
        <f>IF('Plano de ação'!R678="","",'Plano de ação'!R678)</f>
        <v/>
      </c>
      <c r="AB678" s="82" t="str">
        <f>IF('Plano de ação'!S678="","",'Plano de ação'!S678)</f>
        <v/>
      </c>
      <c r="AC678" s="80" t="str">
        <f>IF('Plano de contingência'!J678="","",'Plano de contingência'!J678)</f>
        <v>1.
2.
3.
n.</v>
      </c>
      <c r="AD678" s="80" t="str">
        <f>'Plano de contingência'!M678</f>
        <v>1.
2.
3.
n.</v>
      </c>
      <c r="AE678" s="506"/>
    </row>
    <row r="679" spans="2:31" s="78" customFormat="1" ht="14.45" customHeight="1" thickTop="1" thickBot="1" x14ac:dyDescent="0.25">
      <c r="B679" s="446"/>
      <c r="C679" s="459"/>
      <c r="D679" s="446"/>
      <c r="E679" s="459"/>
      <c r="F679" s="91"/>
      <c r="G679" s="452"/>
      <c r="H679" s="92"/>
      <c r="I679" s="443"/>
      <c r="J679" s="482"/>
      <c r="K679" s="417"/>
      <c r="L679" s="417"/>
      <c r="M679" s="420"/>
      <c r="N679" s="407" t="str">
        <f>'Avaliar os Controles Existent.'!H679</f>
        <v>1.
2.
3.
n.</v>
      </c>
      <c r="O679" s="408"/>
      <c r="P679" s="409"/>
      <c r="Q679" s="402"/>
      <c r="R679" s="407" t="str">
        <f>'Avaliar os Controles Existent.'!R679</f>
        <v>1.
2.
3.
n.</v>
      </c>
      <c r="S679" s="408"/>
      <c r="T679" s="409"/>
      <c r="U679" s="402"/>
      <c r="V679" s="387"/>
      <c r="W679" s="390"/>
      <c r="X679" s="396"/>
      <c r="Y679" s="79"/>
      <c r="Z679" s="80" t="str">
        <f>IF('Plano de ação'!J679="","",'Plano de ação'!J679)</f>
        <v>1.
2.
3.
n.</v>
      </c>
      <c r="AA679" s="81" t="str">
        <f>IF('Plano de ação'!R679="","",'Plano de ação'!R679)</f>
        <v/>
      </c>
      <c r="AB679" s="82" t="str">
        <f>IF('Plano de ação'!S679="","",'Plano de ação'!S679)</f>
        <v/>
      </c>
      <c r="AC679" s="80" t="str">
        <f>IF('Plano de contingência'!J679="","",'Plano de contingência'!J679)</f>
        <v>1.
2.
3.
n.</v>
      </c>
      <c r="AD679" s="80" t="str">
        <f>'Plano de contingência'!M679</f>
        <v>1.
2.
3.
n.</v>
      </c>
      <c r="AE679" s="506"/>
    </row>
    <row r="680" spans="2:31" s="78" customFormat="1" ht="14.45" customHeight="1" thickTop="1" thickBot="1" x14ac:dyDescent="0.25">
      <c r="B680" s="446"/>
      <c r="C680" s="459"/>
      <c r="D680" s="446"/>
      <c r="E680" s="459"/>
      <c r="F680" s="91"/>
      <c r="G680" s="452"/>
      <c r="H680" s="92"/>
      <c r="I680" s="443"/>
      <c r="J680" s="482"/>
      <c r="K680" s="417"/>
      <c r="L680" s="417"/>
      <c r="M680" s="420"/>
      <c r="N680" s="407" t="str">
        <f>'Avaliar os Controles Existent.'!H680</f>
        <v>1.
2.
3.
n.</v>
      </c>
      <c r="O680" s="408"/>
      <c r="P680" s="409"/>
      <c r="Q680" s="402"/>
      <c r="R680" s="407" t="str">
        <f>'Avaliar os Controles Existent.'!R680</f>
        <v>1.
2.
3.
n.</v>
      </c>
      <c r="S680" s="408"/>
      <c r="T680" s="409"/>
      <c r="U680" s="402"/>
      <c r="V680" s="387"/>
      <c r="W680" s="390"/>
      <c r="X680" s="396"/>
      <c r="Y680" s="79"/>
      <c r="Z680" s="80" t="str">
        <f>IF('Plano de ação'!J680="","",'Plano de ação'!J680)</f>
        <v>1.
2.
3.
n.</v>
      </c>
      <c r="AA680" s="81" t="str">
        <f>IF('Plano de ação'!R680="","",'Plano de ação'!R680)</f>
        <v/>
      </c>
      <c r="AB680" s="82" t="str">
        <f>IF('Plano de ação'!S680="","",'Plano de ação'!S680)</f>
        <v/>
      </c>
      <c r="AC680" s="80" t="str">
        <f>IF('Plano de contingência'!J680="","",'Plano de contingência'!J680)</f>
        <v>1.
2.
3.
n.</v>
      </c>
      <c r="AD680" s="80" t="str">
        <f>'Plano de contingência'!M680</f>
        <v>1.
2.
3.
n.</v>
      </c>
      <c r="AE680" s="506"/>
    </row>
    <row r="681" spans="2:31" s="78" customFormat="1" ht="14.45" customHeight="1" thickTop="1" thickBot="1" x14ac:dyDescent="0.25">
      <c r="B681" s="446"/>
      <c r="C681" s="459"/>
      <c r="D681" s="447"/>
      <c r="E681" s="460"/>
      <c r="F681" s="91"/>
      <c r="G681" s="453"/>
      <c r="H681" s="92"/>
      <c r="I681" s="444"/>
      <c r="J681" s="483"/>
      <c r="K681" s="418"/>
      <c r="L681" s="418"/>
      <c r="M681" s="421"/>
      <c r="N681" s="407" t="str">
        <f>'Avaliar os Controles Existent.'!H681</f>
        <v>1.
2.
3.
n.</v>
      </c>
      <c r="O681" s="408"/>
      <c r="P681" s="409"/>
      <c r="Q681" s="403"/>
      <c r="R681" s="407" t="str">
        <f>'Avaliar os Controles Existent.'!R681</f>
        <v>1.
2.
3.
n.</v>
      </c>
      <c r="S681" s="408"/>
      <c r="T681" s="409"/>
      <c r="U681" s="403"/>
      <c r="V681" s="388"/>
      <c r="W681" s="391"/>
      <c r="X681" s="397"/>
      <c r="Y681" s="79"/>
      <c r="Z681" s="80" t="str">
        <f>IF('Plano de ação'!J681="","",'Plano de ação'!J681)</f>
        <v>1.
2.
3.
n.</v>
      </c>
      <c r="AA681" s="81" t="str">
        <f>IF('Plano de ação'!R681="","",'Plano de ação'!R681)</f>
        <v/>
      </c>
      <c r="AB681" s="82" t="str">
        <f>IF('Plano de ação'!S681="","",'Plano de ação'!S681)</f>
        <v/>
      </c>
      <c r="AC681" s="80" t="str">
        <f>IF('Plano de contingência'!J681="","",'Plano de contingência'!J681)</f>
        <v>1.
2.
3.
n.</v>
      </c>
      <c r="AD681" s="80" t="str">
        <f>'Plano de contingência'!M681</f>
        <v>1.
2.
3.
n.</v>
      </c>
      <c r="AE681" s="506"/>
    </row>
    <row r="682" spans="2:31" s="78" customFormat="1" ht="14.45" customHeight="1" thickTop="1" thickBot="1" x14ac:dyDescent="0.25">
      <c r="B682" s="446"/>
      <c r="C682" s="459"/>
      <c r="D682" s="445" t="str">
        <f>'Subprocessos e FCS'!C80</f>
        <v>FCS.04</v>
      </c>
      <c r="E682" s="470">
        <f>'Subprocessos e FCS'!D80</f>
        <v>0</v>
      </c>
      <c r="F682" s="91"/>
      <c r="G682" s="451" t="s">
        <v>159</v>
      </c>
      <c r="H682" s="92"/>
      <c r="I682" s="442"/>
      <c r="J682" s="481"/>
      <c r="K682" s="416" t="str">
        <f>'Apuração do Risco Inerente'!Y682:Y691</f>
        <v/>
      </c>
      <c r="L682" s="416" t="str">
        <f>'Apuração do Risco Inerente'!Z682:Z691</f>
        <v/>
      </c>
      <c r="M682" s="419" t="str">
        <f>'Apuração do Risco Inerente'!AB682:AB691</f>
        <v/>
      </c>
      <c r="N682" s="407" t="str">
        <f>'Avaliar os Controles Existent.'!H682</f>
        <v>1.
2.
3.
n.</v>
      </c>
      <c r="O682" s="408"/>
      <c r="P682" s="409"/>
      <c r="Q682" s="401" t="str">
        <f>'Avaliar os Controles Existent.'!N682:N691</f>
        <v/>
      </c>
      <c r="R682" s="407" t="str">
        <f>'Avaliar os Controles Existent.'!R682</f>
        <v>1.
2.
3.
n.</v>
      </c>
      <c r="S682" s="408"/>
      <c r="T682" s="409"/>
      <c r="U682" s="401" t="str">
        <f>'Avaliar os Controles Existent.'!X682:X691</f>
        <v/>
      </c>
      <c r="V682" s="386" t="str">
        <f>'Avaliar os Controles Existent.'!AA682:AA691</f>
        <v/>
      </c>
      <c r="W682" s="389" t="str">
        <f>'Avaliar os Controles Existent.'!AB682:AB691</f>
        <v/>
      </c>
      <c r="X682" s="395" t="str">
        <f>'Avaliar os Controles Existent.'!AD682:AD691</f>
        <v/>
      </c>
      <c r="Y682" s="79" t="str">
        <f>IF('Plano de ação'!I682:I691="","",'Plano de ação'!I682:I691)</f>
        <v/>
      </c>
      <c r="Z682" s="80" t="str">
        <f>IF('Plano de ação'!J682="","",'Plano de ação'!J682)</f>
        <v>1.
2.
3.
n.</v>
      </c>
      <c r="AA682" s="81" t="str">
        <f>IF('Plano de ação'!R682="","",'Plano de ação'!R682)</f>
        <v/>
      </c>
      <c r="AB682" s="82" t="str">
        <f>IF('Plano de ação'!S682="","",'Plano de ação'!S682)</f>
        <v/>
      </c>
      <c r="AC682" s="80" t="str">
        <f>IF('Plano de contingência'!J682="","",'Plano de contingência'!J682)</f>
        <v>1.
2.
3.
n.</v>
      </c>
      <c r="AD682" s="80" t="str">
        <f>'Plano de contingência'!M682</f>
        <v>1.
2.
3.
n.</v>
      </c>
      <c r="AE682" s="506" t="str">
        <f>IF(Monitoramento!J682="","",Monitoramento!J682)</f>
        <v/>
      </c>
    </row>
    <row r="683" spans="2:31" s="78" customFormat="1" ht="14.45" customHeight="1" thickTop="1" thickBot="1" x14ac:dyDescent="0.25">
      <c r="B683" s="446"/>
      <c r="C683" s="459"/>
      <c r="D683" s="446"/>
      <c r="E683" s="459"/>
      <c r="F683" s="91"/>
      <c r="G683" s="452"/>
      <c r="H683" s="92"/>
      <c r="I683" s="443"/>
      <c r="J683" s="482"/>
      <c r="K683" s="417"/>
      <c r="L683" s="417"/>
      <c r="M683" s="420"/>
      <c r="N683" s="407" t="str">
        <f>'Avaliar os Controles Existent.'!H683</f>
        <v>1.
2.
3.
n.</v>
      </c>
      <c r="O683" s="408"/>
      <c r="P683" s="409"/>
      <c r="Q683" s="402"/>
      <c r="R683" s="407" t="str">
        <f>'Avaliar os Controles Existent.'!R683</f>
        <v>1.
2.
3.
n.</v>
      </c>
      <c r="S683" s="408"/>
      <c r="T683" s="409"/>
      <c r="U683" s="402"/>
      <c r="V683" s="387"/>
      <c r="W683" s="390"/>
      <c r="X683" s="396"/>
      <c r="Y683" s="79"/>
      <c r="Z683" s="80" t="str">
        <f>IF('Plano de ação'!J683="","",'Plano de ação'!J683)</f>
        <v>1.
2.
3.
n.</v>
      </c>
      <c r="AA683" s="81" t="str">
        <f>IF('Plano de ação'!R683="","",'Plano de ação'!R683)</f>
        <v/>
      </c>
      <c r="AB683" s="82" t="str">
        <f>IF('Plano de ação'!S683="","",'Plano de ação'!S683)</f>
        <v/>
      </c>
      <c r="AC683" s="80" t="str">
        <f>IF('Plano de contingência'!J683="","",'Plano de contingência'!J683)</f>
        <v>1.
2.
3.
n.</v>
      </c>
      <c r="AD683" s="80" t="str">
        <f>'Plano de contingência'!M683</f>
        <v>1.
2.
3.
n.</v>
      </c>
      <c r="AE683" s="506"/>
    </row>
    <row r="684" spans="2:31" s="78" customFormat="1" ht="14.45" customHeight="1" thickTop="1" thickBot="1" x14ac:dyDescent="0.25">
      <c r="B684" s="446"/>
      <c r="C684" s="459"/>
      <c r="D684" s="446"/>
      <c r="E684" s="459"/>
      <c r="F684" s="91"/>
      <c r="G684" s="452"/>
      <c r="H684" s="92"/>
      <c r="I684" s="443"/>
      <c r="J684" s="482"/>
      <c r="K684" s="417"/>
      <c r="L684" s="417"/>
      <c r="M684" s="420"/>
      <c r="N684" s="407" t="str">
        <f>'Avaliar os Controles Existent.'!H684</f>
        <v>1.
2.
3.
n.</v>
      </c>
      <c r="O684" s="408"/>
      <c r="P684" s="409"/>
      <c r="Q684" s="402"/>
      <c r="R684" s="407" t="str">
        <f>'Avaliar os Controles Existent.'!R684</f>
        <v>1.
2.
3.
n.</v>
      </c>
      <c r="S684" s="408"/>
      <c r="T684" s="409"/>
      <c r="U684" s="402"/>
      <c r="V684" s="387"/>
      <c r="W684" s="390"/>
      <c r="X684" s="396"/>
      <c r="Y684" s="79"/>
      <c r="Z684" s="80" t="str">
        <f>IF('Plano de ação'!J684="","",'Plano de ação'!J684)</f>
        <v>1.
2.
3.
n.</v>
      </c>
      <c r="AA684" s="81" t="str">
        <f>IF('Plano de ação'!R684="","",'Plano de ação'!R684)</f>
        <v/>
      </c>
      <c r="AB684" s="82" t="str">
        <f>IF('Plano de ação'!S684="","",'Plano de ação'!S684)</f>
        <v/>
      </c>
      <c r="AC684" s="80" t="str">
        <f>IF('Plano de contingência'!J684="","",'Plano de contingência'!J684)</f>
        <v>1.
2.
3.
n.</v>
      </c>
      <c r="AD684" s="80" t="str">
        <f>'Plano de contingência'!M684</f>
        <v>1.
2.
3.
n.</v>
      </c>
      <c r="AE684" s="506"/>
    </row>
    <row r="685" spans="2:31" s="78" customFormat="1" ht="14.45" customHeight="1" thickTop="1" thickBot="1" x14ac:dyDescent="0.25">
      <c r="B685" s="446"/>
      <c r="C685" s="459"/>
      <c r="D685" s="446"/>
      <c r="E685" s="459"/>
      <c r="F685" s="91"/>
      <c r="G685" s="452"/>
      <c r="H685" s="92"/>
      <c r="I685" s="443"/>
      <c r="J685" s="482"/>
      <c r="K685" s="417"/>
      <c r="L685" s="417"/>
      <c r="M685" s="420"/>
      <c r="N685" s="407" t="str">
        <f>'Avaliar os Controles Existent.'!H685</f>
        <v>1.
2.
3.
n.</v>
      </c>
      <c r="O685" s="408"/>
      <c r="P685" s="409"/>
      <c r="Q685" s="402"/>
      <c r="R685" s="407" t="str">
        <f>'Avaliar os Controles Existent.'!R685</f>
        <v>1.
2.
3.
n.</v>
      </c>
      <c r="S685" s="408"/>
      <c r="T685" s="409"/>
      <c r="U685" s="402"/>
      <c r="V685" s="387"/>
      <c r="W685" s="390"/>
      <c r="X685" s="396"/>
      <c r="Y685" s="79"/>
      <c r="Z685" s="80" t="str">
        <f>IF('Plano de ação'!J685="","",'Plano de ação'!J685)</f>
        <v>1.
2.
3.
n.</v>
      </c>
      <c r="AA685" s="81" t="str">
        <f>IF('Plano de ação'!R685="","",'Plano de ação'!R685)</f>
        <v/>
      </c>
      <c r="AB685" s="82" t="str">
        <f>IF('Plano de ação'!S685="","",'Plano de ação'!S685)</f>
        <v/>
      </c>
      <c r="AC685" s="80" t="str">
        <f>IF('Plano de contingência'!J685="","",'Plano de contingência'!J685)</f>
        <v>1.
2.
3.
n.</v>
      </c>
      <c r="AD685" s="80" t="str">
        <f>'Plano de contingência'!M685</f>
        <v>1.
2.
3.
n.</v>
      </c>
      <c r="AE685" s="506"/>
    </row>
    <row r="686" spans="2:31" s="78" customFormat="1" ht="14.45" customHeight="1" thickTop="1" thickBot="1" x14ac:dyDescent="0.25">
      <c r="B686" s="446"/>
      <c r="C686" s="459"/>
      <c r="D686" s="446"/>
      <c r="E686" s="459"/>
      <c r="F686" s="91"/>
      <c r="G686" s="452"/>
      <c r="H686" s="92"/>
      <c r="I686" s="443"/>
      <c r="J686" s="482"/>
      <c r="K686" s="417"/>
      <c r="L686" s="417"/>
      <c r="M686" s="420"/>
      <c r="N686" s="407" t="str">
        <f>'Avaliar os Controles Existent.'!H686</f>
        <v>1.
2.
3.
n.</v>
      </c>
      <c r="O686" s="408"/>
      <c r="P686" s="409"/>
      <c r="Q686" s="402"/>
      <c r="R686" s="407" t="str">
        <f>'Avaliar os Controles Existent.'!R686</f>
        <v>1.
2.
3.
n.</v>
      </c>
      <c r="S686" s="408"/>
      <c r="T686" s="409"/>
      <c r="U686" s="402"/>
      <c r="V686" s="387"/>
      <c r="W686" s="390"/>
      <c r="X686" s="396"/>
      <c r="Y686" s="79"/>
      <c r="Z686" s="80" t="str">
        <f>IF('Plano de ação'!J686="","",'Plano de ação'!J686)</f>
        <v>1.
2.
3.
n.</v>
      </c>
      <c r="AA686" s="81" t="str">
        <f>IF('Plano de ação'!R686="","",'Plano de ação'!R686)</f>
        <v/>
      </c>
      <c r="AB686" s="82" t="str">
        <f>IF('Plano de ação'!S686="","",'Plano de ação'!S686)</f>
        <v/>
      </c>
      <c r="AC686" s="80" t="str">
        <f>IF('Plano de contingência'!J686="","",'Plano de contingência'!J686)</f>
        <v>1.
2.
3.
n.</v>
      </c>
      <c r="AD686" s="80" t="str">
        <f>'Plano de contingência'!M686</f>
        <v>1.
2.
3.
n.</v>
      </c>
      <c r="AE686" s="506"/>
    </row>
    <row r="687" spans="2:31" s="78" customFormat="1" ht="14.45" customHeight="1" thickTop="1" thickBot="1" x14ac:dyDescent="0.25">
      <c r="B687" s="446"/>
      <c r="C687" s="459"/>
      <c r="D687" s="446"/>
      <c r="E687" s="459"/>
      <c r="F687" s="91"/>
      <c r="G687" s="452"/>
      <c r="H687" s="92"/>
      <c r="I687" s="443"/>
      <c r="J687" s="482"/>
      <c r="K687" s="417"/>
      <c r="L687" s="417"/>
      <c r="M687" s="420"/>
      <c r="N687" s="407" t="str">
        <f>'Avaliar os Controles Existent.'!H687</f>
        <v>1.
2.
3.
n.</v>
      </c>
      <c r="O687" s="408"/>
      <c r="P687" s="409"/>
      <c r="Q687" s="402"/>
      <c r="R687" s="407" t="str">
        <f>'Avaliar os Controles Existent.'!R687</f>
        <v>1.
2.
3.
n.</v>
      </c>
      <c r="S687" s="408"/>
      <c r="T687" s="409"/>
      <c r="U687" s="402"/>
      <c r="V687" s="387"/>
      <c r="W687" s="390"/>
      <c r="X687" s="396"/>
      <c r="Y687" s="79"/>
      <c r="Z687" s="80" t="str">
        <f>IF('Plano de ação'!J687="","",'Plano de ação'!J687)</f>
        <v>1.
2.
3.
n.</v>
      </c>
      <c r="AA687" s="81" t="str">
        <f>IF('Plano de ação'!R687="","",'Plano de ação'!R687)</f>
        <v/>
      </c>
      <c r="AB687" s="82" t="str">
        <f>IF('Plano de ação'!S687="","",'Plano de ação'!S687)</f>
        <v/>
      </c>
      <c r="AC687" s="80" t="str">
        <f>IF('Plano de contingência'!J687="","",'Plano de contingência'!J687)</f>
        <v>1.
2.
3.
n.</v>
      </c>
      <c r="AD687" s="80" t="str">
        <f>'Plano de contingência'!M687</f>
        <v>1.
2.
3.
n.</v>
      </c>
      <c r="AE687" s="506"/>
    </row>
    <row r="688" spans="2:31" s="78" customFormat="1" ht="14.45" customHeight="1" thickTop="1" thickBot="1" x14ac:dyDescent="0.25">
      <c r="B688" s="446"/>
      <c r="C688" s="459"/>
      <c r="D688" s="446"/>
      <c r="E688" s="459"/>
      <c r="F688" s="91"/>
      <c r="G688" s="452"/>
      <c r="H688" s="92"/>
      <c r="I688" s="443"/>
      <c r="J688" s="482"/>
      <c r="K688" s="417"/>
      <c r="L688" s="417"/>
      <c r="M688" s="420"/>
      <c r="N688" s="407" t="str">
        <f>'Avaliar os Controles Existent.'!H688</f>
        <v>1.
2.
3.
n.</v>
      </c>
      <c r="O688" s="408"/>
      <c r="P688" s="409"/>
      <c r="Q688" s="402"/>
      <c r="R688" s="407" t="str">
        <f>'Avaliar os Controles Existent.'!R688</f>
        <v>1.
2.
3.
n.</v>
      </c>
      <c r="S688" s="408"/>
      <c r="T688" s="409"/>
      <c r="U688" s="402"/>
      <c r="V688" s="387"/>
      <c r="W688" s="390"/>
      <c r="X688" s="396"/>
      <c r="Y688" s="79"/>
      <c r="Z688" s="80" t="str">
        <f>IF('Plano de ação'!J688="","",'Plano de ação'!J688)</f>
        <v>1.
2.
3.
n.</v>
      </c>
      <c r="AA688" s="81" t="str">
        <f>IF('Plano de ação'!R688="","",'Plano de ação'!R688)</f>
        <v/>
      </c>
      <c r="AB688" s="82" t="str">
        <f>IF('Plano de ação'!S688="","",'Plano de ação'!S688)</f>
        <v/>
      </c>
      <c r="AC688" s="80" t="str">
        <f>IF('Plano de contingência'!J688="","",'Plano de contingência'!J688)</f>
        <v>1.
2.
3.
n.</v>
      </c>
      <c r="AD688" s="80" t="str">
        <f>'Plano de contingência'!M688</f>
        <v>1.
2.
3.
n.</v>
      </c>
      <c r="AE688" s="506"/>
    </row>
    <row r="689" spans="2:31" s="78" customFormat="1" ht="14.45" customHeight="1" thickTop="1" thickBot="1" x14ac:dyDescent="0.25">
      <c r="B689" s="446"/>
      <c r="C689" s="459"/>
      <c r="D689" s="446"/>
      <c r="E689" s="459"/>
      <c r="F689" s="91"/>
      <c r="G689" s="452"/>
      <c r="H689" s="92"/>
      <c r="I689" s="443"/>
      <c r="J689" s="482"/>
      <c r="K689" s="417"/>
      <c r="L689" s="417"/>
      <c r="M689" s="420"/>
      <c r="N689" s="407" t="str">
        <f>'Avaliar os Controles Existent.'!H689</f>
        <v>1.
2.
3.
n.</v>
      </c>
      <c r="O689" s="408"/>
      <c r="P689" s="409"/>
      <c r="Q689" s="402"/>
      <c r="R689" s="407" t="str">
        <f>'Avaliar os Controles Existent.'!R689</f>
        <v>1.
2.
3.
n.</v>
      </c>
      <c r="S689" s="408"/>
      <c r="T689" s="409"/>
      <c r="U689" s="402"/>
      <c r="V689" s="387"/>
      <c r="W689" s="390"/>
      <c r="X689" s="396"/>
      <c r="Y689" s="79"/>
      <c r="Z689" s="80" t="str">
        <f>IF('Plano de ação'!J689="","",'Plano de ação'!J689)</f>
        <v>1.
2.
3.
n.</v>
      </c>
      <c r="AA689" s="81" t="str">
        <f>IF('Plano de ação'!R689="","",'Plano de ação'!R689)</f>
        <v/>
      </c>
      <c r="AB689" s="82" t="str">
        <f>IF('Plano de ação'!S689="","",'Plano de ação'!S689)</f>
        <v/>
      </c>
      <c r="AC689" s="80" t="str">
        <f>IF('Plano de contingência'!J689="","",'Plano de contingência'!J689)</f>
        <v>1.
2.
3.
n.</v>
      </c>
      <c r="AD689" s="80" t="str">
        <f>'Plano de contingência'!M689</f>
        <v>1.
2.
3.
n.</v>
      </c>
      <c r="AE689" s="506"/>
    </row>
    <row r="690" spans="2:31" s="78" customFormat="1" ht="14.45" customHeight="1" thickTop="1" thickBot="1" x14ac:dyDescent="0.25">
      <c r="B690" s="446"/>
      <c r="C690" s="459"/>
      <c r="D690" s="446"/>
      <c r="E690" s="459"/>
      <c r="F690" s="91"/>
      <c r="G690" s="452"/>
      <c r="H690" s="92"/>
      <c r="I690" s="443"/>
      <c r="J690" s="482"/>
      <c r="K690" s="417"/>
      <c r="L690" s="417"/>
      <c r="M690" s="420"/>
      <c r="N690" s="407" t="str">
        <f>'Avaliar os Controles Existent.'!H690</f>
        <v>1.
2.
3.
n.</v>
      </c>
      <c r="O690" s="408"/>
      <c r="P690" s="409"/>
      <c r="Q690" s="402"/>
      <c r="R690" s="407" t="str">
        <f>'Avaliar os Controles Existent.'!R690</f>
        <v>1.
2.
3.
n.</v>
      </c>
      <c r="S690" s="408"/>
      <c r="T690" s="409"/>
      <c r="U690" s="402"/>
      <c r="V690" s="387"/>
      <c r="W690" s="390"/>
      <c r="X690" s="396"/>
      <c r="Y690" s="79"/>
      <c r="Z690" s="80" t="str">
        <f>IF('Plano de ação'!J690="","",'Plano de ação'!J690)</f>
        <v>1.
2.
3.
n.</v>
      </c>
      <c r="AA690" s="81" t="str">
        <f>IF('Plano de ação'!R690="","",'Plano de ação'!R690)</f>
        <v/>
      </c>
      <c r="AB690" s="82" t="str">
        <f>IF('Plano de ação'!S690="","",'Plano de ação'!S690)</f>
        <v/>
      </c>
      <c r="AC690" s="80" t="str">
        <f>IF('Plano de contingência'!J690="","",'Plano de contingência'!J690)</f>
        <v>1.
2.
3.
n.</v>
      </c>
      <c r="AD690" s="80" t="str">
        <f>'Plano de contingência'!M690</f>
        <v>1.
2.
3.
n.</v>
      </c>
      <c r="AE690" s="506"/>
    </row>
    <row r="691" spans="2:31" s="78" customFormat="1" ht="14.45" customHeight="1" thickTop="1" thickBot="1" x14ac:dyDescent="0.25">
      <c r="B691" s="446"/>
      <c r="C691" s="459"/>
      <c r="D691" s="447"/>
      <c r="E691" s="460"/>
      <c r="F691" s="91"/>
      <c r="G691" s="453"/>
      <c r="H691" s="92"/>
      <c r="I691" s="444"/>
      <c r="J691" s="483"/>
      <c r="K691" s="418"/>
      <c r="L691" s="418"/>
      <c r="M691" s="421"/>
      <c r="N691" s="407" t="str">
        <f>'Avaliar os Controles Existent.'!H691</f>
        <v>1.
2.
3.
n.</v>
      </c>
      <c r="O691" s="408"/>
      <c r="P691" s="409"/>
      <c r="Q691" s="403"/>
      <c r="R691" s="407" t="str">
        <f>'Avaliar os Controles Existent.'!R691</f>
        <v>1.
2.
3.
n.</v>
      </c>
      <c r="S691" s="408"/>
      <c r="T691" s="409"/>
      <c r="U691" s="403"/>
      <c r="V691" s="388"/>
      <c r="W691" s="391"/>
      <c r="X691" s="397"/>
      <c r="Y691" s="79"/>
      <c r="Z691" s="80" t="str">
        <f>IF('Plano de ação'!J691="","",'Plano de ação'!J691)</f>
        <v>1.
2.
3.
n.</v>
      </c>
      <c r="AA691" s="81" t="str">
        <f>IF('Plano de ação'!R691="","",'Plano de ação'!R691)</f>
        <v/>
      </c>
      <c r="AB691" s="82" t="str">
        <f>IF('Plano de ação'!S691="","",'Plano de ação'!S691)</f>
        <v/>
      </c>
      <c r="AC691" s="80" t="str">
        <f>IF('Plano de contingência'!J691="","",'Plano de contingência'!J691)</f>
        <v>1.
2.
3.
n.</v>
      </c>
      <c r="AD691" s="80" t="str">
        <f>'Plano de contingência'!M691</f>
        <v>1.
2.
3.
n.</v>
      </c>
      <c r="AE691" s="506"/>
    </row>
    <row r="692" spans="2:31" s="78" customFormat="1" ht="14.45" customHeight="1" thickTop="1" thickBot="1" x14ac:dyDescent="0.25">
      <c r="B692" s="446"/>
      <c r="C692" s="459"/>
      <c r="D692" s="445" t="str">
        <f>'Subprocessos e FCS'!C81</f>
        <v>FCS.05</v>
      </c>
      <c r="E692" s="470">
        <f>'Subprocessos e FCS'!D81</f>
        <v>0</v>
      </c>
      <c r="F692" s="91"/>
      <c r="G692" s="451" t="s">
        <v>160</v>
      </c>
      <c r="H692" s="92"/>
      <c r="I692" s="442"/>
      <c r="J692" s="481"/>
      <c r="K692" s="416" t="str">
        <f>'Apuração do Risco Inerente'!Y692:Y701</f>
        <v/>
      </c>
      <c r="L692" s="416" t="str">
        <f>'Apuração do Risco Inerente'!Z692:Z701</f>
        <v/>
      </c>
      <c r="M692" s="419" t="str">
        <f>'Apuração do Risco Inerente'!AB692:AB701</f>
        <v/>
      </c>
      <c r="N692" s="407" t="str">
        <f>'Avaliar os Controles Existent.'!H692</f>
        <v>1.
2.
3.
n.</v>
      </c>
      <c r="O692" s="408"/>
      <c r="P692" s="409"/>
      <c r="Q692" s="401" t="str">
        <f>'Avaliar os Controles Existent.'!N692:N701</f>
        <v/>
      </c>
      <c r="R692" s="407" t="str">
        <f>'Avaliar os Controles Existent.'!R692</f>
        <v>1.
2.
3.
n.</v>
      </c>
      <c r="S692" s="408"/>
      <c r="T692" s="409"/>
      <c r="U692" s="401" t="str">
        <f>'Avaliar os Controles Existent.'!X692:X701</f>
        <v/>
      </c>
      <c r="V692" s="386" t="str">
        <f>'Avaliar os Controles Existent.'!AA692:AA701</f>
        <v/>
      </c>
      <c r="W692" s="389" t="str">
        <f>'Avaliar os Controles Existent.'!AB692:AB701</f>
        <v/>
      </c>
      <c r="X692" s="395" t="str">
        <f>'Avaliar os Controles Existent.'!AD692:AD701</f>
        <v/>
      </c>
      <c r="Y692" s="79" t="str">
        <f>IF('Plano de ação'!I692:I701="","",'Plano de ação'!I692:I701)</f>
        <v/>
      </c>
      <c r="Z692" s="80" t="str">
        <f>IF('Plano de ação'!J692="","",'Plano de ação'!J692)</f>
        <v>1.
2.
3.
n.</v>
      </c>
      <c r="AA692" s="81" t="str">
        <f>IF('Plano de ação'!R692="","",'Plano de ação'!R692)</f>
        <v/>
      </c>
      <c r="AB692" s="82" t="str">
        <f>IF('Plano de ação'!S692="","",'Plano de ação'!S692)</f>
        <v/>
      </c>
      <c r="AC692" s="80" t="str">
        <f>IF('Plano de contingência'!J692="","",'Plano de contingência'!J692)</f>
        <v>1.
2.
3.
n.</v>
      </c>
      <c r="AD692" s="80" t="str">
        <f>'Plano de contingência'!M692</f>
        <v>1.
2.
3.
n.</v>
      </c>
      <c r="AE692" s="506" t="str">
        <f>IF(Monitoramento!J692="","",Monitoramento!J692)</f>
        <v/>
      </c>
    </row>
    <row r="693" spans="2:31" s="78" customFormat="1" ht="14.45" customHeight="1" thickTop="1" thickBot="1" x14ac:dyDescent="0.25">
      <c r="B693" s="446"/>
      <c r="C693" s="459"/>
      <c r="D693" s="446"/>
      <c r="E693" s="459"/>
      <c r="F693" s="91"/>
      <c r="G693" s="452"/>
      <c r="H693" s="92"/>
      <c r="I693" s="443"/>
      <c r="J693" s="482"/>
      <c r="K693" s="417"/>
      <c r="L693" s="417"/>
      <c r="M693" s="420"/>
      <c r="N693" s="407" t="str">
        <f>'Avaliar os Controles Existent.'!H693</f>
        <v>1.
2.
3.
n.</v>
      </c>
      <c r="O693" s="408"/>
      <c r="P693" s="409"/>
      <c r="Q693" s="402"/>
      <c r="R693" s="407" t="str">
        <f>'Avaliar os Controles Existent.'!R693</f>
        <v>1.
2.
3.
n.</v>
      </c>
      <c r="S693" s="408"/>
      <c r="T693" s="409"/>
      <c r="U693" s="402"/>
      <c r="V693" s="387"/>
      <c r="W693" s="390"/>
      <c r="X693" s="396"/>
      <c r="Y693" s="79"/>
      <c r="Z693" s="80" t="str">
        <f>IF('Plano de ação'!J693="","",'Plano de ação'!J693)</f>
        <v>1.
2.
3.
n.</v>
      </c>
      <c r="AA693" s="81" t="str">
        <f>IF('Plano de ação'!R693="","",'Plano de ação'!R693)</f>
        <v/>
      </c>
      <c r="AB693" s="82" t="str">
        <f>IF('Plano de ação'!S693="","",'Plano de ação'!S693)</f>
        <v/>
      </c>
      <c r="AC693" s="80" t="str">
        <f>IF('Plano de contingência'!J693="","",'Plano de contingência'!J693)</f>
        <v>1.
2.
3.
n.</v>
      </c>
      <c r="AD693" s="80" t="str">
        <f>'Plano de contingência'!M693</f>
        <v>1.
2.
3.
n.</v>
      </c>
      <c r="AE693" s="506"/>
    </row>
    <row r="694" spans="2:31" s="78" customFormat="1" ht="14.45" customHeight="1" thickTop="1" thickBot="1" x14ac:dyDescent="0.25">
      <c r="B694" s="446"/>
      <c r="C694" s="459"/>
      <c r="D694" s="446"/>
      <c r="E694" s="459"/>
      <c r="F694" s="91"/>
      <c r="G694" s="452"/>
      <c r="H694" s="92"/>
      <c r="I694" s="443"/>
      <c r="J694" s="482"/>
      <c r="K694" s="417"/>
      <c r="L694" s="417"/>
      <c r="M694" s="420"/>
      <c r="N694" s="407" t="str">
        <f>'Avaliar os Controles Existent.'!H694</f>
        <v>1.
2.
3.
n.</v>
      </c>
      <c r="O694" s="408"/>
      <c r="P694" s="409"/>
      <c r="Q694" s="402"/>
      <c r="R694" s="407" t="str">
        <f>'Avaliar os Controles Existent.'!R694</f>
        <v>1.
2.
3.
n.</v>
      </c>
      <c r="S694" s="408"/>
      <c r="T694" s="409"/>
      <c r="U694" s="402"/>
      <c r="V694" s="387"/>
      <c r="W694" s="390"/>
      <c r="X694" s="396"/>
      <c r="Y694" s="79"/>
      <c r="Z694" s="80" t="str">
        <f>IF('Plano de ação'!J694="","",'Plano de ação'!J694)</f>
        <v>1.
2.
3.
n.</v>
      </c>
      <c r="AA694" s="81" t="str">
        <f>IF('Plano de ação'!R694="","",'Plano de ação'!R694)</f>
        <v/>
      </c>
      <c r="AB694" s="82" t="str">
        <f>IF('Plano de ação'!S694="","",'Plano de ação'!S694)</f>
        <v/>
      </c>
      <c r="AC694" s="80" t="str">
        <f>IF('Plano de contingência'!J694="","",'Plano de contingência'!J694)</f>
        <v>1.
2.
3.
n.</v>
      </c>
      <c r="AD694" s="80" t="str">
        <f>'Plano de contingência'!M694</f>
        <v>1.
2.
3.
n.</v>
      </c>
      <c r="AE694" s="506"/>
    </row>
    <row r="695" spans="2:31" s="78" customFormat="1" ht="14.45" customHeight="1" thickTop="1" thickBot="1" x14ac:dyDescent="0.25">
      <c r="B695" s="446"/>
      <c r="C695" s="459"/>
      <c r="D695" s="446"/>
      <c r="E695" s="459"/>
      <c r="F695" s="91"/>
      <c r="G695" s="452"/>
      <c r="H695" s="92"/>
      <c r="I695" s="443"/>
      <c r="J695" s="482"/>
      <c r="K695" s="417"/>
      <c r="L695" s="417"/>
      <c r="M695" s="420"/>
      <c r="N695" s="407" t="str">
        <f>'Avaliar os Controles Existent.'!H695</f>
        <v>1.
2.
3.
n.</v>
      </c>
      <c r="O695" s="408"/>
      <c r="P695" s="409"/>
      <c r="Q695" s="402"/>
      <c r="R695" s="407" t="str">
        <f>'Avaliar os Controles Existent.'!R695</f>
        <v>1.
2.
3.
n.</v>
      </c>
      <c r="S695" s="408"/>
      <c r="T695" s="409"/>
      <c r="U695" s="402"/>
      <c r="V695" s="387"/>
      <c r="W695" s="390"/>
      <c r="X695" s="396"/>
      <c r="Y695" s="79"/>
      <c r="Z695" s="80" t="str">
        <f>IF('Plano de ação'!J695="","",'Plano de ação'!J695)</f>
        <v>1.
2.
3.
n.</v>
      </c>
      <c r="AA695" s="81" t="str">
        <f>IF('Plano de ação'!R695="","",'Plano de ação'!R695)</f>
        <v/>
      </c>
      <c r="AB695" s="82" t="str">
        <f>IF('Plano de ação'!S695="","",'Plano de ação'!S695)</f>
        <v/>
      </c>
      <c r="AC695" s="80" t="str">
        <f>IF('Plano de contingência'!J695="","",'Plano de contingência'!J695)</f>
        <v>1.
2.
3.
n.</v>
      </c>
      <c r="AD695" s="80" t="str">
        <f>'Plano de contingência'!M695</f>
        <v>1.
2.
3.
n.</v>
      </c>
      <c r="AE695" s="506"/>
    </row>
    <row r="696" spans="2:31" s="78" customFormat="1" ht="14.45" customHeight="1" thickTop="1" thickBot="1" x14ac:dyDescent="0.25">
      <c r="B696" s="446"/>
      <c r="C696" s="459"/>
      <c r="D696" s="446"/>
      <c r="E696" s="459"/>
      <c r="F696" s="91"/>
      <c r="G696" s="452"/>
      <c r="H696" s="92"/>
      <c r="I696" s="443"/>
      <c r="J696" s="482"/>
      <c r="K696" s="417"/>
      <c r="L696" s="417"/>
      <c r="M696" s="420"/>
      <c r="N696" s="407" t="str">
        <f>'Avaliar os Controles Existent.'!H696</f>
        <v>1.
2.
3.
n.</v>
      </c>
      <c r="O696" s="408"/>
      <c r="P696" s="409"/>
      <c r="Q696" s="402"/>
      <c r="R696" s="407" t="str">
        <f>'Avaliar os Controles Existent.'!R696</f>
        <v>1.
2.
3.
n.</v>
      </c>
      <c r="S696" s="408"/>
      <c r="T696" s="409"/>
      <c r="U696" s="402"/>
      <c r="V696" s="387"/>
      <c r="W696" s="390"/>
      <c r="X696" s="396"/>
      <c r="Y696" s="79"/>
      <c r="Z696" s="80" t="str">
        <f>IF('Plano de ação'!J696="","",'Plano de ação'!J696)</f>
        <v>1.
2.
3.
n.</v>
      </c>
      <c r="AA696" s="81" t="str">
        <f>IF('Plano de ação'!R696="","",'Plano de ação'!R696)</f>
        <v/>
      </c>
      <c r="AB696" s="82" t="str">
        <f>IF('Plano de ação'!S696="","",'Plano de ação'!S696)</f>
        <v/>
      </c>
      <c r="AC696" s="80" t="str">
        <f>IF('Plano de contingência'!J696="","",'Plano de contingência'!J696)</f>
        <v>1.
2.
3.
n.</v>
      </c>
      <c r="AD696" s="80" t="str">
        <f>'Plano de contingência'!M696</f>
        <v>1.
2.
3.
n.</v>
      </c>
      <c r="AE696" s="506"/>
    </row>
    <row r="697" spans="2:31" s="78" customFormat="1" ht="14.45" customHeight="1" thickTop="1" thickBot="1" x14ac:dyDescent="0.25">
      <c r="B697" s="446"/>
      <c r="C697" s="459"/>
      <c r="D697" s="446"/>
      <c r="E697" s="459"/>
      <c r="F697" s="91"/>
      <c r="G697" s="452"/>
      <c r="H697" s="92"/>
      <c r="I697" s="443"/>
      <c r="J697" s="482"/>
      <c r="K697" s="417"/>
      <c r="L697" s="417"/>
      <c r="M697" s="420"/>
      <c r="N697" s="407" t="str">
        <f>'Avaliar os Controles Existent.'!H697</f>
        <v>1.
2.
3.
n.</v>
      </c>
      <c r="O697" s="408"/>
      <c r="P697" s="409"/>
      <c r="Q697" s="402"/>
      <c r="R697" s="407" t="str">
        <f>'Avaliar os Controles Existent.'!R697</f>
        <v>1.
2.
3.
n.</v>
      </c>
      <c r="S697" s="408"/>
      <c r="T697" s="409"/>
      <c r="U697" s="402"/>
      <c r="V697" s="387"/>
      <c r="W697" s="390"/>
      <c r="X697" s="396"/>
      <c r="Y697" s="79"/>
      <c r="Z697" s="80" t="str">
        <f>IF('Plano de ação'!J697="","",'Plano de ação'!J697)</f>
        <v>1.
2.
3.
n.</v>
      </c>
      <c r="AA697" s="81" t="str">
        <f>IF('Plano de ação'!R697="","",'Plano de ação'!R697)</f>
        <v/>
      </c>
      <c r="AB697" s="82" t="str">
        <f>IF('Plano de ação'!S697="","",'Plano de ação'!S697)</f>
        <v/>
      </c>
      <c r="AC697" s="80" t="str">
        <f>IF('Plano de contingência'!J697="","",'Plano de contingência'!J697)</f>
        <v>1.
2.
3.
n.</v>
      </c>
      <c r="AD697" s="80" t="str">
        <f>'Plano de contingência'!M697</f>
        <v>1.
2.
3.
n.</v>
      </c>
      <c r="AE697" s="506"/>
    </row>
    <row r="698" spans="2:31" s="78" customFormat="1" ht="14.45" customHeight="1" thickTop="1" thickBot="1" x14ac:dyDescent="0.25">
      <c r="B698" s="446"/>
      <c r="C698" s="459"/>
      <c r="D698" s="446"/>
      <c r="E698" s="459"/>
      <c r="F698" s="91"/>
      <c r="G698" s="452"/>
      <c r="H698" s="92"/>
      <c r="I698" s="443"/>
      <c r="J698" s="482"/>
      <c r="K698" s="417"/>
      <c r="L698" s="417"/>
      <c r="M698" s="420"/>
      <c r="N698" s="407" t="str">
        <f>'Avaliar os Controles Existent.'!H698</f>
        <v>1.
2.
3.
n.</v>
      </c>
      <c r="O698" s="408"/>
      <c r="P698" s="409"/>
      <c r="Q698" s="402"/>
      <c r="R698" s="407" t="str">
        <f>'Avaliar os Controles Existent.'!R698</f>
        <v>1.
2.
3.
n.</v>
      </c>
      <c r="S698" s="408"/>
      <c r="T698" s="409"/>
      <c r="U698" s="402"/>
      <c r="V698" s="387"/>
      <c r="W698" s="390"/>
      <c r="X698" s="396"/>
      <c r="Y698" s="79"/>
      <c r="Z698" s="80" t="str">
        <f>IF('Plano de ação'!J698="","",'Plano de ação'!J698)</f>
        <v>1.
2.
3.
n.</v>
      </c>
      <c r="AA698" s="81" t="str">
        <f>IF('Plano de ação'!R698="","",'Plano de ação'!R698)</f>
        <v/>
      </c>
      <c r="AB698" s="82" t="str">
        <f>IF('Plano de ação'!S698="","",'Plano de ação'!S698)</f>
        <v/>
      </c>
      <c r="AC698" s="80" t="str">
        <f>IF('Plano de contingência'!J698="","",'Plano de contingência'!J698)</f>
        <v>1.
2.
3.
n.</v>
      </c>
      <c r="AD698" s="80" t="str">
        <f>'Plano de contingência'!M698</f>
        <v>1.
2.
3.
n.</v>
      </c>
      <c r="AE698" s="506"/>
    </row>
    <row r="699" spans="2:31" s="78" customFormat="1" ht="14.45" customHeight="1" thickTop="1" thickBot="1" x14ac:dyDescent="0.25">
      <c r="B699" s="446"/>
      <c r="C699" s="459"/>
      <c r="D699" s="446"/>
      <c r="E699" s="459"/>
      <c r="F699" s="91"/>
      <c r="G699" s="452"/>
      <c r="H699" s="92"/>
      <c r="I699" s="443"/>
      <c r="J699" s="482"/>
      <c r="K699" s="417"/>
      <c r="L699" s="417"/>
      <c r="M699" s="420"/>
      <c r="N699" s="407" t="str">
        <f>'Avaliar os Controles Existent.'!H699</f>
        <v>1.
2.
3.
n.</v>
      </c>
      <c r="O699" s="408"/>
      <c r="P699" s="409"/>
      <c r="Q699" s="402"/>
      <c r="R699" s="407" t="str">
        <f>'Avaliar os Controles Existent.'!R699</f>
        <v>1.
2.
3.
n.</v>
      </c>
      <c r="S699" s="408"/>
      <c r="T699" s="409"/>
      <c r="U699" s="402"/>
      <c r="V699" s="387"/>
      <c r="W699" s="390"/>
      <c r="X699" s="396"/>
      <c r="Y699" s="79"/>
      <c r="Z699" s="80" t="str">
        <f>IF('Plano de ação'!J699="","",'Plano de ação'!J699)</f>
        <v>1.
2.
3.
n.</v>
      </c>
      <c r="AA699" s="81" t="str">
        <f>IF('Plano de ação'!R699="","",'Plano de ação'!R699)</f>
        <v/>
      </c>
      <c r="AB699" s="82" t="str">
        <f>IF('Plano de ação'!S699="","",'Plano de ação'!S699)</f>
        <v/>
      </c>
      <c r="AC699" s="80" t="str">
        <f>IF('Plano de contingência'!J699="","",'Plano de contingência'!J699)</f>
        <v>1.
2.
3.
n.</v>
      </c>
      <c r="AD699" s="80" t="str">
        <f>'Plano de contingência'!M699</f>
        <v>1.
2.
3.
n.</v>
      </c>
      <c r="AE699" s="506"/>
    </row>
    <row r="700" spans="2:31" s="78" customFormat="1" ht="14.45" customHeight="1" thickTop="1" thickBot="1" x14ac:dyDescent="0.25">
      <c r="B700" s="446"/>
      <c r="C700" s="459"/>
      <c r="D700" s="446"/>
      <c r="E700" s="459"/>
      <c r="F700" s="91"/>
      <c r="G700" s="452"/>
      <c r="H700" s="92"/>
      <c r="I700" s="443"/>
      <c r="J700" s="482"/>
      <c r="K700" s="417"/>
      <c r="L700" s="417"/>
      <c r="M700" s="420"/>
      <c r="N700" s="407" t="str">
        <f>'Avaliar os Controles Existent.'!H700</f>
        <v>1.
2.
3.
n.</v>
      </c>
      <c r="O700" s="408"/>
      <c r="P700" s="409"/>
      <c r="Q700" s="402"/>
      <c r="R700" s="407" t="str">
        <f>'Avaliar os Controles Existent.'!R700</f>
        <v>1.
2.
3.
n.</v>
      </c>
      <c r="S700" s="408"/>
      <c r="T700" s="409"/>
      <c r="U700" s="402"/>
      <c r="V700" s="387"/>
      <c r="W700" s="390"/>
      <c r="X700" s="396"/>
      <c r="Y700" s="79"/>
      <c r="Z700" s="80" t="str">
        <f>IF('Plano de ação'!J700="","",'Plano de ação'!J700)</f>
        <v>1.
2.
3.
n.</v>
      </c>
      <c r="AA700" s="81" t="str">
        <f>IF('Plano de ação'!R700="","",'Plano de ação'!R700)</f>
        <v/>
      </c>
      <c r="AB700" s="82" t="str">
        <f>IF('Plano de ação'!S700="","",'Plano de ação'!S700)</f>
        <v/>
      </c>
      <c r="AC700" s="80" t="str">
        <f>IF('Plano de contingência'!J700="","",'Plano de contingência'!J700)</f>
        <v>1.
2.
3.
n.</v>
      </c>
      <c r="AD700" s="80" t="str">
        <f>'Plano de contingência'!M700</f>
        <v>1.
2.
3.
n.</v>
      </c>
      <c r="AE700" s="506"/>
    </row>
    <row r="701" spans="2:31" s="78" customFormat="1" ht="14.45" customHeight="1" thickTop="1" thickBot="1" x14ac:dyDescent="0.25">
      <c r="B701" s="446"/>
      <c r="C701" s="459"/>
      <c r="D701" s="447"/>
      <c r="E701" s="460"/>
      <c r="F701" s="91"/>
      <c r="G701" s="453"/>
      <c r="H701" s="92"/>
      <c r="I701" s="444"/>
      <c r="J701" s="483"/>
      <c r="K701" s="418"/>
      <c r="L701" s="418"/>
      <c r="M701" s="421"/>
      <c r="N701" s="407" t="str">
        <f>'Avaliar os Controles Existent.'!H701</f>
        <v>1.
2.
3.
n.</v>
      </c>
      <c r="O701" s="408"/>
      <c r="P701" s="409"/>
      <c r="Q701" s="403"/>
      <c r="R701" s="407" t="str">
        <f>'Avaliar os Controles Existent.'!R701</f>
        <v>1.
2.
3.
n.</v>
      </c>
      <c r="S701" s="408"/>
      <c r="T701" s="409"/>
      <c r="U701" s="403"/>
      <c r="V701" s="388"/>
      <c r="W701" s="391"/>
      <c r="X701" s="397"/>
      <c r="Y701" s="79"/>
      <c r="Z701" s="80" t="str">
        <f>IF('Plano de ação'!J701="","",'Plano de ação'!J701)</f>
        <v>1.
2.
3.
n.</v>
      </c>
      <c r="AA701" s="81" t="str">
        <f>IF('Plano de ação'!R701="","",'Plano de ação'!R701)</f>
        <v/>
      </c>
      <c r="AB701" s="82" t="str">
        <f>IF('Plano de ação'!S701="","",'Plano de ação'!S701)</f>
        <v/>
      </c>
      <c r="AC701" s="80" t="str">
        <f>IF('Plano de contingência'!J701="","",'Plano de contingência'!J701)</f>
        <v>1.
2.
3.
n.</v>
      </c>
      <c r="AD701" s="80" t="str">
        <f>'Plano de contingência'!M701</f>
        <v>1.
2.
3.
n.</v>
      </c>
      <c r="AE701" s="506"/>
    </row>
    <row r="702" spans="2:31" s="78" customFormat="1" ht="14.45" customHeight="1" thickTop="1" thickBot="1" x14ac:dyDescent="0.25">
      <c r="B702" s="446"/>
      <c r="C702" s="459"/>
      <c r="D702" s="445" t="str">
        <f>'Subprocessos e FCS'!C82</f>
        <v>FCS.06</v>
      </c>
      <c r="E702" s="470">
        <f>'Subprocessos e FCS'!D82</f>
        <v>0</v>
      </c>
      <c r="F702" s="91"/>
      <c r="G702" s="451" t="s">
        <v>161</v>
      </c>
      <c r="H702" s="92"/>
      <c r="I702" s="442"/>
      <c r="J702" s="481"/>
      <c r="K702" s="416" t="str">
        <f>'Apuração do Risco Inerente'!Y702:Y711</f>
        <v/>
      </c>
      <c r="L702" s="416" t="str">
        <f>'Apuração do Risco Inerente'!Z702:Z711</f>
        <v/>
      </c>
      <c r="M702" s="419" t="str">
        <f>'Apuração do Risco Inerente'!AB702:AB711</f>
        <v/>
      </c>
      <c r="N702" s="407" t="str">
        <f>'Avaliar os Controles Existent.'!H702</f>
        <v>1.
2.
3.
n.</v>
      </c>
      <c r="O702" s="408"/>
      <c r="P702" s="409"/>
      <c r="Q702" s="401" t="str">
        <f>'Avaliar os Controles Existent.'!N702:N711</f>
        <v/>
      </c>
      <c r="R702" s="407" t="str">
        <f>'Avaliar os Controles Existent.'!R702</f>
        <v>1.
2.
3.
n.</v>
      </c>
      <c r="S702" s="408"/>
      <c r="T702" s="409"/>
      <c r="U702" s="401" t="str">
        <f>'Avaliar os Controles Existent.'!X702:X711</f>
        <v/>
      </c>
      <c r="V702" s="386" t="str">
        <f>'Avaliar os Controles Existent.'!AA702:AA711</f>
        <v/>
      </c>
      <c r="W702" s="389" t="str">
        <f>'Avaliar os Controles Existent.'!AB702:AB711</f>
        <v/>
      </c>
      <c r="X702" s="395" t="str">
        <f>'Avaliar os Controles Existent.'!AD702:AD711</f>
        <v/>
      </c>
      <c r="Y702" s="79" t="str">
        <f>IF('Plano de ação'!I702:I711="","",'Plano de ação'!I702:I711)</f>
        <v/>
      </c>
      <c r="Z702" s="80" t="str">
        <f>IF('Plano de ação'!J702="","",'Plano de ação'!J702)</f>
        <v>1.
2.
3.
n.</v>
      </c>
      <c r="AA702" s="81" t="str">
        <f>IF('Plano de ação'!R702="","",'Plano de ação'!R702)</f>
        <v/>
      </c>
      <c r="AB702" s="82" t="str">
        <f>IF('Plano de ação'!S702="","",'Plano de ação'!S702)</f>
        <v/>
      </c>
      <c r="AC702" s="80" t="str">
        <f>IF('Plano de contingência'!J702="","",'Plano de contingência'!J702)</f>
        <v>1.
2.
3.
n.</v>
      </c>
      <c r="AD702" s="80" t="str">
        <f>'Plano de contingência'!M702</f>
        <v>1.
2.
3.
n.</v>
      </c>
      <c r="AE702" s="506" t="str">
        <f>IF(Monitoramento!J702="","",Monitoramento!J702)</f>
        <v/>
      </c>
    </row>
    <row r="703" spans="2:31" s="78" customFormat="1" ht="14.45" customHeight="1" thickTop="1" thickBot="1" x14ac:dyDescent="0.25">
      <c r="B703" s="446"/>
      <c r="C703" s="459"/>
      <c r="D703" s="446"/>
      <c r="E703" s="459"/>
      <c r="F703" s="91"/>
      <c r="G703" s="452"/>
      <c r="H703" s="92"/>
      <c r="I703" s="443"/>
      <c r="J703" s="482"/>
      <c r="K703" s="417"/>
      <c r="L703" s="417"/>
      <c r="M703" s="420"/>
      <c r="N703" s="407" t="str">
        <f>'Avaliar os Controles Existent.'!H703</f>
        <v>1.
2.
3.
n.</v>
      </c>
      <c r="O703" s="408"/>
      <c r="P703" s="409"/>
      <c r="Q703" s="402"/>
      <c r="R703" s="407" t="str">
        <f>'Avaliar os Controles Existent.'!R703</f>
        <v>1.
2.
3.
n.</v>
      </c>
      <c r="S703" s="408"/>
      <c r="T703" s="409"/>
      <c r="U703" s="402"/>
      <c r="V703" s="387"/>
      <c r="W703" s="390"/>
      <c r="X703" s="396"/>
      <c r="Y703" s="79"/>
      <c r="Z703" s="80" t="str">
        <f>IF('Plano de ação'!J703="","",'Plano de ação'!J703)</f>
        <v>1.
2.
3.
n.</v>
      </c>
      <c r="AA703" s="81" t="str">
        <f>IF('Plano de ação'!R703="","",'Plano de ação'!R703)</f>
        <v/>
      </c>
      <c r="AB703" s="82" t="str">
        <f>IF('Plano de ação'!S703="","",'Plano de ação'!S703)</f>
        <v/>
      </c>
      <c r="AC703" s="80" t="str">
        <f>IF('Plano de contingência'!J703="","",'Plano de contingência'!J703)</f>
        <v>1.
2.
3.
n.</v>
      </c>
      <c r="AD703" s="80" t="str">
        <f>'Plano de contingência'!M703</f>
        <v>1.
2.
3.
n.</v>
      </c>
      <c r="AE703" s="506"/>
    </row>
    <row r="704" spans="2:31" s="78" customFormat="1" ht="14.45" customHeight="1" thickTop="1" thickBot="1" x14ac:dyDescent="0.25">
      <c r="B704" s="446"/>
      <c r="C704" s="459"/>
      <c r="D704" s="446"/>
      <c r="E704" s="459"/>
      <c r="F704" s="91"/>
      <c r="G704" s="452"/>
      <c r="H704" s="92"/>
      <c r="I704" s="443"/>
      <c r="J704" s="482"/>
      <c r="K704" s="417"/>
      <c r="L704" s="417"/>
      <c r="M704" s="420"/>
      <c r="N704" s="407" t="str">
        <f>'Avaliar os Controles Existent.'!H704</f>
        <v>1.
2.
3.
n.</v>
      </c>
      <c r="O704" s="408"/>
      <c r="P704" s="409"/>
      <c r="Q704" s="402"/>
      <c r="R704" s="407" t="str">
        <f>'Avaliar os Controles Existent.'!R704</f>
        <v>1.
2.
3.
n.</v>
      </c>
      <c r="S704" s="408"/>
      <c r="T704" s="409"/>
      <c r="U704" s="402"/>
      <c r="V704" s="387"/>
      <c r="W704" s="390"/>
      <c r="X704" s="396"/>
      <c r="Y704" s="79"/>
      <c r="Z704" s="80" t="str">
        <f>IF('Plano de ação'!J704="","",'Plano de ação'!J704)</f>
        <v>1.
2.
3.
n.</v>
      </c>
      <c r="AA704" s="81" t="str">
        <f>IF('Plano de ação'!R704="","",'Plano de ação'!R704)</f>
        <v/>
      </c>
      <c r="AB704" s="82" t="str">
        <f>IF('Plano de ação'!S704="","",'Plano de ação'!S704)</f>
        <v/>
      </c>
      <c r="AC704" s="80" t="str">
        <f>IF('Plano de contingência'!J704="","",'Plano de contingência'!J704)</f>
        <v>1.
2.
3.
n.</v>
      </c>
      <c r="AD704" s="80" t="str">
        <f>'Plano de contingência'!M704</f>
        <v>1.
2.
3.
n.</v>
      </c>
      <c r="AE704" s="506"/>
    </row>
    <row r="705" spans="2:31" s="78" customFormat="1" ht="14.45" customHeight="1" thickTop="1" thickBot="1" x14ac:dyDescent="0.25">
      <c r="B705" s="446"/>
      <c r="C705" s="459"/>
      <c r="D705" s="446"/>
      <c r="E705" s="459"/>
      <c r="F705" s="91"/>
      <c r="G705" s="452"/>
      <c r="H705" s="92"/>
      <c r="I705" s="443"/>
      <c r="J705" s="482"/>
      <c r="K705" s="417"/>
      <c r="L705" s="417"/>
      <c r="M705" s="420"/>
      <c r="N705" s="407" t="str">
        <f>'Avaliar os Controles Existent.'!H705</f>
        <v>1.
2.
3.
n.</v>
      </c>
      <c r="O705" s="408"/>
      <c r="P705" s="409"/>
      <c r="Q705" s="402"/>
      <c r="R705" s="407" t="str">
        <f>'Avaliar os Controles Existent.'!R705</f>
        <v>1.
2.
3.
n.</v>
      </c>
      <c r="S705" s="408"/>
      <c r="T705" s="409"/>
      <c r="U705" s="402"/>
      <c r="V705" s="387"/>
      <c r="W705" s="390"/>
      <c r="X705" s="396"/>
      <c r="Y705" s="79"/>
      <c r="Z705" s="80" t="str">
        <f>IF('Plano de ação'!J705="","",'Plano de ação'!J705)</f>
        <v>1.
2.
3.
n.</v>
      </c>
      <c r="AA705" s="81" t="str">
        <f>IF('Plano de ação'!R705="","",'Plano de ação'!R705)</f>
        <v/>
      </c>
      <c r="AB705" s="82" t="str">
        <f>IF('Plano de ação'!S705="","",'Plano de ação'!S705)</f>
        <v/>
      </c>
      <c r="AC705" s="80" t="str">
        <f>IF('Plano de contingência'!J705="","",'Plano de contingência'!J705)</f>
        <v>1.
2.
3.
n.</v>
      </c>
      <c r="AD705" s="80" t="str">
        <f>'Plano de contingência'!M705</f>
        <v>1.
2.
3.
n.</v>
      </c>
      <c r="AE705" s="506"/>
    </row>
    <row r="706" spans="2:31" s="78" customFormat="1" ht="14.45" customHeight="1" thickTop="1" thickBot="1" x14ac:dyDescent="0.25">
      <c r="B706" s="446"/>
      <c r="C706" s="459"/>
      <c r="D706" s="446"/>
      <c r="E706" s="459"/>
      <c r="F706" s="91"/>
      <c r="G706" s="452"/>
      <c r="H706" s="92"/>
      <c r="I706" s="443"/>
      <c r="J706" s="482"/>
      <c r="K706" s="417"/>
      <c r="L706" s="417"/>
      <c r="M706" s="420"/>
      <c r="N706" s="407" t="str">
        <f>'Avaliar os Controles Existent.'!H706</f>
        <v>1.
2.
3.
n.</v>
      </c>
      <c r="O706" s="408"/>
      <c r="P706" s="409"/>
      <c r="Q706" s="402"/>
      <c r="R706" s="407" t="str">
        <f>'Avaliar os Controles Existent.'!R706</f>
        <v>1.
2.
3.
n.</v>
      </c>
      <c r="S706" s="408"/>
      <c r="T706" s="409"/>
      <c r="U706" s="402"/>
      <c r="V706" s="387"/>
      <c r="W706" s="390"/>
      <c r="X706" s="396"/>
      <c r="Y706" s="79"/>
      <c r="Z706" s="80" t="str">
        <f>IF('Plano de ação'!J706="","",'Plano de ação'!J706)</f>
        <v>1.
2.
3.
n.</v>
      </c>
      <c r="AA706" s="81" t="str">
        <f>IF('Plano de ação'!R706="","",'Plano de ação'!R706)</f>
        <v/>
      </c>
      <c r="AB706" s="82" t="str">
        <f>IF('Plano de ação'!S706="","",'Plano de ação'!S706)</f>
        <v/>
      </c>
      <c r="AC706" s="80" t="str">
        <f>IF('Plano de contingência'!J706="","",'Plano de contingência'!J706)</f>
        <v>1.
2.
3.
n.</v>
      </c>
      <c r="AD706" s="80" t="str">
        <f>'Plano de contingência'!M706</f>
        <v>1.
2.
3.
n.</v>
      </c>
      <c r="AE706" s="506"/>
    </row>
    <row r="707" spans="2:31" s="78" customFormat="1" ht="14.45" customHeight="1" thickTop="1" thickBot="1" x14ac:dyDescent="0.25">
      <c r="B707" s="446"/>
      <c r="C707" s="459"/>
      <c r="D707" s="446"/>
      <c r="E707" s="459"/>
      <c r="F707" s="91"/>
      <c r="G707" s="452"/>
      <c r="H707" s="92"/>
      <c r="I707" s="443"/>
      <c r="J707" s="482"/>
      <c r="K707" s="417"/>
      <c r="L707" s="417"/>
      <c r="M707" s="420"/>
      <c r="N707" s="407" t="str">
        <f>'Avaliar os Controles Existent.'!H707</f>
        <v>1.
2.
3.
n.</v>
      </c>
      <c r="O707" s="408"/>
      <c r="P707" s="409"/>
      <c r="Q707" s="402"/>
      <c r="R707" s="407" t="str">
        <f>'Avaliar os Controles Existent.'!R707</f>
        <v>1.
2.
3.
n.</v>
      </c>
      <c r="S707" s="408"/>
      <c r="T707" s="409"/>
      <c r="U707" s="402"/>
      <c r="V707" s="387"/>
      <c r="W707" s="390"/>
      <c r="X707" s="396"/>
      <c r="Y707" s="79"/>
      <c r="Z707" s="80" t="str">
        <f>IF('Plano de ação'!J707="","",'Plano de ação'!J707)</f>
        <v>1.
2.
3.
n.</v>
      </c>
      <c r="AA707" s="81" t="str">
        <f>IF('Plano de ação'!R707="","",'Plano de ação'!R707)</f>
        <v/>
      </c>
      <c r="AB707" s="82" t="str">
        <f>IF('Plano de ação'!S707="","",'Plano de ação'!S707)</f>
        <v/>
      </c>
      <c r="AC707" s="80" t="str">
        <f>IF('Plano de contingência'!J707="","",'Plano de contingência'!J707)</f>
        <v>1.
2.
3.
n.</v>
      </c>
      <c r="AD707" s="80" t="str">
        <f>'Plano de contingência'!M707</f>
        <v>1.
2.
3.
n.</v>
      </c>
      <c r="AE707" s="506"/>
    </row>
    <row r="708" spans="2:31" s="78" customFormat="1" ht="14.45" customHeight="1" thickTop="1" thickBot="1" x14ac:dyDescent="0.25">
      <c r="B708" s="446"/>
      <c r="C708" s="459"/>
      <c r="D708" s="446"/>
      <c r="E708" s="459"/>
      <c r="F708" s="91"/>
      <c r="G708" s="452"/>
      <c r="H708" s="92"/>
      <c r="I708" s="443"/>
      <c r="J708" s="482"/>
      <c r="K708" s="417"/>
      <c r="L708" s="417"/>
      <c r="M708" s="420"/>
      <c r="N708" s="407" t="str">
        <f>'Avaliar os Controles Existent.'!H708</f>
        <v>1.
2.
3.
n.</v>
      </c>
      <c r="O708" s="408"/>
      <c r="P708" s="409"/>
      <c r="Q708" s="402"/>
      <c r="R708" s="407" t="str">
        <f>'Avaliar os Controles Existent.'!R708</f>
        <v>1.
2.
3.
n.</v>
      </c>
      <c r="S708" s="408"/>
      <c r="T708" s="409"/>
      <c r="U708" s="402"/>
      <c r="V708" s="387"/>
      <c r="W708" s="390"/>
      <c r="X708" s="396"/>
      <c r="Y708" s="79"/>
      <c r="Z708" s="80" t="str">
        <f>IF('Plano de ação'!J708="","",'Plano de ação'!J708)</f>
        <v>1.
2.
3.
n.</v>
      </c>
      <c r="AA708" s="81" t="str">
        <f>IF('Plano de ação'!R708="","",'Plano de ação'!R708)</f>
        <v/>
      </c>
      <c r="AB708" s="82" t="str">
        <f>IF('Plano de ação'!S708="","",'Plano de ação'!S708)</f>
        <v/>
      </c>
      <c r="AC708" s="80" t="str">
        <f>IF('Plano de contingência'!J708="","",'Plano de contingência'!J708)</f>
        <v>1.
2.
3.
n.</v>
      </c>
      <c r="AD708" s="80" t="str">
        <f>'Plano de contingência'!M708</f>
        <v>1.
2.
3.
n.</v>
      </c>
      <c r="AE708" s="506"/>
    </row>
    <row r="709" spans="2:31" s="78" customFormat="1" ht="14.45" customHeight="1" thickTop="1" thickBot="1" x14ac:dyDescent="0.25">
      <c r="B709" s="446"/>
      <c r="C709" s="459"/>
      <c r="D709" s="446"/>
      <c r="E709" s="459"/>
      <c r="F709" s="91"/>
      <c r="G709" s="452"/>
      <c r="H709" s="92"/>
      <c r="I709" s="443"/>
      <c r="J709" s="482"/>
      <c r="K709" s="417"/>
      <c r="L709" s="417"/>
      <c r="M709" s="420"/>
      <c r="N709" s="407" t="str">
        <f>'Avaliar os Controles Existent.'!H709</f>
        <v>1.
2.
3.
n.</v>
      </c>
      <c r="O709" s="408"/>
      <c r="P709" s="409"/>
      <c r="Q709" s="402"/>
      <c r="R709" s="407" t="str">
        <f>'Avaliar os Controles Existent.'!R709</f>
        <v>1.
2.
3.
n.</v>
      </c>
      <c r="S709" s="408"/>
      <c r="T709" s="409"/>
      <c r="U709" s="402"/>
      <c r="V709" s="387"/>
      <c r="W709" s="390"/>
      <c r="X709" s="396"/>
      <c r="Y709" s="79"/>
      <c r="Z709" s="80" t="str">
        <f>IF('Plano de ação'!J709="","",'Plano de ação'!J709)</f>
        <v>1.
2.
3.
n.</v>
      </c>
      <c r="AA709" s="81" t="str">
        <f>IF('Plano de ação'!R709="","",'Plano de ação'!R709)</f>
        <v/>
      </c>
      <c r="AB709" s="82" t="str">
        <f>IF('Plano de ação'!S709="","",'Plano de ação'!S709)</f>
        <v/>
      </c>
      <c r="AC709" s="80" t="str">
        <f>IF('Plano de contingência'!J709="","",'Plano de contingência'!J709)</f>
        <v>1.
2.
3.
n.</v>
      </c>
      <c r="AD709" s="80" t="str">
        <f>'Plano de contingência'!M709</f>
        <v>1.
2.
3.
n.</v>
      </c>
      <c r="AE709" s="506"/>
    </row>
    <row r="710" spans="2:31" s="78" customFormat="1" ht="14.45" customHeight="1" thickTop="1" thickBot="1" x14ac:dyDescent="0.25">
      <c r="B710" s="446"/>
      <c r="C710" s="459"/>
      <c r="D710" s="446"/>
      <c r="E710" s="459"/>
      <c r="F710" s="91"/>
      <c r="G710" s="452"/>
      <c r="H710" s="92"/>
      <c r="I710" s="443"/>
      <c r="J710" s="482"/>
      <c r="K710" s="417"/>
      <c r="L710" s="417"/>
      <c r="M710" s="420"/>
      <c r="N710" s="407" t="str">
        <f>'Avaliar os Controles Existent.'!H710</f>
        <v>1.
2.
3.
n.</v>
      </c>
      <c r="O710" s="408"/>
      <c r="P710" s="409"/>
      <c r="Q710" s="402"/>
      <c r="R710" s="407" t="str">
        <f>'Avaliar os Controles Existent.'!R710</f>
        <v>1.
2.
3.
n.</v>
      </c>
      <c r="S710" s="408"/>
      <c r="T710" s="409"/>
      <c r="U710" s="402"/>
      <c r="V710" s="387"/>
      <c r="W710" s="390"/>
      <c r="X710" s="396"/>
      <c r="Y710" s="79"/>
      <c r="Z710" s="80" t="str">
        <f>IF('Plano de ação'!J710="","",'Plano de ação'!J710)</f>
        <v>1.
2.
3.
n.</v>
      </c>
      <c r="AA710" s="81" t="str">
        <f>IF('Plano de ação'!R710="","",'Plano de ação'!R710)</f>
        <v/>
      </c>
      <c r="AB710" s="82" t="str">
        <f>IF('Plano de ação'!S710="","",'Plano de ação'!S710)</f>
        <v/>
      </c>
      <c r="AC710" s="80" t="str">
        <f>IF('Plano de contingência'!J710="","",'Plano de contingência'!J710)</f>
        <v>1.
2.
3.
n.</v>
      </c>
      <c r="AD710" s="80" t="str">
        <f>'Plano de contingência'!M710</f>
        <v>1.
2.
3.
n.</v>
      </c>
      <c r="AE710" s="506"/>
    </row>
    <row r="711" spans="2:31" s="78" customFormat="1" ht="14.45" customHeight="1" thickTop="1" thickBot="1" x14ac:dyDescent="0.25">
      <c r="B711" s="446"/>
      <c r="C711" s="459"/>
      <c r="D711" s="447"/>
      <c r="E711" s="460"/>
      <c r="F711" s="91"/>
      <c r="G711" s="453"/>
      <c r="H711" s="92"/>
      <c r="I711" s="444"/>
      <c r="J711" s="483"/>
      <c r="K711" s="418"/>
      <c r="L711" s="418"/>
      <c r="M711" s="421"/>
      <c r="N711" s="407" t="str">
        <f>'Avaliar os Controles Existent.'!H711</f>
        <v>1.
2.
3.
n.</v>
      </c>
      <c r="O711" s="408"/>
      <c r="P711" s="409"/>
      <c r="Q711" s="403"/>
      <c r="R711" s="407" t="str">
        <f>'Avaliar os Controles Existent.'!R711</f>
        <v>1.
2.
3.
n.</v>
      </c>
      <c r="S711" s="408"/>
      <c r="T711" s="409"/>
      <c r="U711" s="403"/>
      <c r="V711" s="388"/>
      <c r="W711" s="391"/>
      <c r="X711" s="397"/>
      <c r="Y711" s="79"/>
      <c r="Z711" s="80" t="str">
        <f>IF('Plano de ação'!J711="","",'Plano de ação'!J711)</f>
        <v>1.
2.
3.
n.</v>
      </c>
      <c r="AA711" s="81" t="str">
        <f>IF('Plano de ação'!R711="","",'Plano de ação'!R711)</f>
        <v/>
      </c>
      <c r="AB711" s="82" t="str">
        <f>IF('Plano de ação'!S711="","",'Plano de ação'!S711)</f>
        <v/>
      </c>
      <c r="AC711" s="80" t="str">
        <f>IF('Plano de contingência'!J711="","",'Plano de contingência'!J711)</f>
        <v>1.
2.
3.
n.</v>
      </c>
      <c r="AD711" s="80" t="str">
        <f>'Plano de contingência'!M711</f>
        <v>1.
2.
3.
n.</v>
      </c>
      <c r="AE711" s="506"/>
    </row>
    <row r="712" spans="2:31" s="78" customFormat="1" ht="14.45" customHeight="1" thickTop="1" thickBot="1" x14ac:dyDescent="0.25">
      <c r="B712" s="446"/>
      <c r="C712" s="459"/>
      <c r="D712" s="445" t="str">
        <f>'Subprocessos e FCS'!C83</f>
        <v>FCS.07</v>
      </c>
      <c r="E712" s="470">
        <f>'Subprocessos e FCS'!D83</f>
        <v>0</v>
      </c>
      <c r="F712" s="91"/>
      <c r="G712" s="451" t="s">
        <v>162</v>
      </c>
      <c r="H712" s="92"/>
      <c r="I712" s="442"/>
      <c r="J712" s="481"/>
      <c r="K712" s="416" t="str">
        <f>'Apuração do Risco Inerente'!Y712:Y721</f>
        <v/>
      </c>
      <c r="L712" s="416" t="str">
        <f>'Apuração do Risco Inerente'!Z712:Z721</f>
        <v/>
      </c>
      <c r="M712" s="419" t="str">
        <f>'Apuração do Risco Inerente'!AB712:AB721</f>
        <v/>
      </c>
      <c r="N712" s="407" t="str">
        <f>'Avaliar os Controles Existent.'!H712</f>
        <v>1.
2.
3.
n.</v>
      </c>
      <c r="O712" s="408"/>
      <c r="P712" s="409"/>
      <c r="Q712" s="401" t="str">
        <f>'Avaliar os Controles Existent.'!N712:N721</f>
        <v/>
      </c>
      <c r="R712" s="407" t="str">
        <f>'Avaliar os Controles Existent.'!R712</f>
        <v>1.
2.
3.
n.</v>
      </c>
      <c r="S712" s="408"/>
      <c r="T712" s="409"/>
      <c r="U712" s="401" t="str">
        <f>'Avaliar os Controles Existent.'!X712:X721</f>
        <v/>
      </c>
      <c r="V712" s="386" t="str">
        <f>'Avaliar os Controles Existent.'!AA712:AA721</f>
        <v/>
      </c>
      <c r="W712" s="389" t="str">
        <f>'Avaliar os Controles Existent.'!AB712:AB721</f>
        <v/>
      </c>
      <c r="X712" s="395" t="str">
        <f>'Avaliar os Controles Existent.'!AD712:AD721</f>
        <v/>
      </c>
      <c r="Y712" s="79" t="str">
        <f>IF('Plano de ação'!I712:I721="","",'Plano de ação'!I712:I721)</f>
        <v/>
      </c>
      <c r="Z712" s="80" t="str">
        <f>IF('Plano de ação'!J712="","",'Plano de ação'!J712)</f>
        <v>1.
2.
3.
n.</v>
      </c>
      <c r="AA712" s="81" t="str">
        <f>IF('Plano de ação'!R712="","",'Plano de ação'!R712)</f>
        <v/>
      </c>
      <c r="AB712" s="82" t="str">
        <f>IF('Plano de ação'!S712="","",'Plano de ação'!S712)</f>
        <v/>
      </c>
      <c r="AC712" s="80" t="str">
        <f>IF('Plano de contingência'!J712="","",'Plano de contingência'!J712)</f>
        <v>1.
2.
3.
n.</v>
      </c>
      <c r="AD712" s="80" t="str">
        <f>'Plano de contingência'!M712</f>
        <v>1.
2.
3.
n.</v>
      </c>
      <c r="AE712" s="506" t="str">
        <f>IF(Monitoramento!J712="","",Monitoramento!J712)</f>
        <v/>
      </c>
    </row>
    <row r="713" spans="2:31" s="78" customFormat="1" ht="14.45" customHeight="1" thickTop="1" thickBot="1" x14ac:dyDescent="0.25">
      <c r="B713" s="446"/>
      <c r="C713" s="459"/>
      <c r="D713" s="446"/>
      <c r="E713" s="459"/>
      <c r="F713" s="91"/>
      <c r="G713" s="452"/>
      <c r="H713" s="92"/>
      <c r="I713" s="443"/>
      <c r="J713" s="482"/>
      <c r="K713" s="417"/>
      <c r="L713" s="417"/>
      <c r="M713" s="420"/>
      <c r="N713" s="407" t="str">
        <f>'Avaliar os Controles Existent.'!H713</f>
        <v>1.
2.
3.
n.</v>
      </c>
      <c r="O713" s="408"/>
      <c r="P713" s="409"/>
      <c r="Q713" s="402"/>
      <c r="R713" s="407" t="str">
        <f>'Avaliar os Controles Existent.'!R713</f>
        <v>1.
2.
3.
n.</v>
      </c>
      <c r="S713" s="408"/>
      <c r="T713" s="409"/>
      <c r="U713" s="402"/>
      <c r="V713" s="387"/>
      <c r="W713" s="390"/>
      <c r="X713" s="396"/>
      <c r="Y713" s="79"/>
      <c r="Z713" s="80" t="str">
        <f>IF('Plano de ação'!J713="","",'Plano de ação'!J713)</f>
        <v>1.
2.
3.
n.</v>
      </c>
      <c r="AA713" s="81" t="str">
        <f>IF('Plano de ação'!R713="","",'Plano de ação'!R713)</f>
        <v/>
      </c>
      <c r="AB713" s="82" t="str">
        <f>IF('Plano de ação'!S713="","",'Plano de ação'!S713)</f>
        <v/>
      </c>
      <c r="AC713" s="80" t="str">
        <f>IF('Plano de contingência'!J713="","",'Plano de contingência'!J713)</f>
        <v>1.
2.
3.
n.</v>
      </c>
      <c r="AD713" s="80" t="str">
        <f>'Plano de contingência'!M713</f>
        <v>1.
2.
3.
n.</v>
      </c>
      <c r="AE713" s="506"/>
    </row>
    <row r="714" spans="2:31" s="78" customFormat="1" ht="14.45" customHeight="1" thickTop="1" thickBot="1" x14ac:dyDescent="0.25">
      <c r="B714" s="446"/>
      <c r="C714" s="459"/>
      <c r="D714" s="446"/>
      <c r="E714" s="459"/>
      <c r="F714" s="91"/>
      <c r="G714" s="452"/>
      <c r="H714" s="92"/>
      <c r="I714" s="443"/>
      <c r="J714" s="482"/>
      <c r="K714" s="417"/>
      <c r="L714" s="417"/>
      <c r="M714" s="420"/>
      <c r="N714" s="407" t="str">
        <f>'Avaliar os Controles Existent.'!H714</f>
        <v>1.
2.
3.
n.</v>
      </c>
      <c r="O714" s="408"/>
      <c r="P714" s="409"/>
      <c r="Q714" s="402"/>
      <c r="R714" s="407" t="str">
        <f>'Avaliar os Controles Existent.'!R714</f>
        <v>1.
2.
3.
n.</v>
      </c>
      <c r="S714" s="408"/>
      <c r="T714" s="409"/>
      <c r="U714" s="402"/>
      <c r="V714" s="387"/>
      <c r="W714" s="390"/>
      <c r="X714" s="396"/>
      <c r="Y714" s="79"/>
      <c r="Z714" s="80" t="str">
        <f>IF('Plano de ação'!J714="","",'Plano de ação'!J714)</f>
        <v>1.
2.
3.
n.</v>
      </c>
      <c r="AA714" s="81" t="str">
        <f>IF('Plano de ação'!R714="","",'Plano de ação'!R714)</f>
        <v/>
      </c>
      <c r="AB714" s="82" t="str">
        <f>IF('Plano de ação'!S714="","",'Plano de ação'!S714)</f>
        <v/>
      </c>
      <c r="AC714" s="80" t="str">
        <f>IF('Plano de contingência'!J714="","",'Plano de contingência'!J714)</f>
        <v>1.
2.
3.
n.</v>
      </c>
      <c r="AD714" s="80" t="str">
        <f>'Plano de contingência'!M714</f>
        <v>1.
2.
3.
n.</v>
      </c>
      <c r="AE714" s="506"/>
    </row>
    <row r="715" spans="2:31" s="78" customFormat="1" ht="14.45" customHeight="1" thickTop="1" thickBot="1" x14ac:dyDescent="0.25">
      <c r="B715" s="446"/>
      <c r="C715" s="459"/>
      <c r="D715" s="446"/>
      <c r="E715" s="459"/>
      <c r="F715" s="91"/>
      <c r="G715" s="452"/>
      <c r="H715" s="92"/>
      <c r="I715" s="443"/>
      <c r="J715" s="482"/>
      <c r="K715" s="417"/>
      <c r="L715" s="417"/>
      <c r="M715" s="420"/>
      <c r="N715" s="407" t="str">
        <f>'Avaliar os Controles Existent.'!H715</f>
        <v>1.
2.
3.
n.</v>
      </c>
      <c r="O715" s="408"/>
      <c r="P715" s="409"/>
      <c r="Q715" s="402"/>
      <c r="R715" s="407" t="str">
        <f>'Avaliar os Controles Existent.'!R715</f>
        <v>1.
2.
3.
n.</v>
      </c>
      <c r="S715" s="408"/>
      <c r="T715" s="409"/>
      <c r="U715" s="402"/>
      <c r="V715" s="387"/>
      <c r="W715" s="390"/>
      <c r="X715" s="396"/>
      <c r="Y715" s="79"/>
      <c r="Z715" s="80" t="str">
        <f>IF('Plano de ação'!J715="","",'Plano de ação'!J715)</f>
        <v>1.
2.
3.
n.</v>
      </c>
      <c r="AA715" s="81" t="str">
        <f>IF('Plano de ação'!R715="","",'Plano de ação'!R715)</f>
        <v/>
      </c>
      <c r="AB715" s="82" t="str">
        <f>IF('Plano de ação'!S715="","",'Plano de ação'!S715)</f>
        <v/>
      </c>
      <c r="AC715" s="80" t="str">
        <f>IF('Plano de contingência'!J715="","",'Plano de contingência'!J715)</f>
        <v>1.
2.
3.
n.</v>
      </c>
      <c r="AD715" s="80" t="str">
        <f>'Plano de contingência'!M715</f>
        <v>1.
2.
3.
n.</v>
      </c>
      <c r="AE715" s="506"/>
    </row>
    <row r="716" spans="2:31" s="78" customFormat="1" ht="14.45" customHeight="1" thickTop="1" thickBot="1" x14ac:dyDescent="0.25">
      <c r="B716" s="446"/>
      <c r="C716" s="459"/>
      <c r="D716" s="446"/>
      <c r="E716" s="459"/>
      <c r="F716" s="91"/>
      <c r="G716" s="452"/>
      <c r="H716" s="92"/>
      <c r="I716" s="443"/>
      <c r="J716" s="482"/>
      <c r="K716" s="417"/>
      <c r="L716" s="417"/>
      <c r="M716" s="420"/>
      <c r="N716" s="407" t="str">
        <f>'Avaliar os Controles Existent.'!H716</f>
        <v>1.
2.
3.
n.</v>
      </c>
      <c r="O716" s="408"/>
      <c r="P716" s="409"/>
      <c r="Q716" s="402"/>
      <c r="R716" s="407" t="str">
        <f>'Avaliar os Controles Existent.'!R716</f>
        <v>1.
2.
3.
n.</v>
      </c>
      <c r="S716" s="408"/>
      <c r="T716" s="409"/>
      <c r="U716" s="402"/>
      <c r="V716" s="387"/>
      <c r="W716" s="390"/>
      <c r="X716" s="396"/>
      <c r="Y716" s="79"/>
      <c r="Z716" s="80" t="str">
        <f>IF('Plano de ação'!J716="","",'Plano de ação'!J716)</f>
        <v>1.
2.
3.
n.</v>
      </c>
      <c r="AA716" s="81" t="str">
        <f>IF('Plano de ação'!R716="","",'Plano de ação'!R716)</f>
        <v/>
      </c>
      <c r="AB716" s="82" t="str">
        <f>IF('Plano de ação'!S716="","",'Plano de ação'!S716)</f>
        <v/>
      </c>
      <c r="AC716" s="80" t="str">
        <f>IF('Plano de contingência'!J716="","",'Plano de contingência'!J716)</f>
        <v>1.
2.
3.
n.</v>
      </c>
      <c r="AD716" s="80" t="str">
        <f>'Plano de contingência'!M716</f>
        <v>1.
2.
3.
n.</v>
      </c>
      <c r="AE716" s="506"/>
    </row>
    <row r="717" spans="2:31" s="78" customFormat="1" ht="14.45" customHeight="1" thickTop="1" thickBot="1" x14ac:dyDescent="0.25">
      <c r="B717" s="446"/>
      <c r="C717" s="459"/>
      <c r="D717" s="446"/>
      <c r="E717" s="459"/>
      <c r="F717" s="91"/>
      <c r="G717" s="452"/>
      <c r="H717" s="92"/>
      <c r="I717" s="443"/>
      <c r="J717" s="482"/>
      <c r="K717" s="417"/>
      <c r="L717" s="417"/>
      <c r="M717" s="420"/>
      <c r="N717" s="407" t="str">
        <f>'Avaliar os Controles Existent.'!H717</f>
        <v>1.
2.
3.
n.</v>
      </c>
      <c r="O717" s="408"/>
      <c r="P717" s="409"/>
      <c r="Q717" s="402"/>
      <c r="R717" s="407" t="str">
        <f>'Avaliar os Controles Existent.'!R717</f>
        <v>1.
2.
3.
n.</v>
      </c>
      <c r="S717" s="408"/>
      <c r="T717" s="409"/>
      <c r="U717" s="402"/>
      <c r="V717" s="387"/>
      <c r="W717" s="390"/>
      <c r="X717" s="396"/>
      <c r="Y717" s="79"/>
      <c r="Z717" s="80" t="str">
        <f>IF('Plano de ação'!J717="","",'Plano de ação'!J717)</f>
        <v>1.
2.
3.
n.</v>
      </c>
      <c r="AA717" s="81" t="str">
        <f>IF('Plano de ação'!R717="","",'Plano de ação'!R717)</f>
        <v/>
      </c>
      <c r="AB717" s="82" t="str">
        <f>IF('Plano de ação'!S717="","",'Plano de ação'!S717)</f>
        <v/>
      </c>
      <c r="AC717" s="80" t="str">
        <f>IF('Plano de contingência'!J717="","",'Plano de contingência'!J717)</f>
        <v>1.
2.
3.
n.</v>
      </c>
      <c r="AD717" s="80" t="str">
        <f>'Plano de contingência'!M717</f>
        <v>1.
2.
3.
n.</v>
      </c>
      <c r="AE717" s="506"/>
    </row>
    <row r="718" spans="2:31" s="78" customFormat="1" ht="14.45" customHeight="1" thickTop="1" thickBot="1" x14ac:dyDescent="0.25">
      <c r="B718" s="446"/>
      <c r="C718" s="459"/>
      <c r="D718" s="446"/>
      <c r="E718" s="459"/>
      <c r="F718" s="91"/>
      <c r="G718" s="452"/>
      <c r="H718" s="92"/>
      <c r="I718" s="443"/>
      <c r="J718" s="482"/>
      <c r="K718" s="417"/>
      <c r="L718" s="417"/>
      <c r="M718" s="420"/>
      <c r="N718" s="407" t="str">
        <f>'Avaliar os Controles Existent.'!H718</f>
        <v>1.
2.
3.
n.</v>
      </c>
      <c r="O718" s="408"/>
      <c r="P718" s="409"/>
      <c r="Q718" s="402"/>
      <c r="R718" s="407" t="str">
        <f>'Avaliar os Controles Existent.'!R718</f>
        <v>1.
2.
3.
n.</v>
      </c>
      <c r="S718" s="408"/>
      <c r="T718" s="409"/>
      <c r="U718" s="402"/>
      <c r="V718" s="387"/>
      <c r="W718" s="390"/>
      <c r="X718" s="396"/>
      <c r="Y718" s="79"/>
      <c r="Z718" s="80" t="str">
        <f>IF('Plano de ação'!J718="","",'Plano de ação'!J718)</f>
        <v>1.
2.
3.
n.</v>
      </c>
      <c r="AA718" s="81" t="str">
        <f>IF('Plano de ação'!R718="","",'Plano de ação'!R718)</f>
        <v/>
      </c>
      <c r="AB718" s="82" t="str">
        <f>IF('Plano de ação'!S718="","",'Plano de ação'!S718)</f>
        <v/>
      </c>
      <c r="AC718" s="80" t="str">
        <f>IF('Plano de contingência'!J718="","",'Plano de contingência'!J718)</f>
        <v>1.
2.
3.
n.</v>
      </c>
      <c r="AD718" s="80" t="str">
        <f>'Plano de contingência'!M718</f>
        <v>1.
2.
3.
n.</v>
      </c>
      <c r="AE718" s="506"/>
    </row>
    <row r="719" spans="2:31" s="78" customFormat="1" ht="14.45" customHeight="1" thickTop="1" thickBot="1" x14ac:dyDescent="0.25">
      <c r="B719" s="446"/>
      <c r="C719" s="459"/>
      <c r="D719" s="446"/>
      <c r="E719" s="459"/>
      <c r="F719" s="91"/>
      <c r="G719" s="452"/>
      <c r="H719" s="92"/>
      <c r="I719" s="443"/>
      <c r="J719" s="482"/>
      <c r="K719" s="417"/>
      <c r="L719" s="417"/>
      <c r="M719" s="420"/>
      <c r="N719" s="407" t="str">
        <f>'Avaliar os Controles Existent.'!H719</f>
        <v>1.
2.
3.
n.</v>
      </c>
      <c r="O719" s="408"/>
      <c r="P719" s="409"/>
      <c r="Q719" s="402"/>
      <c r="R719" s="407" t="str">
        <f>'Avaliar os Controles Existent.'!R719</f>
        <v>1.
2.
3.
n.</v>
      </c>
      <c r="S719" s="408"/>
      <c r="T719" s="409"/>
      <c r="U719" s="402"/>
      <c r="V719" s="387"/>
      <c r="W719" s="390"/>
      <c r="X719" s="396"/>
      <c r="Y719" s="79"/>
      <c r="Z719" s="80" t="str">
        <f>IF('Plano de ação'!J719="","",'Plano de ação'!J719)</f>
        <v>1.
2.
3.
n.</v>
      </c>
      <c r="AA719" s="81" t="str">
        <f>IF('Plano de ação'!R719="","",'Plano de ação'!R719)</f>
        <v/>
      </c>
      <c r="AB719" s="82" t="str">
        <f>IF('Plano de ação'!S719="","",'Plano de ação'!S719)</f>
        <v/>
      </c>
      <c r="AC719" s="80" t="str">
        <f>IF('Plano de contingência'!J719="","",'Plano de contingência'!J719)</f>
        <v>1.
2.
3.
n.</v>
      </c>
      <c r="AD719" s="80" t="str">
        <f>'Plano de contingência'!M719</f>
        <v>1.
2.
3.
n.</v>
      </c>
      <c r="AE719" s="506"/>
    </row>
    <row r="720" spans="2:31" s="78" customFormat="1" ht="14.45" customHeight="1" thickTop="1" thickBot="1" x14ac:dyDescent="0.25">
      <c r="B720" s="446"/>
      <c r="C720" s="459"/>
      <c r="D720" s="446"/>
      <c r="E720" s="459"/>
      <c r="F720" s="91"/>
      <c r="G720" s="452"/>
      <c r="H720" s="92"/>
      <c r="I720" s="443"/>
      <c r="J720" s="482"/>
      <c r="K720" s="417"/>
      <c r="L720" s="417"/>
      <c r="M720" s="420"/>
      <c r="N720" s="407" t="str">
        <f>'Avaliar os Controles Existent.'!H720</f>
        <v>1.
2.
3.
n.</v>
      </c>
      <c r="O720" s="408"/>
      <c r="P720" s="409"/>
      <c r="Q720" s="402"/>
      <c r="R720" s="407" t="str">
        <f>'Avaliar os Controles Existent.'!R720</f>
        <v>1.
2.
3.
n.</v>
      </c>
      <c r="S720" s="408"/>
      <c r="T720" s="409"/>
      <c r="U720" s="402"/>
      <c r="V720" s="387"/>
      <c r="W720" s="390"/>
      <c r="X720" s="396"/>
      <c r="Y720" s="79"/>
      <c r="Z720" s="80" t="str">
        <f>IF('Plano de ação'!J720="","",'Plano de ação'!J720)</f>
        <v>1.
2.
3.
n.</v>
      </c>
      <c r="AA720" s="81" t="str">
        <f>IF('Plano de ação'!R720="","",'Plano de ação'!R720)</f>
        <v/>
      </c>
      <c r="AB720" s="82" t="str">
        <f>IF('Plano de ação'!S720="","",'Plano de ação'!S720)</f>
        <v/>
      </c>
      <c r="AC720" s="80" t="str">
        <f>IF('Plano de contingência'!J720="","",'Plano de contingência'!J720)</f>
        <v>1.
2.
3.
n.</v>
      </c>
      <c r="AD720" s="80" t="str">
        <f>'Plano de contingência'!M720</f>
        <v>1.
2.
3.
n.</v>
      </c>
      <c r="AE720" s="506"/>
    </row>
    <row r="721" spans="2:31" s="78" customFormat="1" ht="14.45" customHeight="1" thickTop="1" thickBot="1" x14ac:dyDescent="0.25">
      <c r="B721" s="446"/>
      <c r="C721" s="459"/>
      <c r="D721" s="447"/>
      <c r="E721" s="460"/>
      <c r="F721" s="91"/>
      <c r="G721" s="453"/>
      <c r="H721" s="92"/>
      <c r="I721" s="444"/>
      <c r="J721" s="483"/>
      <c r="K721" s="418"/>
      <c r="L721" s="418"/>
      <c r="M721" s="421"/>
      <c r="N721" s="407" t="str">
        <f>'Avaliar os Controles Existent.'!H721</f>
        <v>1.
2.
3.
n.</v>
      </c>
      <c r="O721" s="408"/>
      <c r="P721" s="409"/>
      <c r="Q721" s="403"/>
      <c r="R721" s="407" t="str">
        <f>'Avaliar os Controles Existent.'!R721</f>
        <v>1.
2.
3.
n.</v>
      </c>
      <c r="S721" s="408"/>
      <c r="T721" s="409"/>
      <c r="U721" s="403"/>
      <c r="V721" s="388"/>
      <c r="W721" s="391"/>
      <c r="X721" s="397"/>
      <c r="Y721" s="79"/>
      <c r="Z721" s="80" t="str">
        <f>IF('Plano de ação'!J721="","",'Plano de ação'!J721)</f>
        <v>1.
2.
3.
n.</v>
      </c>
      <c r="AA721" s="81" t="str">
        <f>IF('Plano de ação'!R721="","",'Plano de ação'!R721)</f>
        <v/>
      </c>
      <c r="AB721" s="82" t="str">
        <f>IF('Plano de ação'!S721="","",'Plano de ação'!S721)</f>
        <v/>
      </c>
      <c r="AC721" s="80" t="str">
        <f>IF('Plano de contingência'!J721="","",'Plano de contingência'!J721)</f>
        <v>1.
2.
3.
n.</v>
      </c>
      <c r="AD721" s="80" t="str">
        <f>'Plano de contingência'!M721</f>
        <v>1.
2.
3.
n.</v>
      </c>
      <c r="AE721" s="506"/>
    </row>
    <row r="722" spans="2:31" s="78" customFormat="1" ht="14.45" customHeight="1" thickTop="1" thickBot="1" x14ac:dyDescent="0.25">
      <c r="B722" s="446"/>
      <c r="C722" s="459"/>
      <c r="D722" s="445" t="str">
        <f>'Subprocessos e FCS'!C84</f>
        <v>FCS.08</v>
      </c>
      <c r="E722" s="470">
        <f>'Subprocessos e FCS'!D84</f>
        <v>0</v>
      </c>
      <c r="F722" s="91"/>
      <c r="G722" s="451" t="s">
        <v>163</v>
      </c>
      <c r="H722" s="92"/>
      <c r="I722" s="442"/>
      <c r="J722" s="481"/>
      <c r="K722" s="416" t="str">
        <f>'Apuração do Risco Inerente'!Y722:Y731</f>
        <v/>
      </c>
      <c r="L722" s="416" t="str">
        <f>'Apuração do Risco Inerente'!Z722:Z731</f>
        <v/>
      </c>
      <c r="M722" s="419" t="str">
        <f>'Apuração do Risco Inerente'!AB722:AB731</f>
        <v/>
      </c>
      <c r="N722" s="407" t="str">
        <f>'Avaliar os Controles Existent.'!H722</f>
        <v>1.
2.
3.
n.</v>
      </c>
      <c r="O722" s="408"/>
      <c r="P722" s="409"/>
      <c r="Q722" s="401" t="str">
        <f>'Avaliar os Controles Existent.'!N722:N731</f>
        <v/>
      </c>
      <c r="R722" s="407" t="str">
        <f>'Avaliar os Controles Existent.'!R722</f>
        <v>1.
2.
3.
n.</v>
      </c>
      <c r="S722" s="408"/>
      <c r="T722" s="409"/>
      <c r="U722" s="401" t="str">
        <f>'Avaliar os Controles Existent.'!X722:X731</f>
        <v/>
      </c>
      <c r="V722" s="386" t="str">
        <f>'Avaliar os Controles Existent.'!AA722:AA731</f>
        <v/>
      </c>
      <c r="W722" s="389" t="str">
        <f>'Avaliar os Controles Existent.'!AB722:AB731</f>
        <v/>
      </c>
      <c r="X722" s="395" t="str">
        <f>'Avaliar os Controles Existent.'!AD722:AD731</f>
        <v/>
      </c>
      <c r="Y722" s="79" t="str">
        <f>IF('Plano de ação'!I722:I731="","",'Plano de ação'!I722:I731)</f>
        <v/>
      </c>
      <c r="Z722" s="80" t="str">
        <f>IF('Plano de ação'!J722="","",'Plano de ação'!J722)</f>
        <v>1.
2.
3.
n.</v>
      </c>
      <c r="AA722" s="81" t="str">
        <f>IF('Plano de ação'!R722="","",'Plano de ação'!R722)</f>
        <v/>
      </c>
      <c r="AB722" s="82" t="str">
        <f>IF('Plano de ação'!S722="","",'Plano de ação'!S722)</f>
        <v/>
      </c>
      <c r="AC722" s="80" t="str">
        <f>IF('Plano de contingência'!J722="","",'Plano de contingência'!J722)</f>
        <v>1.
2.
3.
n.</v>
      </c>
      <c r="AD722" s="80" t="str">
        <f>'Plano de contingência'!M722</f>
        <v>1.
2.
3.
n.</v>
      </c>
      <c r="AE722" s="506" t="str">
        <f>IF(Monitoramento!J722="","",Monitoramento!J722)</f>
        <v/>
      </c>
    </row>
    <row r="723" spans="2:31" s="78" customFormat="1" ht="14.45" customHeight="1" thickTop="1" thickBot="1" x14ac:dyDescent="0.25">
      <c r="B723" s="446"/>
      <c r="C723" s="459"/>
      <c r="D723" s="446"/>
      <c r="E723" s="459"/>
      <c r="F723" s="91"/>
      <c r="G723" s="452"/>
      <c r="H723" s="92"/>
      <c r="I723" s="443"/>
      <c r="J723" s="482"/>
      <c r="K723" s="417"/>
      <c r="L723" s="417"/>
      <c r="M723" s="420"/>
      <c r="N723" s="407" t="str">
        <f>'Avaliar os Controles Existent.'!H723</f>
        <v>1.
2.
3.
n.</v>
      </c>
      <c r="O723" s="408"/>
      <c r="P723" s="409"/>
      <c r="Q723" s="402"/>
      <c r="R723" s="407" t="str">
        <f>'Avaliar os Controles Existent.'!R723</f>
        <v>1.
2.
3.
n.</v>
      </c>
      <c r="S723" s="408"/>
      <c r="T723" s="409"/>
      <c r="U723" s="402"/>
      <c r="V723" s="387"/>
      <c r="W723" s="390"/>
      <c r="X723" s="396"/>
      <c r="Y723" s="79"/>
      <c r="Z723" s="80" t="str">
        <f>IF('Plano de ação'!J723="","",'Plano de ação'!J723)</f>
        <v>1.
2.
3.
n.</v>
      </c>
      <c r="AA723" s="81" t="str">
        <f>IF('Plano de ação'!R723="","",'Plano de ação'!R723)</f>
        <v/>
      </c>
      <c r="AB723" s="82" t="str">
        <f>IF('Plano de ação'!S723="","",'Plano de ação'!S723)</f>
        <v/>
      </c>
      <c r="AC723" s="80" t="str">
        <f>IF('Plano de contingência'!J723="","",'Plano de contingência'!J723)</f>
        <v>1.
2.
3.
n.</v>
      </c>
      <c r="AD723" s="80" t="str">
        <f>'Plano de contingência'!M723</f>
        <v>1.
2.
3.
n.</v>
      </c>
      <c r="AE723" s="506"/>
    </row>
    <row r="724" spans="2:31" s="78" customFormat="1" ht="14.45" customHeight="1" thickTop="1" thickBot="1" x14ac:dyDescent="0.25">
      <c r="B724" s="446"/>
      <c r="C724" s="459"/>
      <c r="D724" s="446"/>
      <c r="E724" s="459"/>
      <c r="F724" s="91"/>
      <c r="G724" s="452"/>
      <c r="H724" s="92"/>
      <c r="I724" s="443"/>
      <c r="J724" s="482"/>
      <c r="K724" s="417"/>
      <c r="L724" s="417"/>
      <c r="M724" s="420"/>
      <c r="N724" s="407" t="str">
        <f>'Avaliar os Controles Existent.'!H724</f>
        <v>1.
2.
3.
n.</v>
      </c>
      <c r="O724" s="408"/>
      <c r="P724" s="409"/>
      <c r="Q724" s="402"/>
      <c r="R724" s="407" t="str">
        <f>'Avaliar os Controles Existent.'!R724</f>
        <v>1.
2.
3.
n.</v>
      </c>
      <c r="S724" s="408"/>
      <c r="T724" s="409"/>
      <c r="U724" s="402"/>
      <c r="V724" s="387"/>
      <c r="W724" s="390"/>
      <c r="X724" s="396"/>
      <c r="Y724" s="79"/>
      <c r="Z724" s="80" t="str">
        <f>IF('Plano de ação'!J724="","",'Plano de ação'!J724)</f>
        <v>1.
2.
3.
n.</v>
      </c>
      <c r="AA724" s="81" t="str">
        <f>IF('Plano de ação'!R724="","",'Plano de ação'!R724)</f>
        <v/>
      </c>
      <c r="AB724" s="82" t="str">
        <f>IF('Plano de ação'!S724="","",'Plano de ação'!S724)</f>
        <v/>
      </c>
      <c r="AC724" s="80" t="str">
        <f>IF('Plano de contingência'!J724="","",'Plano de contingência'!J724)</f>
        <v>1.
2.
3.
n.</v>
      </c>
      <c r="AD724" s="80" t="str">
        <f>'Plano de contingência'!M724</f>
        <v>1.
2.
3.
n.</v>
      </c>
      <c r="AE724" s="506"/>
    </row>
    <row r="725" spans="2:31" s="78" customFormat="1" ht="14.45" customHeight="1" thickTop="1" thickBot="1" x14ac:dyDescent="0.25">
      <c r="B725" s="446"/>
      <c r="C725" s="459"/>
      <c r="D725" s="446"/>
      <c r="E725" s="459"/>
      <c r="F725" s="91"/>
      <c r="G725" s="452"/>
      <c r="H725" s="92"/>
      <c r="I725" s="443"/>
      <c r="J725" s="482"/>
      <c r="K725" s="417"/>
      <c r="L725" s="417"/>
      <c r="M725" s="420"/>
      <c r="N725" s="407" t="str">
        <f>'Avaliar os Controles Existent.'!H725</f>
        <v>1.
2.
3.
n.</v>
      </c>
      <c r="O725" s="408"/>
      <c r="P725" s="409"/>
      <c r="Q725" s="402"/>
      <c r="R725" s="407" t="str">
        <f>'Avaliar os Controles Existent.'!R725</f>
        <v>1.
2.
3.
n.</v>
      </c>
      <c r="S725" s="408"/>
      <c r="T725" s="409"/>
      <c r="U725" s="402"/>
      <c r="V725" s="387"/>
      <c r="W725" s="390"/>
      <c r="X725" s="396"/>
      <c r="Y725" s="79"/>
      <c r="Z725" s="80" t="str">
        <f>IF('Plano de ação'!J725="","",'Plano de ação'!J725)</f>
        <v>1.
2.
3.
n.</v>
      </c>
      <c r="AA725" s="81" t="str">
        <f>IF('Plano de ação'!R725="","",'Plano de ação'!R725)</f>
        <v/>
      </c>
      <c r="AB725" s="82" t="str">
        <f>IF('Plano de ação'!S725="","",'Plano de ação'!S725)</f>
        <v/>
      </c>
      <c r="AC725" s="80" t="str">
        <f>IF('Plano de contingência'!J725="","",'Plano de contingência'!J725)</f>
        <v>1.
2.
3.
n.</v>
      </c>
      <c r="AD725" s="80" t="str">
        <f>'Plano de contingência'!M725</f>
        <v>1.
2.
3.
n.</v>
      </c>
      <c r="AE725" s="506"/>
    </row>
    <row r="726" spans="2:31" s="78" customFormat="1" ht="14.45" customHeight="1" thickTop="1" thickBot="1" x14ac:dyDescent="0.25">
      <c r="B726" s="446"/>
      <c r="C726" s="459"/>
      <c r="D726" s="446"/>
      <c r="E726" s="459"/>
      <c r="F726" s="91"/>
      <c r="G726" s="452"/>
      <c r="H726" s="92"/>
      <c r="I726" s="443"/>
      <c r="J726" s="482"/>
      <c r="K726" s="417"/>
      <c r="L726" s="417"/>
      <c r="M726" s="420"/>
      <c r="N726" s="407" t="str">
        <f>'Avaliar os Controles Existent.'!H726</f>
        <v>1.
2.
3.
n.</v>
      </c>
      <c r="O726" s="408"/>
      <c r="P726" s="409"/>
      <c r="Q726" s="402"/>
      <c r="R726" s="407" t="str">
        <f>'Avaliar os Controles Existent.'!R726</f>
        <v>1.
2.
3.
n.</v>
      </c>
      <c r="S726" s="408"/>
      <c r="T726" s="409"/>
      <c r="U726" s="402"/>
      <c r="V726" s="387"/>
      <c r="W726" s="390"/>
      <c r="X726" s="396"/>
      <c r="Y726" s="79"/>
      <c r="Z726" s="80" t="str">
        <f>IF('Plano de ação'!J726="","",'Plano de ação'!J726)</f>
        <v>1.
2.
3.
n.</v>
      </c>
      <c r="AA726" s="81" t="str">
        <f>IF('Plano de ação'!R726="","",'Plano de ação'!R726)</f>
        <v/>
      </c>
      <c r="AB726" s="82" t="str">
        <f>IF('Plano de ação'!S726="","",'Plano de ação'!S726)</f>
        <v/>
      </c>
      <c r="AC726" s="80" t="str">
        <f>IF('Plano de contingência'!J726="","",'Plano de contingência'!J726)</f>
        <v>1.
2.
3.
n.</v>
      </c>
      <c r="AD726" s="80" t="str">
        <f>'Plano de contingência'!M726</f>
        <v>1.
2.
3.
n.</v>
      </c>
      <c r="AE726" s="506"/>
    </row>
    <row r="727" spans="2:31" s="78" customFormat="1" ht="14.45" customHeight="1" thickTop="1" thickBot="1" x14ac:dyDescent="0.25">
      <c r="B727" s="446"/>
      <c r="C727" s="459"/>
      <c r="D727" s="446"/>
      <c r="E727" s="459"/>
      <c r="F727" s="91"/>
      <c r="G727" s="452"/>
      <c r="H727" s="92"/>
      <c r="I727" s="443"/>
      <c r="J727" s="482"/>
      <c r="K727" s="417"/>
      <c r="L727" s="417"/>
      <c r="M727" s="420"/>
      <c r="N727" s="407" t="str">
        <f>'Avaliar os Controles Existent.'!H727</f>
        <v>1.
2.
3.
n.</v>
      </c>
      <c r="O727" s="408"/>
      <c r="P727" s="409"/>
      <c r="Q727" s="402"/>
      <c r="R727" s="407" t="str">
        <f>'Avaliar os Controles Existent.'!R727</f>
        <v>1.
2.
3.
n.</v>
      </c>
      <c r="S727" s="408"/>
      <c r="T727" s="409"/>
      <c r="U727" s="402"/>
      <c r="V727" s="387"/>
      <c r="W727" s="390"/>
      <c r="X727" s="396"/>
      <c r="Y727" s="79"/>
      <c r="Z727" s="80" t="str">
        <f>IF('Plano de ação'!J727="","",'Plano de ação'!J727)</f>
        <v>1.
2.
3.
n.</v>
      </c>
      <c r="AA727" s="81" t="str">
        <f>IF('Plano de ação'!R727="","",'Plano de ação'!R727)</f>
        <v/>
      </c>
      <c r="AB727" s="82" t="str">
        <f>IF('Plano de ação'!S727="","",'Plano de ação'!S727)</f>
        <v/>
      </c>
      <c r="AC727" s="80" t="str">
        <f>IF('Plano de contingência'!J727="","",'Plano de contingência'!J727)</f>
        <v>1.
2.
3.
n.</v>
      </c>
      <c r="AD727" s="80" t="str">
        <f>'Plano de contingência'!M727</f>
        <v>1.
2.
3.
n.</v>
      </c>
      <c r="AE727" s="506"/>
    </row>
    <row r="728" spans="2:31" s="78" customFormat="1" ht="14.45" customHeight="1" thickTop="1" thickBot="1" x14ac:dyDescent="0.25">
      <c r="B728" s="446"/>
      <c r="C728" s="459"/>
      <c r="D728" s="446"/>
      <c r="E728" s="459"/>
      <c r="F728" s="91"/>
      <c r="G728" s="452"/>
      <c r="H728" s="92"/>
      <c r="I728" s="443"/>
      <c r="J728" s="482"/>
      <c r="K728" s="417"/>
      <c r="L728" s="417"/>
      <c r="M728" s="420"/>
      <c r="N728" s="407" t="str">
        <f>'Avaliar os Controles Existent.'!H728</f>
        <v>1.
2.
3.
n.</v>
      </c>
      <c r="O728" s="408"/>
      <c r="P728" s="409"/>
      <c r="Q728" s="402"/>
      <c r="R728" s="407" t="str">
        <f>'Avaliar os Controles Existent.'!R728</f>
        <v>1.
2.
3.
n.</v>
      </c>
      <c r="S728" s="408"/>
      <c r="T728" s="409"/>
      <c r="U728" s="402"/>
      <c r="V728" s="387"/>
      <c r="W728" s="390"/>
      <c r="X728" s="396"/>
      <c r="Y728" s="79"/>
      <c r="Z728" s="80" t="str">
        <f>IF('Plano de ação'!J728="","",'Plano de ação'!J728)</f>
        <v>1.
2.
3.
n.</v>
      </c>
      <c r="AA728" s="81" t="str">
        <f>IF('Plano de ação'!R728="","",'Plano de ação'!R728)</f>
        <v/>
      </c>
      <c r="AB728" s="82" t="str">
        <f>IF('Plano de ação'!S728="","",'Plano de ação'!S728)</f>
        <v/>
      </c>
      <c r="AC728" s="80" t="str">
        <f>IF('Plano de contingência'!J728="","",'Plano de contingência'!J728)</f>
        <v>1.
2.
3.
n.</v>
      </c>
      <c r="AD728" s="80" t="str">
        <f>'Plano de contingência'!M728</f>
        <v>1.
2.
3.
n.</v>
      </c>
      <c r="AE728" s="506"/>
    </row>
    <row r="729" spans="2:31" s="78" customFormat="1" ht="14.45" customHeight="1" thickTop="1" thickBot="1" x14ac:dyDescent="0.25">
      <c r="B729" s="446"/>
      <c r="C729" s="459"/>
      <c r="D729" s="446"/>
      <c r="E729" s="459"/>
      <c r="F729" s="91"/>
      <c r="G729" s="452"/>
      <c r="H729" s="92"/>
      <c r="I729" s="443"/>
      <c r="J729" s="482"/>
      <c r="K729" s="417"/>
      <c r="L729" s="417"/>
      <c r="M729" s="420"/>
      <c r="N729" s="407" t="str">
        <f>'Avaliar os Controles Existent.'!H729</f>
        <v>1.
2.
3.
n.</v>
      </c>
      <c r="O729" s="408"/>
      <c r="P729" s="409"/>
      <c r="Q729" s="402"/>
      <c r="R729" s="407" t="str">
        <f>'Avaliar os Controles Existent.'!R729</f>
        <v>1.
2.
3.
n.</v>
      </c>
      <c r="S729" s="408"/>
      <c r="T729" s="409"/>
      <c r="U729" s="402"/>
      <c r="V729" s="387"/>
      <c r="W729" s="390"/>
      <c r="X729" s="396"/>
      <c r="Y729" s="79"/>
      <c r="Z729" s="80" t="str">
        <f>IF('Plano de ação'!J729="","",'Plano de ação'!J729)</f>
        <v>1.
2.
3.
n.</v>
      </c>
      <c r="AA729" s="81" t="str">
        <f>IF('Plano de ação'!R729="","",'Plano de ação'!R729)</f>
        <v/>
      </c>
      <c r="AB729" s="82" t="str">
        <f>IF('Plano de ação'!S729="","",'Plano de ação'!S729)</f>
        <v/>
      </c>
      <c r="AC729" s="80" t="str">
        <f>IF('Plano de contingência'!J729="","",'Plano de contingência'!J729)</f>
        <v>1.
2.
3.
n.</v>
      </c>
      <c r="AD729" s="80" t="str">
        <f>'Plano de contingência'!M729</f>
        <v>1.
2.
3.
n.</v>
      </c>
      <c r="AE729" s="506"/>
    </row>
    <row r="730" spans="2:31" s="78" customFormat="1" ht="14.45" customHeight="1" thickTop="1" thickBot="1" x14ac:dyDescent="0.25">
      <c r="B730" s="446"/>
      <c r="C730" s="459"/>
      <c r="D730" s="446"/>
      <c r="E730" s="459"/>
      <c r="F730" s="91"/>
      <c r="G730" s="452"/>
      <c r="H730" s="92"/>
      <c r="I730" s="443"/>
      <c r="J730" s="482"/>
      <c r="K730" s="417"/>
      <c r="L730" s="417"/>
      <c r="M730" s="420"/>
      <c r="N730" s="407" t="str">
        <f>'Avaliar os Controles Existent.'!H730</f>
        <v>1.
2.
3.
n.</v>
      </c>
      <c r="O730" s="408"/>
      <c r="P730" s="409"/>
      <c r="Q730" s="402"/>
      <c r="R730" s="407" t="str">
        <f>'Avaliar os Controles Existent.'!R730</f>
        <v>1.
2.
3.
n.</v>
      </c>
      <c r="S730" s="408"/>
      <c r="T730" s="409"/>
      <c r="U730" s="402"/>
      <c r="V730" s="387"/>
      <c r="W730" s="390"/>
      <c r="X730" s="396"/>
      <c r="Y730" s="79"/>
      <c r="Z730" s="80" t="str">
        <f>IF('Plano de ação'!J730="","",'Plano de ação'!J730)</f>
        <v>1.
2.
3.
n.</v>
      </c>
      <c r="AA730" s="81" t="str">
        <f>IF('Plano de ação'!R730="","",'Plano de ação'!R730)</f>
        <v/>
      </c>
      <c r="AB730" s="82" t="str">
        <f>IF('Plano de ação'!S730="","",'Plano de ação'!S730)</f>
        <v/>
      </c>
      <c r="AC730" s="80" t="str">
        <f>IF('Plano de contingência'!J730="","",'Plano de contingência'!J730)</f>
        <v>1.
2.
3.
n.</v>
      </c>
      <c r="AD730" s="80" t="str">
        <f>'Plano de contingência'!M730</f>
        <v>1.
2.
3.
n.</v>
      </c>
      <c r="AE730" s="506"/>
    </row>
    <row r="731" spans="2:31" s="78" customFormat="1" ht="14.45" customHeight="1" thickTop="1" thickBot="1" x14ac:dyDescent="0.25">
      <c r="B731" s="447"/>
      <c r="C731" s="460"/>
      <c r="D731" s="447"/>
      <c r="E731" s="460"/>
      <c r="F731" s="91"/>
      <c r="G731" s="453"/>
      <c r="H731" s="92"/>
      <c r="I731" s="444"/>
      <c r="J731" s="483"/>
      <c r="K731" s="418"/>
      <c r="L731" s="418"/>
      <c r="M731" s="421"/>
      <c r="N731" s="407" t="str">
        <f>'Avaliar os Controles Existent.'!H731</f>
        <v>1.
2.
3.
n.</v>
      </c>
      <c r="O731" s="408"/>
      <c r="P731" s="409"/>
      <c r="Q731" s="403"/>
      <c r="R731" s="407" t="str">
        <f>'Avaliar os Controles Existent.'!R731</f>
        <v>1.
2.
3.
n.</v>
      </c>
      <c r="S731" s="408"/>
      <c r="T731" s="409"/>
      <c r="U731" s="403"/>
      <c r="V731" s="388"/>
      <c r="W731" s="391"/>
      <c r="X731" s="397"/>
      <c r="Y731" s="79"/>
      <c r="Z731" s="80" t="str">
        <f>IF('Plano de ação'!J731="","",'Plano de ação'!J731)</f>
        <v>1.
2.
3.
n.</v>
      </c>
      <c r="AA731" s="81" t="str">
        <f>IF('Plano de ação'!R731="","",'Plano de ação'!R731)</f>
        <v/>
      </c>
      <c r="AB731" s="82" t="str">
        <f>IF('Plano de ação'!S731="","",'Plano de ação'!S731)</f>
        <v/>
      </c>
      <c r="AC731" s="80" t="str">
        <f>IF('Plano de contingência'!J731="","",'Plano de contingência'!J731)</f>
        <v>1.
2.
3.
n.</v>
      </c>
      <c r="AD731" s="80" t="str">
        <f>'Plano de contingência'!M731</f>
        <v>1.
2.
3.
n.</v>
      </c>
      <c r="AE731" s="506"/>
    </row>
    <row r="732" spans="2:31" s="78" customFormat="1" ht="14.45" customHeight="1" thickTop="1" thickBot="1" x14ac:dyDescent="0.25">
      <c r="B732" s="454" t="str">
        <f>'Subprocessos e FCS'!A85</f>
        <v>Subp.10</v>
      </c>
      <c r="C732" s="461">
        <f>'Subprocessos e FCS'!B85</f>
        <v>0</v>
      </c>
      <c r="D732" s="464" t="str">
        <f>'Subprocessos e FCS'!C85</f>
        <v>FCS.01</v>
      </c>
      <c r="E732" s="471">
        <f>'Subprocessos e FCS'!D85</f>
        <v>0</v>
      </c>
      <c r="F732" s="93"/>
      <c r="G732" s="448" t="s">
        <v>164</v>
      </c>
      <c r="H732" s="94"/>
      <c r="I732" s="435"/>
      <c r="J732" s="507"/>
      <c r="K732" s="410" t="str">
        <f>'Apuração do Risco Inerente'!Y732:Y741</f>
        <v/>
      </c>
      <c r="L732" s="410" t="str">
        <f>'Apuração do Risco Inerente'!Z732:Z741</f>
        <v/>
      </c>
      <c r="M732" s="413" t="str">
        <f>'Apuração do Risco Inerente'!AB732:AB741</f>
        <v/>
      </c>
      <c r="N732" s="404" t="str">
        <f>'Avaliar os Controles Existent.'!H732</f>
        <v>1.
2.
3.
n.</v>
      </c>
      <c r="O732" s="405"/>
      <c r="P732" s="406"/>
      <c r="Q732" s="398" t="str">
        <f>'Avaliar os Controles Existent.'!N732:N741</f>
        <v/>
      </c>
      <c r="R732" s="404" t="str">
        <f>'Avaliar os Controles Existent.'!R732</f>
        <v>1.
2.
3.
n.</v>
      </c>
      <c r="S732" s="405"/>
      <c r="T732" s="406"/>
      <c r="U732" s="398" t="str">
        <f>'Avaliar os Controles Existent.'!X732:X741</f>
        <v/>
      </c>
      <c r="V732" s="380" t="str">
        <f>'Avaliar os Controles Existent.'!AA732:AA741</f>
        <v/>
      </c>
      <c r="W732" s="383" t="str">
        <f>'Avaliar os Controles Existent.'!AB732:AB741</f>
        <v/>
      </c>
      <c r="X732" s="392" t="str">
        <f>'Avaliar os Controles Existent.'!AD732:AD741</f>
        <v/>
      </c>
      <c r="Y732" s="84" t="str">
        <f>IF('Plano de ação'!I732:I741="","",'Plano de ação'!I732:I741)</f>
        <v/>
      </c>
      <c r="Z732" s="83" t="str">
        <f>IF('Plano de ação'!J732="","",'Plano de ação'!J732)</f>
        <v>1.
2.
3.
n.</v>
      </c>
      <c r="AA732" s="85" t="str">
        <f>IF('Plano de ação'!R732="","",'Plano de ação'!R732)</f>
        <v/>
      </c>
      <c r="AB732" s="86" t="str">
        <f>IF('Plano de ação'!S732="","",'Plano de ação'!S732)</f>
        <v/>
      </c>
      <c r="AC732" s="83" t="str">
        <f>IF('Plano de contingência'!J732="","",'Plano de contingência'!J732)</f>
        <v>1.
2.
3.
n.</v>
      </c>
      <c r="AD732" s="83" t="str">
        <f>'Plano de contingência'!M732</f>
        <v>1.
2.
3.
n.</v>
      </c>
      <c r="AE732" s="505" t="str">
        <f>IF(Monitoramento!J732="","",Monitoramento!J732)</f>
        <v/>
      </c>
    </row>
    <row r="733" spans="2:31" s="78" customFormat="1" ht="14.45" customHeight="1" thickTop="1" thickBot="1" x14ac:dyDescent="0.25">
      <c r="B733" s="455"/>
      <c r="C733" s="462"/>
      <c r="D733" s="465"/>
      <c r="E733" s="472"/>
      <c r="F733" s="93"/>
      <c r="G733" s="449"/>
      <c r="H733" s="94"/>
      <c r="I733" s="436"/>
      <c r="J733" s="508"/>
      <c r="K733" s="411"/>
      <c r="L733" s="411"/>
      <c r="M733" s="414"/>
      <c r="N733" s="404" t="str">
        <f>'Avaliar os Controles Existent.'!H733</f>
        <v>1.
2.
3.
n.</v>
      </c>
      <c r="O733" s="405"/>
      <c r="P733" s="406"/>
      <c r="Q733" s="399"/>
      <c r="R733" s="404" t="str">
        <f>'Avaliar os Controles Existent.'!R733</f>
        <v>1.
2.
3.
n.</v>
      </c>
      <c r="S733" s="405"/>
      <c r="T733" s="406"/>
      <c r="U733" s="399"/>
      <c r="V733" s="381"/>
      <c r="W733" s="384"/>
      <c r="X733" s="393"/>
      <c r="Y733" s="84"/>
      <c r="Z733" s="83" t="str">
        <f>IF('Plano de ação'!J733="","",'Plano de ação'!J733)</f>
        <v>1.
2.
3.
n.</v>
      </c>
      <c r="AA733" s="85" t="str">
        <f>IF('Plano de ação'!R733="","",'Plano de ação'!R733)</f>
        <v/>
      </c>
      <c r="AB733" s="86" t="str">
        <f>IF('Plano de ação'!S733="","",'Plano de ação'!S733)</f>
        <v/>
      </c>
      <c r="AC733" s="83" t="str">
        <f>IF('Plano de contingência'!J733="","",'Plano de contingência'!J733)</f>
        <v>1.
2.
3.
n.</v>
      </c>
      <c r="AD733" s="83" t="str">
        <f>'Plano de contingência'!M733</f>
        <v>1.
2.
3.
n.</v>
      </c>
      <c r="AE733" s="505"/>
    </row>
    <row r="734" spans="2:31" s="78" customFormat="1" ht="14.45" customHeight="1" thickTop="1" thickBot="1" x14ac:dyDescent="0.25">
      <c r="B734" s="455"/>
      <c r="C734" s="462"/>
      <c r="D734" s="465"/>
      <c r="E734" s="472"/>
      <c r="F734" s="93"/>
      <c r="G734" s="449"/>
      <c r="H734" s="94"/>
      <c r="I734" s="436"/>
      <c r="J734" s="508"/>
      <c r="K734" s="411"/>
      <c r="L734" s="411"/>
      <c r="M734" s="414"/>
      <c r="N734" s="404" t="str">
        <f>'Avaliar os Controles Existent.'!H734</f>
        <v>1.
2.
3.
n.</v>
      </c>
      <c r="O734" s="405"/>
      <c r="P734" s="406"/>
      <c r="Q734" s="399"/>
      <c r="R734" s="404" t="str">
        <f>'Avaliar os Controles Existent.'!R734</f>
        <v>1.
2.
3.
n.</v>
      </c>
      <c r="S734" s="405"/>
      <c r="T734" s="406"/>
      <c r="U734" s="399"/>
      <c r="V734" s="381"/>
      <c r="W734" s="384"/>
      <c r="X734" s="393"/>
      <c r="Y734" s="84"/>
      <c r="Z734" s="83" t="str">
        <f>IF('Plano de ação'!J734="","",'Plano de ação'!J734)</f>
        <v>1.
2.
3.
n.</v>
      </c>
      <c r="AA734" s="85" t="str">
        <f>IF('Plano de ação'!R734="","",'Plano de ação'!R734)</f>
        <v/>
      </c>
      <c r="AB734" s="86" t="str">
        <f>IF('Plano de ação'!S734="","",'Plano de ação'!S734)</f>
        <v/>
      </c>
      <c r="AC734" s="83" t="str">
        <f>IF('Plano de contingência'!J734="","",'Plano de contingência'!J734)</f>
        <v>1.
2.
3.
n.</v>
      </c>
      <c r="AD734" s="83" t="str">
        <f>'Plano de contingência'!M734</f>
        <v>1.
2.
3.
n.</v>
      </c>
      <c r="AE734" s="505"/>
    </row>
    <row r="735" spans="2:31" s="78" customFormat="1" ht="14.45" customHeight="1" thickTop="1" thickBot="1" x14ac:dyDescent="0.25">
      <c r="B735" s="455"/>
      <c r="C735" s="462"/>
      <c r="D735" s="465"/>
      <c r="E735" s="472"/>
      <c r="F735" s="93"/>
      <c r="G735" s="449"/>
      <c r="H735" s="94"/>
      <c r="I735" s="436"/>
      <c r="J735" s="508"/>
      <c r="K735" s="411"/>
      <c r="L735" s="411"/>
      <c r="M735" s="414"/>
      <c r="N735" s="404" t="str">
        <f>'Avaliar os Controles Existent.'!H735</f>
        <v>1.
2.
3.
n.</v>
      </c>
      <c r="O735" s="405"/>
      <c r="P735" s="406"/>
      <c r="Q735" s="399"/>
      <c r="R735" s="404" t="str">
        <f>'Avaliar os Controles Existent.'!R735</f>
        <v>1.
2.
3.
n.</v>
      </c>
      <c r="S735" s="405"/>
      <c r="T735" s="406"/>
      <c r="U735" s="399"/>
      <c r="V735" s="381"/>
      <c r="W735" s="384"/>
      <c r="X735" s="393"/>
      <c r="Y735" s="84"/>
      <c r="Z735" s="83" t="str">
        <f>IF('Plano de ação'!J735="","",'Plano de ação'!J735)</f>
        <v>1.
2.
3.
n.</v>
      </c>
      <c r="AA735" s="85" t="str">
        <f>IF('Plano de ação'!R735="","",'Plano de ação'!R735)</f>
        <v/>
      </c>
      <c r="AB735" s="86" t="str">
        <f>IF('Plano de ação'!S735="","",'Plano de ação'!S735)</f>
        <v/>
      </c>
      <c r="AC735" s="83" t="str">
        <f>IF('Plano de contingência'!J735="","",'Plano de contingência'!J735)</f>
        <v>1.
2.
3.
n.</v>
      </c>
      <c r="AD735" s="83" t="str">
        <f>'Plano de contingência'!M735</f>
        <v>1.
2.
3.
n.</v>
      </c>
      <c r="AE735" s="505"/>
    </row>
    <row r="736" spans="2:31" s="78" customFormat="1" ht="14.45" customHeight="1" thickTop="1" thickBot="1" x14ac:dyDescent="0.25">
      <c r="B736" s="455"/>
      <c r="C736" s="462"/>
      <c r="D736" s="465"/>
      <c r="E736" s="472"/>
      <c r="F736" s="93"/>
      <c r="G736" s="449"/>
      <c r="H736" s="94"/>
      <c r="I736" s="436"/>
      <c r="J736" s="508"/>
      <c r="K736" s="411"/>
      <c r="L736" s="411"/>
      <c r="M736" s="414"/>
      <c r="N736" s="404" t="str">
        <f>'Avaliar os Controles Existent.'!H736</f>
        <v>1.
2.
3.
n.</v>
      </c>
      <c r="O736" s="405"/>
      <c r="P736" s="406"/>
      <c r="Q736" s="399"/>
      <c r="R736" s="404" t="str">
        <f>'Avaliar os Controles Existent.'!R736</f>
        <v>1.
2.
3.
n.</v>
      </c>
      <c r="S736" s="405"/>
      <c r="T736" s="406"/>
      <c r="U736" s="399"/>
      <c r="V736" s="381"/>
      <c r="W736" s="384"/>
      <c r="X736" s="393"/>
      <c r="Y736" s="84"/>
      <c r="Z736" s="83" t="str">
        <f>IF('Plano de ação'!J736="","",'Plano de ação'!J736)</f>
        <v>1.
2.
3.
n.</v>
      </c>
      <c r="AA736" s="85" t="str">
        <f>IF('Plano de ação'!R736="","",'Plano de ação'!R736)</f>
        <v/>
      </c>
      <c r="AB736" s="86" t="str">
        <f>IF('Plano de ação'!S736="","",'Plano de ação'!S736)</f>
        <v/>
      </c>
      <c r="AC736" s="83" t="str">
        <f>IF('Plano de contingência'!J736="","",'Plano de contingência'!J736)</f>
        <v>1.
2.
3.
n.</v>
      </c>
      <c r="AD736" s="83" t="str">
        <f>'Plano de contingência'!M736</f>
        <v>1.
2.
3.
n.</v>
      </c>
      <c r="AE736" s="505"/>
    </row>
    <row r="737" spans="2:31" s="78" customFormat="1" ht="14.45" customHeight="1" thickTop="1" thickBot="1" x14ac:dyDescent="0.25">
      <c r="B737" s="455"/>
      <c r="C737" s="462"/>
      <c r="D737" s="465"/>
      <c r="E737" s="472"/>
      <c r="F737" s="93"/>
      <c r="G737" s="449"/>
      <c r="H737" s="94"/>
      <c r="I737" s="436"/>
      <c r="J737" s="508"/>
      <c r="K737" s="411"/>
      <c r="L737" s="411"/>
      <c r="M737" s="414"/>
      <c r="N737" s="404" t="str">
        <f>'Avaliar os Controles Existent.'!H737</f>
        <v>1.
2.
3.
n.</v>
      </c>
      <c r="O737" s="405"/>
      <c r="P737" s="406"/>
      <c r="Q737" s="399"/>
      <c r="R737" s="404" t="str">
        <f>'Avaliar os Controles Existent.'!R737</f>
        <v>1.
2.
3.
n.</v>
      </c>
      <c r="S737" s="405"/>
      <c r="T737" s="406"/>
      <c r="U737" s="399"/>
      <c r="V737" s="381"/>
      <c r="W737" s="384"/>
      <c r="X737" s="393"/>
      <c r="Y737" s="84"/>
      <c r="Z737" s="83" t="str">
        <f>IF('Plano de ação'!J737="","",'Plano de ação'!J737)</f>
        <v>1.
2.
3.
n.</v>
      </c>
      <c r="AA737" s="85" t="str">
        <f>IF('Plano de ação'!R737="","",'Plano de ação'!R737)</f>
        <v/>
      </c>
      <c r="AB737" s="86" t="str">
        <f>IF('Plano de ação'!S737="","",'Plano de ação'!S737)</f>
        <v/>
      </c>
      <c r="AC737" s="83" t="str">
        <f>IF('Plano de contingência'!J737="","",'Plano de contingência'!J737)</f>
        <v>1.
2.
3.
n.</v>
      </c>
      <c r="AD737" s="83" t="str">
        <f>'Plano de contingência'!M737</f>
        <v>1.
2.
3.
n.</v>
      </c>
      <c r="AE737" s="505"/>
    </row>
    <row r="738" spans="2:31" s="78" customFormat="1" ht="14.45" customHeight="1" thickTop="1" thickBot="1" x14ac:dyDescent="0.25">
      <c r="B738" s="455"/>
      <c r="C738" s="462"/>
      <c r="D738" s="465"/>
      <c r="E738" s="472"/>
      <c r="F738" s="93"/>
      <c r="G738" s="449"/>
      <c r="H738" s="94"/>
      <c r="I738" s="436"/>
      <c r="J738" s="508"/>
      <c r="K738" s="411"/>
      <c r="L738" s="411"/>
      <c r="M738" s="414"/>
      <c r="N738" s="404" t="str">
        <f>'Avaliar os Controles Existent.'!H738</f>
        <v>1.
2.
3.
n.</v>
      </c>
      <c r="O738" s="405"/>
      <c r="P738" s="406"/>
      <c r="Q738" s="399"/>
      <c r="R738" s="404" t="str">
        <f>'Avaliar os Controles Existent.'!R738</f>
        <v>1.
2.
3.
n.</v>
      </c>
      <c r="S738" s="405"/>
      <c r="T738" s="406"/>
      <c r="U738" s="399"/>
      <c r="V738" s="381"/>
      <c r="W738" s="384"/>
      <c r="X738" s="393"/>
      <c r="Y738" s="84"/>
      <c r="Z738" s="83" t="str">
        <f>IF('Plano de ação'!J738="","",'Plano de ação'!J738)</f>
        <v>1.
2.
3.
n.</v>
      </c>
      <c r="AA738" s="85" t="str">
        <f>IF('Plano de ação'!R738="","",'Plano de ação'!R738)</f>
        <v/>
      </c>
      <c r="AB738" s="86" t="str">
        <f>IF('Plano de ação'!S738="","",'Plano de ação'!S738)</f>
        <v/>
      </c>
      <c r="AC738" s="83" t="str">
        <f>IF('Plano de contingência'!J738="","",'Plano de contingência'!J738)</f>
        <v>1.
2.
3.
n.</v>
      </c>
      <c r="AD738" s="83" t="str">
        <f>'Plano de contingência'!M738</f>
        <v>1.
2.
3.
n.</v>
      </c>
      <c r="AE738" s="505"/>
    </row>
    <row r="739" spans="2:31" s="78" customFormat="1" ht="14.45" customHeight="1" thickTop="1" thickBot="1" x14ac:dyDescent="0.25">
      <c r="B739" s="455"/>
      <c r="C739" s="462"/>
      <c r="D739" s="465"/>
      <c r="E739" s="472"/>
      <c r="F739" s="93"/>
      <c r="G739" s="449"/>
      <c r="H739" s="94"/>
      <c r="I739" s="436"/>
      <c r="J739" s="508"/>
      <c r="K739" s="411"/>
      <c r="L739" s="411"/>
      <c r="M739" s="414"/>
      <c r="N739" s="404" t="str">
        <f>'Avaliar os Controles Existent.'!H739</f>
        <v>1.
2.
3.
n.</v>
      </c>
      <c r="O739" s="405"/>
      <c r="P739" s="406"/>
      <c r="Q739" s="399"/>
      <c r="R739" s="404" t="str">
        <f>'Avaliar os Controles Existent.'!R739</f>
        <v>1.
2.
3.
n.</v>
      </c>
      <c r="S739" s="405"/>
      <c r="T739" s="406"/>
      <c r="U739" s="399"/>
      <c r="V739" s="381"/>
      <c r="W739" s="384"/>
      <c r="X739" s="393"/>
      <c r="Y739" s="84"/>
      <c r="Z739" s="83" t="str">
        <f>IF('Plano de ação'!J739="","",'Plano de ação'!J739)</f>
        <v>1.
2.
3.
n.</v>
      </c>
      <c r="AA739" s="85" t="str">
        <f>IF('Plano de ação'!R739="","",'Plano de ação'!R739)</f>
        <v/>
      </c>
      <c r="AB739" s="86" t="str">
        <f>IF('Plano de ação'!S739="","",'Plano de ação'!S739)</f>
        <v/>
      </c>
      <c r="AC739" s="83" t="str">
        <f>IF('Plano de contingência'!J739="","",'Plano de contingência'!J739)</f>
        <v>1.
2.
3.
n.</v>
      </c>
      <c r="AD739" s="83" t="str">
        <f>'Plano de contingência'!M739</f>
        <v>1.
2.
3.
n.</v>
      </c>
      <c r="AE739" s="505"/>
    </row>
    <row r="740" spans="2:31" s="78" customFormat="1" ht="14.45" customHeight="1" thickTop="1" thickBot="1" x14ac:dyDescent="0.25">
      <c r="B740" s="455"/>
      <c r="C740" s="462"/>
      <c r="D740" s="465"/>
      <c r="E740" s="472"/>
      <c r="F740" s="93"/>
      <c r="G740" s="449"/>
      <c r="H740" s="94"/>
      <c r="I740" s="436"/>
      <c r="J740" s="508"/>
      <c r="K740" s="411"/>
      <c r="L740" s="411"/>
      <c r="M740" s="414"/>
      <c r="N740" s="404" t="str">
        <f>'Avaliar os Controles Existent.'!H740</f>
        <v>1.
2.
3.
n.</v>
      </c>
      <c r="O740" s="405"/>
      <c r="P740" s="406"/>
      <c r="Q740" s="399"/>
      <c r="R740" s="404" t="str">
        <f>'Avaliar os Controles Existent.'!R740</f>
        <v>1.
2.
3.
n.</v>
      </c>
      <c r="S740" s="405"/>
      <c r="T740" s="406"/>
      <c r="U740" s="399"/>
      <c r="V740" s="381"/>
      <c r="W740" s="384"/>
      <c r="X740" s="393"/>
      <c r="Y740" s="84"/>
      <c r="Z740" s="83" t="str">
        <f>IF('Plano de ação'!J740="","",'Plano de ação'!J740)</f>
        <v>1.
2.
3.
n.</v>
      </c>
      <c r="AA740" s="85" t="str">
        <f>IF('Plano de ação'!R740="","",'Plano de ação'!R740)</f>
        <v/>
      </c>
      <c r="AB740" s="86" t="str">
        <f>IF('Plano de ação'!S740="","",'Plano de ação'!S740)</f>
        <v/>
      </c>
      <c r="AC740" s="83" t="str">
        <f>IF('Plano de contingência'!J740="","",'Plano de contingência'!J740)</f>
        <v>1.
2.
3.
n.</v>
      </c>
      <c r="AD740" s="83" t="str">
        <f>'Plano de contingência'!M740</f>
        <v>1.
2.
3.
n.</v>
      </c>
      <c r="AE740" s="505"/>
    </row>
    <row r="741" spans="2:31" s="78" customFormat="1" ht="14.45" customHeight="1" thickTop="1" thickBot="1" x14ac:dyDescent="0.25">
      <c r="B741" s="455"/>
      <c r="C741" s="462"/>
      <c r="D741" s="466"/>
      <c r="E741" s="473"/>
      <c r="F741" s="93"/>
      <c r="G741" s="450"/>
      <c r="H741" s="94"/>
      <c r="I741" s="437"/>
      <c r="J741" s="509"/>
      <c r="K741" s="412"/>
      <c r="L741" s="412"/>
      <c r="M741" s="415"/>
      <c r="N741" s="404" t="str">
        <f>'Avaliar os Controles Existent.'!H741</f>
        <v>1.
2.
3.
n.</v>
      </c>
      <c r="O741" s="405"/>
      <c r="P741" s="406"/>
      <c r="Q741" s="400"/>
      <c r="R741" s="404" t="str">
        <f>'Avaliar os Controles Existent.'!R741</f>
        <v>1.
2.
3.
n.</v>
      </c>
      <c r="S741" s="405"/>
      <c r="T741" s="406"/>
      <c r="U741" s="400"/>
      <c r="V741" s="382"/>
      <c r="W741" s="385"/>
      <c r="X741" s="394"/>
      <c r="Y741" s="84"/>
      <c r="Z741" s="83" t="str">
        <f>IF('Plano de ação'!J741="","",'Plano de ação'!J741)</f>
        <v>1.
2.
3.
n.</v>
      </c>
      <c r="AA741" s="85" t="str">
        <f>IF('Plano de ação'!R741="","",'Plano de ação'!R741)</f>
        <v/>
      </c>
      <c r="AB741" s="86" t="str">
        <f>IF('Plano de ação'!S741="","",'Plano de ação'!S741)</f>
        <v/>
      </c>
      <c r="AC741" s="83" t="str">
        <f>IF('Plano de contingência'!J741="","",'Plano de contingência'!J741)</f>
        <v>1.
2.
3.
n.</v>
      </c>
      <c r="AD741" s="83" t="str">
        <f>'Plano de contingência'!M741</f>
        <v>1.
2.
3.
n.</v>
      </c>
      <c r="AE741" s="505"/>
    </row>
    <row r="742" spans="2:31" s="78" customFormat="1" ht="14.45" customHeight="1" thickTop="1" thickBot="1" x14ac:dyDescent="0.25">
      <c r="B742" s="455"/>
      <c r="C742" s="462"/>
      <c r="D742" s="464" t="str">
        <f>'Subprocessos e FCS'!C86</f>
        <v>FCS.02</v>
      </c>
      <c r="E742" s="471">
        <f>'Subprocessos e FCS'!D86</f>
        <v>0</v>
      </c>
      <c r="F742" s="93"/>
      <c r="G742" s="448" t="s">
        <v>165</v>
      </c>
      <c r="H742" s="94"/>
      <c r="I742" s="435"/>
      <c r="J742" s="507"/>
      <c r="K742" s="410" t="str">
        <f>'Apuração do Risco Inerente'!Y742:Y751</f>
        <v/>
      </c>
      <c r="L742" s="410" t="str">
        <f>'Apuração do Risco Inerente'!Z742:Z751</f>
        <v/>
      </c>
      <c r="M742" s="413" t="str">
        <f>'Apuração do Risco Inerente'!AB742:AB751</f>
        <v/>
      </c>
      <c r="N742" s="404" t="str">
        <f>'Avaliar os Controles Existent.'!H742</f>
        <v>1.
2.
3.
n.</v>
      </c>
      <c r="O742" s="405"/>
      <c r="P742" s="406"/>
      <c r="Q742" s="398" t="str">
        <f>'Avaliar os Controles Existent.'!N742:N751</f>
        <v/>
      </c>
      <c r="R742" s="404" t="str">
        <f>'Avaliar os Controles Existent.'!R742</f>
        <v>1.
2.
3.
n.</v>
      </c>
      <c r="S742" s="405"/>
      <c r="T742" s="406"/>
      <c r="U742" s="398" t="str">
        <f>'Avaliar os Controles Existent.'!X742:X751</f>
        <v/>
      </c>
      <c r="V742" s="380" t="str">
        <f>'Avaliar os Controles Existent.'!AA742:AA751</f>
        <v/>
      </c>
      <c r="W742" s="383" t="str">
        <f>'Avaliar os Controles Existent.'!AB742:AB751</f>
        <v/>
      </c>
      <c r="X742" s="392" t="str">
        <f>'Avaliar os Controles Existent.'!AD742:AD751</f>
        <v/>
      </c>
      <c r="Y742" s="84" t="str">
        <f>IF('Plano de ação'!I742:I751="","",'Plano de ação'!I742:I751)</f>
        <v/>
      </c>
      <c r="Z742" s="83" t="str">
        <f>IF('Plano de ação'!J742="","",'Plano de ação'!J742)</f>
        <v>1.
2.
3.
n.</v>
      </c>
      <c r="AA742" s="85" t="str">
        <f>IF('Plano de ação'!R742="","",'Plano de ação'!R742)</f>
        <v/>
      </c>
      <c r="AB742" s="86" t="str">
        <f>IF('Plano de ação'!S742="","",'Plano de ação'!S742)</f>
        <v/>
      </c>
      <c r="AC742" s="83" t="str">
        <f>IF('Plano de contingência'!J742="","",'Plano de contingência'!J742)</f>
        <v>1.
2.
3.
n.</v>
      </c>
      <c r="AD742" s="83" t="str">
        <f>'Plano de contingência'!M742</f>
        <v>1.
2.
3.
n.</v>
      </c>
      <c r="AE742" s="505" t="str">
        <f>IF(Monitoramento!J742="","",Monitoramento!J742)</f>
        <v/>
      </c>
    </row>
    <row r="743" spans="2:31" s="78" customFormat="1" ht="14.45" customHeight="1" thickTop="1" thickBot="1" x14ac:dyDescent="0.25">
      <c r="B743" s="455"/>
      <c r="C743" s="462"/>
      <c r="D743" s="465"/>
      <c r="E743" s="472"/>
      <c r="F743" s="93"/>
      <c r="G743" s="449"/>
      <c r="H743" s="94"/>
      <c r="I743" s="436"/>
      <c r="J743" s="508"/>
      <c r="K743" s="411"/>
      <c r="L743" s="411"/>
      <c r="M743" s="414"/>
      <c r="N743" s="404" t="str">
        <f>'Avaliar os Controles Existent.'!H743</f>
        <v>1.
2.
3.
n.</v>
      </c>
      <c r="O743" s="405"/>
      <c r="P743" s="406"/>
      <c r="Q743" s="399"/>
      <c r="R743" s="404" t="str">
        <f>'Avaliar os Controles Existent.'!R743</f>
        <v>1.
2.
3.
n.</v>
      </c>
      <c r="S743" s="405"/>
      <c r="T743" s="406"/>
      <c r="U743" s="399"/>
      <c r="V743" s="381"/>
      <c r="W743" s="384"/>
      <c r="X743" s="393"/>
      <c r="Y743" s="84"/>
      <c r="Z743" s="83" t="str">
        <f>IF('Plano de ação'!J743="","",'Plano de ação'!J743)</f>
        <v>1.
2.
3.
n.</v>
      </c>
      <c r="AA743" s="85" t="str">
        <f>IF('Plano de ação'!R743="","",'Plano de ação'!R743)</f>
        <v/>
      </c>
      <c r="AB743" s="86" t="str">
        <f>IF('Plano de ação'!S743="","",'Plano de ação'!S743)</f>
        <v/>
      </c>
      <c r="AC743" s="83" t="str">
        <f>IF('Plano de contingência'!J743="","",'Plano de contingência'!J743)</f>
        <v>1.
2.
3.
n.</v>
      </c>
      <c r="AD743" s="83" t="str">
        <f>'Plano de contingência'!M743</f>
        <v>1.
2.
3.
n.</v>
      </c>
      <c r="AE743" s="505"/>
    </row>
    <row r="744" spans="2:31" s="78" customFormat="1" ht="14.45" customHeight="1" thickTop="1" thickBot="1" x14ac:dyDescent="0.25">
      <c r="B744" s="455"/>
      <c r="C744" s="462"/>
      <c r="D744" s="465"/>
      <c r="E744" s="472"/>
      <c r="F744" s="93"/>
      <c r="G744" s="449"/>
      <c r="H744" s="94"/>
      <c r="I744" s="436"/>
      <c r="J744" s="508"/>
      <c r="K744" s="411"/>
      <c r="L744" s="411"/>
      <c r="M744" s="414"/>
      <c r="N744" s="404" t="str">
        <f>'Avaliar os Controles Existent.'!H744</f>
        <v>1.
2.
3.
n.</v>
      </c>
      <c r="O744" s="405"/>
      <c r="P744" s="406"/>
      <c r="Q744" s="399"/>
      <c r="R744" s="404" t="str">
        <f>'Avaliar os Controles Existent.'!R744</f>
        <v>1.
2.
3.
n.</v>
      </c>
      <c r="S744" s="405"/>
      <c r="T744" s="406"/>
      <c r="U744" s="399"/>
      <c r="V744" s="381"/>
      <c r="W744" s="384"/>
      <c r="X744" s="393"/>
      <c r="Y744" s="84"/>
      <c r="Z744" s="83" t="str">
        <f>IF('Plano de ação'!J744="","",'Plano de ação'!J744)</f>
        <v>1.
2.
3.
n.</v>
      </c>
      <c r="AA744" s="85" t="str">
        <f>IF('Plano de ação'!R744="","",'Plano de ação'!R744)</f>
        <v/>
      </c>
      <c r="AB744" s="86" t="str">
        <f>IF('Plano de ação'!S744="","",'Plano de ação'!S744)</f>
        <v/>
      </c>
      <c r="AC744" s="83" t="str">
        <f>IF('Plano de contingência'!J744="","",'Plano de contingência'!J744)</f>
        <v>1.
2.
3.
n.</v>
      </c>
      <c r="AD744" s="83" t="str">
        <f>'Plano de contingência'!M744</f>
        <v>1.
2.
3.
n.</v>
      </c>
      <c r="AE744" s="505"/>
    </row>
    <row r="745" spans="2:31" s="78" customFormat="1" ht="14.45" customHeight="1" thickTop="1" thickBot="1" x14ac:dyDescent="0.25">
      <c r="B745" s="455"/>
      <c r="C745" s="462"/>
      <c r="D745" s="465"/>
      <c r="E745" s="472"/>
      <c r="F745" s="93"/>
      <c r="G745" s="449"/>
      <c r="H745" s="94"/>
      <c r="I745" s="436"/>
      <c r="J745" s="508"/>
      <c r="K745" s="411"/>
      <c r="L745" s="411"/>
      <c r="M745" s="414"/>
      <c r="N745" s="404" t="str">
        <f>'Avaliar os Controles Existent.'!H745</f>
        <v>1.
2.
3.
n.</v>
      </c>
      <c r="O745" s="405"/>
      <c r="P745" s="406"/>
      <c r="Q745" s="399"/>
      <c r="R745" s="404" t="str">
        <f>'Avaliar os Controles Existent.'!R745</f>
        <v>1.
2.
3.
n.</v>
      </c>
      <c r="S745" s="405"/>
      <c r="T745" s="406"/>
      <c r="U745" s="399"/>
      <c r="V745" s="381"/>
      <c r="W745" s="384"/>
      <c r="X745" s="393"/>
      <c r="Y745" s="84"/>
      <c r="Z745" s="83" t="str">
        <f>IF('Plano de ação'!J745="","",'Plano de ação'!J745)</f>
        <v>1.
2.
3.
n.</v>
      </c>
      <c r="AA745" s="85" t="str">
        <f>IF('Plano de ação'!R745="","",'Plano de ação'!R745)</f>
        <v/>
      </c>
      <c r="AB745" s="86" t="str">
        <f>IF('Plano de ação'!S745="","",'Plano de ação'!S745)</f>
        <v/>
      </c>
      <c r="AC745" s="83" t="str">
        <f>IF('Plano de contingência'!J745="","",'Plano de contingência'!J745)</f>
        <v>1.
2.
3.
n.</v>
      </c>
      <c r="AD745" s="83" t="str">
        <f>'Plano de contingência'!M745</f>
        <v>1.
2.
3.
n.</v>
      </c>
      <c r="AE745" s="505"/>
    </row>
    <row r="746" spans="2:31" s="78" customFormat="1" ht="14.45" customHeight="1" thickTop="1" thickBot="1" x14ac:dyDescent="0.25">
      <c r="B746" s="455"/>
      <c r="C746" s="462"/>
      <c r="D746" s="465"/>
      <c r="E746" s="472"/>
      <c r="F746" s="93"/>
      <c r="G746" s="449"/>
      <c r="H746" s="94"/>
      <c r="I746" s="436"/>
      <c r="J746" s="508"/>
      <c r="K746" s="411"/>
      <c r="L746" s="411"/>
      <c r="M746" s="414"/>
      <c r="N746" s="404" t="str">
        <f>'Avaliar os Controles Existent.'!H746</f>
        <v>1.
2.
3.
n.</v>
      </c>
      <c r="O746" s="405"/>
      <c r="P746" s="406"/>
      <c r="Q746" s="399"/>
      <c r="R746" s="404" t="str">
        <f>'Avaliar os Controles Existent.'!R746</f>
        <v>1.
2.
3.
n.</v>
      </c>
      <c r="S746" s="405"/>
      <c r="T746" s="406"/>
      <c r="U746" s="399"/>
      <c r="V746" s="381"/>
      <c r="W746" s="384"/>
      <c r="X746" s="393"/>
      <c r="Y746" s="84"/>
      <c r="Z746" s="83" t="str">
        <f>IF('Plano de ação'!J746="","",'Plano de ação'!J746)</f>
        <v>1.
2.
3.
n.</v>
      </c>
      <c r="AA746" s="85" t="str">
        <f>IF('Plano de ação'!R746="","",'Plano de ação'!R746)</f>
        <v/>
      </c>
      <c r="AB746" s="86" t="str">
        <f>IF('Plano de ação'!S746="","",'Plano de ação'!S746)</f>
        <v/>
      </c>
      <c r="AC746" s="83" t="str">
        <f>IF('Plano de contingência'!J746="","",'Plano de contingência'!J746)</f>
        <v>1.
2.
3.
n.</v>
      </c>
      <c r="AD746" s="83" t="str">
        <f>'Plano de contingência'!M746</f>
        <v>1.
2.
3.
n.</v>
      </c>
      <c r="AE746" s="505"/>
    </row>
    <row r="747" spans="2:31" s="78" customFormat="1" ht="14.45" customHeight="1" thickTop="1" thickBot="1" x14ac:dyDescent="0.25">
      <c r="B747" s="455"/>
      <c r="C747" s="462"/>
      <c r="D747" s="465"/>
      <c r="E747" s="472"/>
      <c r="F747" s="93"/>
      <c r="G747" s="449"/>
      <c r="H747" s="94"/>
      <c r="I747" s="436"/>
      <c r="J747" s="508"/>
      <c r="K747" s="411"/>
      <c r="L747" s="411"/>
      <c r="M747" s="414"/>
      <c r="N747" s="404" t="str">
        <f>'Avaliar os Controles Existent.'!H747</f>
        <v>1.
2.
3.
n.</v>
      </c>
      <c r="O747" s="405"/>
      <c r="P747" s="406"/>
      <c r="Q747" s="399"/>
      <c r="R747" s="404" t="str">
        <f>'Avaliar os Controles Existent.'!R747</f>
        <v>1.
2.
3.
n.</v>
      </c>
      <c r="S747" s="405"/>
      <c r="T747" s="406"/>
      <c r="U747" s="399"/>
      <c r="V747" s="381"/>
      <c r="W747" s="384"/>
      <c r="X747" s="393"/>
      <c r="Y747" s="84"/>
      <c r="Z747" s="83" t="str">
        <f>IF('Plano de ação'!J747="","",'Plano de ação'!J747)</f>
        <v>1.
2.
3.
n.</v>
      </c>
      <c r="AA747" s="85" t="str">
        <f>IF('Plano de ação'!R747="","",'Plano de ação'!R747)</f>
        <v/>
      </c>
      <c r="AB747" s="86" t="str">
        <f>IF('Plano de ação'!S747="","",'Plano de ação'!S747)</f>
        <v/>
      </c>
      <c r="AC747" s="83" t="str">
        <f>IF('Plano de contingência'!J747="","",'Plano de contingência'!J747)</f>
        <v>1.
2.
3.
n.</v>
      </c>
      <c r="AD747" s="83" t="str">
        <f>'Plano de contingência'!M747</f>
        <v>1.
2.
3.
n.</v>
      </c>
      <c r="AE747" s="505"/>
    </row>
    <row r="748" spans="2:31" s="78" customFormat="1" ht="14.45" customHeight="1" thickTop="1" thickBot="1" x14ac:dyDescent="0.25">
      <c r="B748" s="455"/>
      <c r="C748" s="462"/>
      <c r="D748" s="465"/>
      <c r="E748" s="472"/>
      <c r="F748" s="93"/>
      <c r="G748" s="449"/>
      <c r="H748" s="94"/>
      <c r="I748" s="436"/>
      <c r="J748" s="508"/>
      <c r="K748" s="411"/>
      <c r="L748" s="411"/>
      <c r="M748" s="414"/>
      <c r="N748" s="404" t="str">
        <f>'Avaliar os Controles Existent.'!H748</f>
        <v>1.
2.
3.
n.</v>
      </c>
      <c r="O748" s="405"/>
      <c r="P748" s="406"/>
      <c r="Q748" s="399"/>
      <c r="R748" s="404" t="str">
        <f>'Avaliar os Controles Existent.'!R748</f>
        <v>1.
2.
3.
n.</v>
      </c>
      <c r="S748" s="405"/>
      <c r="T748" s="406"/>
      <c r="U748" s="399"/>
      <c r="V748" s="381"/>
      <c r="W748" s="384"/>
      <c r="X748" s="393"/>
      <c r="Y748" s="84"/>
      <c r="Z748" s="83" t="str">
        <f>IF('Plano de ação'!J748="","",'Plano de ação'!J748)</f>
        <v>1.
2.
3.
n.</v>
      </c>
      <c r="AA748" s="85" t="str">
        <f>IF('Plano de ação'!R748="","",'Plano de ação'!R748)</f>
        <v/>
      </c>
      <c r="AB748" s="86" t="str">
        <f>IF('Plano de ação'!S748="","",'Plano de ação'!S748)</f>
        <v/>
      </c>
      <c r="AC748" s="83" t="str">
        <f>IF('Plano de contingência'!J748="","",'Plano de contingência'!J748)</f>
        <v>1.
2.
3.
n.</v>
      </c>
      <c r="AD748" s="83" t="str">
        <f>'Plano de contingência'!M748</f>
        <v>1.
2.
3.
n.</v>
      </c>
      <c r="AE748" s="505"/>
    </row>
    <row r="749" spans="2:31" s="78" customFormat="1" ht="14.45" customHeight="1" thickTop="1" thickBot="1" x14ac:dyDescent="0.25">
      <c r="B749" s="455"/>
      <c r="C749" s="462"/>
      <c r="D749" s="465"/>
      <c r="E749" s="472"/>
      <c r="F749" s="93"/>
      <c r="G749" s="449"/>
      <c r="H749" s="94"/>
      <c r="I749" s="436"/>
      <c r="J749" s="508"/>
      <c r="K749" s="411"/>
      <c r="L749" s="411"/>
      <c r="M749" s="414"/>
      <c r="N749" s="404" t="str">
        <f>'Avaliar os Controles Existent.'!H749</f>
        <v>1.
2.
3.
n.</v>
      </c>
      <c r="O749" s="405"/>
      <c r="P749" s="406"/>
      <c r="Q749" s="399"/>
      <c r="R749" s="404" t="str">
        <f>'Avaliar os Controles Existent.'!R749</f>
        <v>1.
2.
3.
n.</v>
      </c>
      <c r="S749" s="405"/>
      <c r="T749" s="406"/>
      <c r="U749" s="399"/>
      <c r="V749" s="381"/>
      <c r="W749" s="384"/>
      <c r="X749" s="393"/>
      <c r="Y749" s="84"/>
      <c r="Z749" s="83" t="str">
        <f>IF('Plano de ação'!J749="","",'Plano de ação'!J749)</f>
        <v>1.
2.
3.
n.</v>
      </c>
      <c r="AA749" s="85" t="str">
        <f>IF('Plano de ação'!R749="","",'Plano de ação'!R749)</f>
        <v/>
      </c>
      <c r="AB749" s="86" t="str">
        <f>IF('Plano de ação'!S749="","",'Plano de ação'!S749)</f>
        <v/>
      </c>
      <c r="AC749" s="83" t="str">
        <f>IF('Plano de contingência'!J749="","",'Plano de contingência'!J749)</f>
        <v>1.
2.
3.
n.</v>
      </c>
      <c r="AD749" s="83" t="str">
        <f>'Plano de contingência'!M749</f>
        <v>1.
2.
3.
n.</v>
      </c>
      <c r="AE749" s="505"/>
    </row>
    <row r="750" spans="2:31" s="78" customFormat="1" ht="14.45" customHeight="1" thickTop="1" thickBot="1" x14ac:dyDescent="0.25">
      <c r="B750" s="455"/>
      <c r="C750" s="462"/>
      <c r="D750" s="465"/>
      <c r="E750" s="472"/>
      <c r="F750" s="93"/>
      <c r="G750" s="449"/>
      <c r="H750" s="94"/>
      <c r="I750" s="436"/>
      <c r="J750" s="508"/>
      <c r="K750" s="411"/>
      <c r="L750" s="411"/>
      <c r="M750" s="414"/>
      <c r="N750" s="404" t="str">
        <f>'Avaliar os Controles Existent.'!H750</f>
        <v>1.
2.
3.
n.</v>
      </c>
      <c r="O750" s="405"/>
      <c r="P750" s="406"/>
      <c r="Q750" s="399"/>
      <c r="R750" s="404" t="str">
        <f>'Avaliar os Controles Existent.'!R750</f>
        <v>1.
2.
3.
n.</v>
      </c>
      <c r="S750" s="405"/>
      <c r="T750" s="406"/>
      <c r="U750" s="399"/>
      <c r="V750" s="381"/>
      <c r="W750" s="384"/>
      <c r="X750" s="393"/>
      <c r="Y750" s="84"/>
      <c r="Z750" s="83" t="str">
        <f>IF('Plano de ação'!J750="","",'Plano de ação'!J750)</f>
        <v>1.
2.
3.
n.</v>
      </c>
      <c r="AA750" s="85" t="str">
        <f>IF('Plano de ação'!R750="","",'Plano de ação'!R750)</f>
        <v/>
      </c>
      <c r="AB750" s="86" t="str">
        <f>IF('Plano de ação'!S750="","",'Plano de ação'!S750)</f>
        <v/>
      </c>
      <c r="AC750" s="83" t="str">
        <f>IF('Plano de contingência'!J750="","",'Plano de contingência'!J750)</f>
        <v>1.
2.
3.
n.</v>
      </c>
      <c r="AD750" s="83" t="str">
        <f>'Plano de contingência'!M750</f>
        <v>1.
2.
3.
n.</v>
      </c>
      <c r="AE750" s="505"/>
    </row>
    <row r="751" spans="2:31" s="78" customFormat="1" ht="14.45" customHeight="1" thickTop="1" thickBot="1" x14ac:dyDescent="0.25">
      <c r="B751" s="455"/>
      <c r="C751" s="462"/>
      <c r="D751" s="466"/>
      <c r="E751" s="473"/>
      <c r="F751" s="93"/>
      <c r="G751" s="450"/>
      <c r="H751" s="94"/>
      <c r="I751" s="437"/>
      <c r="J751" s="509"/>
      <c r="K751" s="412"/>
      <c r="L751" s="412"/>
      <c r="M751" s="415"/>
      <c r="N751" s="404" t="str">
        <f>'Avaliar os Controles Existent.'!H751</f>
        <v>1.
2.
3.
n.</v>
      </c>
      <c r="O751" s="405"/>
      <c r="P751" s="406"/>
      <c r="Q751" s="400"/>
      <c r="R751" s="404" t="str">
        <f>'Avaliar os Controles Existent.'!R751</f>
        <v>1.
2.
3.
n.</v>
      </c>
      <c r="S751" s="405"/>
      <c r="T751" s="406"/>
      <c r="U751" s="400"/>
      <c r="V751" s="382"/>
      <c r="W751" s="385"/>
      <c r="X751" s="394"/>
      <c r="Y751" s="84"/>
      <c r="Z751" s="83" t="str">
        <f>IF('Plano de ação'!J751="","",'Plano de ação'!J751)</f>
        <v>1.
2.
3.
n.</v>
      </c>
      <c r="AA751" s="85" t="str">
        <f>IF('Plano de ação'!R751="","",'Plano de ação'!R751)</f>
        <v/>
      </c>
      <c r="AB751" s="86" t="str">
        <f>IF('Plano de ação'!S751="","",'Plano de ação'!S751)</f>
        <v/>
      </c>
      <c r="AC751" s="83" t="str">
        <f>IF('Plano de contingência'!J751="","",'Plano de contingência'!J751)</f>
        <v>1.
2.
3.
n.</v>
      </c>
      <c r="AD751" s="83" t="str">
        <f>'Plano de contingência'!M751</f>
        <v>1.
2.
3.
n.</v>
      </c>
      <c r="AE751" s="505"/>
    </row>
    <row r="752" spans="2:31" s="78" customFormat="1" ht="14.45" customHeight="1" thickTop="1" thickBot="1" x14ac:dyDescent="0.25">
      <c r="B752" s="455"/>
      <c r="C752" s="462"/>
      <c r="D752" s="464" t="str">
        <f>'Subprocessos e FCS'!C87</f>
        <v>FCS.03</v>
      </c>
      <c r="E752" s="471">
        <f>'Subprocessos e FCS'!D87</f>
        <v>0</v>
      </c>
      <c r="F752" s="93"/>
      <c r="G752" s="448" t="s">
        <v>166</v>
      </c>
      <c r="H752" s="94"/>
      <c r="I752" s="435"/>
      <c r="J752" s="507"/>
      <c r="K752" s="410" t="str">
        <f>'Apuração do Risco Inerente'!Y752:Y761</f>
        <v/>
      </c>
      <c r="L752" s="410" t="str">
        <f>'Apuração do Risco Inerente'!Z752:Z761</f>
        <v/>
      </c>
      <c r="M752" s="413" t="str">
        <f>'Apuração do Risco Inerente'!AB752:AB761</f>
        <v/>
      </c>
      <c r="N752" s="404" t="str">
        <f>'Avaliar os Controles Existent.'!H752</f>
        <v>1.
2.
3.
n.</v>
      </c>
      <c r="O752" s="405"/>
      <c r="P752" s="406"/>
      <c r="Q752" s="398" t="str">
        <f>'Avaliar os Controles Existent.'!N752:N761</f>
        <v/>
      </c>
      <c r="R752" s="404" t="str">
        <f>'Avaliar os Controles Existent.'!R752</f>
        <v>1.
2.
3.
n.</v>
      </c>
      <c r="S752" s="405"/>
      <c r="T752" s="406"/>
      <c r="U752" s="398" t="str">
        <f>'Avaliar os Controles Existent.'!X752:X761</f>
        <v/>
      </c>
      <c r="V752" s="380" t="str">
        <f>'Avaliar os Controles Existent.'!AA752:AA761</f>
        <v/>
      </c>
      <c r="W752" s="383" t="str">
        <f>'Avaliar os Controles Existent.'!AB752:AB761</f>
        <v/>
      </c>
      <c r="X752" s="392" t="str">
        <f>'Avaliar os Controles Existent.'!AD752:AD761</f>
        <v/>
      </c>
      <c r="Y752" s="84" t="str">
        <f>IF('Plano de ação'!I752:I761="","",'Plano de ação'!I752:I761)</f>
        <v/>
      </c>
      <c r="Z752" s="83" t="str">
        <f>IF('Plano de ação'!J752="","",'Plano de ação'!J752)</f>
        <v>1.
2.
3.
n.</v>
      </c>
      <c r="AA752" s="85" t="str">
        <f>IF('Plano de ação'!R752="","",'Plano de ação'!R752)</f>
        <v/>
      </c>
      <c r="AB752" s="86" t="str">
        <f>IF('Plano de ação'!S752="","",'Plano de ação'!S752)</f>
        <v/>
      </c>
      <c r="AC752" s="83" t="str">
        <f>IF('Plano de contingência'!J752="","",'Plano de contingência'!J752)</f>
        <v>1.
2.
3.
n.</v>
      </c>
      <c r="AD752" s="83" t="str">
        <f>'Plano de contingência'!M752</f>
        <v>1.
2.
3.
n.</v>
      </c>
      <c r="AE752" s="505" t="str">
        <f>IF(Monitoramento!J752="","",Monitoramento!J752)</f>
        <v/>
      </c>
    </row>
    <row r="753" spans="2:31" s="78" customFormat="1" ht="14.45" customHeight="1" thickTop="1" thickBot="1" x14ac:dyDescent="0.25">
      <c r="B753" s="455"/>
      <c r="C753" s="462"/>
      <c r="D753" s="465"/>
      <c r="E753" s="472"/>
      <c r="F753" s="93"/>
      <c r="G753" s="449"/>
      <c r="H753" s="94"/>
      <c r="I753" s="436"/>
      <c r="J753" s="508"/>
      <c r="K753" s="411"/>
      <c r="L753" s="411"/>
      <c r="M753" s="414"/>
      <c r="N753" s="404" t="str">
        <f>'Avaliar os Controles Existent.'!H753</f>
        <v>1.
2.
3.
n.</v>
      </c>
      <c r="O753" s="405"/>
      <c r="P753" s="406"/>
      <c r="Q753" s="399"/>
      <c r="R753" s="404" t="str">
        <f>'Avaliar os Controles Existent.'!R753</f>
        <v>1.
2.
3.
n.</v>
      </c>
      <c r="S753" s="405"/>
      <c r="T753" s="406"/>
      <c r="U753" s="399"/>
      <c r="V753" s="381"/>
      <c r="W753" s="384"/>
      <c r="X753" s="393"/>
      <c r="Y753" s="84"/>
      <c r="Z753" s="83" t="str">
        <f>IF('Plano de ação'!J753="","",'Plano de ação'!J753)</f>
        <v>1.
2.
3.
n.</v>
      </c>
      <c r="AA753" s="85" t="str">
        <f>IF('Plano de ação'!R753="","",'Plano de ação'!R753)</f>
        <v/>
      </c>
      <c r="AB753" s="86" t="str">
        <f>IF('Plano de ação'!S753="","",'Plano de ação'!S753)</f>
        <v/>
      </c>
      <c r="AC753" s="83" t="str">
        <f>IF('Plano de contingência'!J753="","",'Plano de contingência'!J753)</f>
        <v>1.
2.
3.
n.</v>
      </c>
      <c r="AD753" s="83" t="str">
        <f>'Plano de contingência'!M753</f>
        <v>1.
2.
3.
n.</v>
      </c>
      <c r="AE753" s="505"/>
    </row>
    <row r="754" spans="2:31" s="78" customFormat="1" ht="14.45" customHeight="1" thickTop="1" thickBot="1" x14ac:dyDescent="0.25">
      <c r="B754" s="455"/>
      <c r="C754" s="462"/>
      <c r="D754" s="465"/>
      <c r="E754" s="472"/>
      <c r="F754" s="93"/>
      <c r="G754" s="449"/>
      <c r="H754" s="94"/>
      <c r="I754" s="436"/>
      <c r="J754" s="508"/>
      <c r="K754" s="411"/>
      <c r="L754" s="411"/>
      <c r="M754" s="414"/>
      <c r="N754" s="404" t="str">
        <f>'Avaliar os Controles Existent.'!H754</f>
        <v>1.
2.
3.
n.</v>
      </c>
      <c r="O754" s="405"/>
      <c r="P754" s="406"/>
      <c r="Q754" s="399"/>
      <c r="R754" s="404" t="str">
        <f>'Avaliar os Controles Existent.'!R754</f>
        <v>1.
2.
3.
n.</v>
      </c>
      <c r="S754" s="405"/>
      <c r="T754" s="406"/>
      <c r="U754" s="399"/>
      <c r="V754" s="381"/>
      <c r="W754" s="384"/>
      <c r="X754" s="393"/>
      <c r="Y754" s="84"/>
      <c r="Z754" s="83" t="str">
        <f>IF('Plano de ação'!J754="","",'Plano de ação'!J754)</f>
        <v>1.
2.
3.
n.</v>
      </c>
      <c r="AA754" s="85" t="str">
        <f>IF('Plano de ação'!R754="","",'Plano de ação'!R754)</f>
        <v/>
      </c>
      <c r="AB754" s="86" t="str">
        <f>IF('Plano de ação'!S754="","",'Plano de ação'!S754)</f>
        <v/>
      </c>
      <c r="AC754" s="83" t="str">
        <f>IF('Plano de contingência'!J754="","",'Plano de contingência'!J754)</f>
        <v>1.
2.
3.
n.</v>
      </c>
      <c r="AD754" s="83" t="str">
        <f>'Plano de contingência'!M754</f>
        <v>1.
2.
3.
n.</v>
      </c>
      <c r="AE754" s="505"/>
    </row>
    <row r="755" spans="2:31" s="78" customFormat="1" ht="14.45" customHeight="1" thickTop="1" thickBot="1" x14ac:dyDescent="0.25">
      <c r="B755" s="455"/>
      <c r="C755" s="462"/>
      <c r="D755" s="465"/>
      <c r="E755" s="472"/>
      <c r="F755" s="93"/>
      <c r="G755" s="449"/>
      <c r="H755" s="94"/>
      <c r="I755" s="436"/>
      <c r="J755" s="508"/>
      <c r="K755" s="411"/>
      <c r="L755" s="411"/>
      <c r="M755" s="414"/>
      <c r="N755" s="404" t="str">
        <f>'Avaliar os Controles Existent.'!H755</f>
        <v>1.
2.
3.
n.</v>
      </c>
      <c r="O755" s="405"/>
      <c r="P755" s="406"/>
      <c r="Q755" s="399"/>
      <c r="R755" s="404" t="str">
        <f>'Avaliar os Controles Existent.'!R755</f>
        <v>1.
2.
3.
n.</v>
      </c>
      <c r="S755" s="405"/>
      <c r="T755" s="406"/>
      <c r="U755" s="399"/>
      <c r="V755" s="381"/>
      <c r="W755" s="384"/>
      <c r="X755" s="393"/>
      <c r="Y755" s="84"/>
      <c r="Z755" s="83" t="str">
        <f>IF('Plano de ação'!J755="","",'Plano de ação'!J755)</f>
        <v>1.
2.
3.
n.</v>
      </c>
      <c r="AA755" s="85" t="str">
        <f>IF('Plano de ação'!R755="","",'Plano de ação'!R755)</f>
        <v/>
      </c>
      <c r="AB755" s="86" t="str">
        <f>IF('Plano de ação'!S755="","",'Plano de ação'!S755)</f>
        <v/>
      </c>
      <c r="AC755" s="83" t="str">
        <f>IF('Plano de contingência'!J755="","",'Plano de contingência'!J755)</f>
        <v>1.
2.
3.
n.</v>
      </c>
      <c r="AD755" s="83" t="str">
        <f>'Plano de contingência'!M755</f>
        <v>1.
2.
3.
n.</v>
      </c>
      <c r="AE755" s="505"/>
    </row>
    <row r="756" spans="2:31" s="78" customFormat="1" ht="14.45" customHeight="1" thickTop="1" thickBot="1" x14ac:dyDescent="0.25">
      <c r="B756" s="455"/>
      <c r="C756" s="462"/>
      <c r="D756" s="465"/>
      <c r="E756" s="472"/>
      <c r="F756" s="93"/>
      <c r="G756" s="449"/>
      <c r="H756" s="94"/>
      <c r="I756" s="436"/>
      <c r="J756" s="508"/>
      <c r="K756" s="411"/>
      <c r="L756" s="411"/>
      <c r="M756" s="414"/>
      <c r="N756" s="404" t="str">
        <f>'Avaliar os Controles Existent.'!H756</f>
        <v>1.
2.
3.
n.</v>
      </c>
      <c r="O756" s="405"/>
      <c r="P756" s="406"/>
      <c r="Q756" s="399"/>
      <c r="R756" s="404" t="str">
        <f>'Avaliar os Controles Existent.'!R756</f>
        <v>1.
2.
3.
n.</v>
      </c>
      <c r="S756" s="405"/>
      <c r="T756" s="406"/>
      <c r="U756" s="399"/>
      <c r="V756" s="381"/>
      <c r="W756" s="384"/>
      <c r="X756" s="393"/>
      <c r="Y756" s="84"/>
      <c r="Z756" s="83" t="str">
        <f>IF('Plano de ação'!J756="","",'Plano de ação'!J756)</f>
        <v>1.
2.
3.
n.</v>
      </c>
      <c r="AA756" s="85" t="str">
        <f>IF('Plano de ação'!R756="","",'Plano de ação'!R756)</f>
        <v/>
      </c>
      <c r="AB756" s="86" t="str">
        <f>IF('Plano de ação'!S756="","",'Plano de ação'!S756)</f>
        <v/>
      </c>
      <c r="AC756" s="83" t="str">
        <f>IF('Plano de contingência'!J756="","",'Plano de contingência'!J756)</f>
        <v>1.
2.
3.
n.</v>
      </c>
      <c r="AD756" s="83" t="str">
        <f>'Plano de contingência'!M756</f>
        <v>1.
2.
3.
n.</v>
      </c>
      <c r="AE756" s="505"/>
    </row>
    <row r="757" spans="2:31" s="78" customFormat="1" ht="14.45" customHeight="1" thickTop="1" thickBot="1" x14ac:dyDescent="0.25">
      <c r="B757" s="455"/>
      <c r="C757" s="462"/>
      <c r="D757" s="465"/>
      <c r="E757" s="472"/>
      <c r="F757" s="93"/>
      <c r="G757" s="449"/>
      <c r="H757" s="94"/>
      <c r="I757" s="436"/>
      <c r="J757" s="508"/>
      <c r="K757" s="411"/>
      <c r="L757" s="411"/>
      <c r="M757" s="414"/>
      <c r="N757" s="404" t="str">
        <f>'Avaliar os Controles Existent.'!H757</f>
        <v>1.
2.
3.
n.</v>
      </c>
      <c r="O757" s="405"/>
      <c r="P757" s="406"/>
      <c r="Q757" s="399"/>
      <c r="R757" s="404" t="str">
        <f>'Avaliar os Controles Existent.'!R757</f>
        <v>1.
2.
3.
n.</v>
      </c>
      <c r="S757" s="405"/>
      <c r="T757" s="406"/>
      <c r="U757" s="399"/>
      <c r="V757" s="381"/>
      <c r="W757" s="384"/>
      <c r="X757" s="393"/>
      <c r="Y757" s="84"/>
      <c r="Z757" s="83" t="str">
        <f>IF('Plano de ação'!J757="","",'Plano de ação'!J757)</f>
        <v>1.
2.
3.
n.</v>
      </c>
      <c r="AA757" s="85" t="str">
        <f>IF('Plano de ação'!R757="","",'Plano de ação'!R757)</f>
        <v/>
      </c>
      <c r="AB757" s="86" t="str">
        <f>IF('Plano de ação'!S757="","",'Plano de ação'!S757)</f>
        <v/>
      </c>
      <c r="AC757" s="83" t="str">
        <f>IF('Plano de contingência'!J757="","",'Plano de contingência'!J757)</f>
        <v>1.
2.
3.
n.</v>
      </c>
      <c r="AD757" s="83" t="str">
        <f>'Plano de contingência'!M757</f>
        <v>1.
2.
3.
n.</v>
      </c>
      <c r="AE757" s="505"/>
    </row>
    <row r="758" spans="2:31" s="78" customFormat="1" ht="14.45" customHeight="1" thickTop="1" thickBot="1" x14ac:dyDescent="0.25">
      <c r="B758" s="455"/>
      <c r="C758" s="462"/>
      <c r="D758" s="465"/>
      <c r="E758" s="472"/>
      <c r="F758" s="93"/>
      <c r="G758" s="449"/>
      <c r="H758" s="94"/>
      <c r="I758" s="436"/>
      <c r="J758" s="508"/>
      <c r="K758" s="411"/>
      <c r="L758" s="411"/>
      <c r="M758" s="414"/>
      <c r="N758" s="404" t="str">
        <f>'Avaliar os Controles Existent.'!H758</f>
        <v>1.
2.
3.
n.</v>
      </c>
      <c r="O758" s="405"/>
      <c r="P758" s="406"/>
      <c r="Q758" s="399"/>
      <c r="R758" s="404" t="str">
        <f>'Avaliar os Controles Existent.'!R758</f>
        <v>1.
2.
3.
n.</v>
      </c>
      <c r="S758" s="405"/>
      <c r="T758" s="406"/>
      <c r="U758" s="399"/>
      <c r="V758" s="381"/>
      <c r="W758" s="384"/>
      <c r="X758" s="393"/>
      <c r="Y758" s="84"/>
      <c r="Z758" s="83" t="str">
        <f>IF('Plano de ação'!J758="","",'Plano de ação'!J758)</f>
        <v>1.
2.
3.
n.</v>
      </c>
      <c r="AA758" s="85" t="str">
        <f>IF('Plano de ação'!R758="","",'Plano de ação'!R758)</f>
        <v/>
      </c>
      <c r="AB758" s="86" t="str">
        <f>IF('Plano de ação'!S758="","",'Plano de ação'!S758)</f>
        <v/>
      </c>
      <c r="AC758" s="83" t="str">
        <f>IF('Plano de contingência'!J758="","",'Plano de contingência'!J758)</f>
        <v>1.
2.
3.
n.</v>
      </c>
      <c r="AD758" s="83" t="str">
        <f>'Plano de contingência'!M758</f>
        <v>1.
2.
3.
n.</v>
      </c>
      <c r="AE758" s="505"/>
    </row>
    <row r="759" spans="2:31" s="78" customFormat="1" ht="14.45" customHeight="1" thickTop="1" thickBot="1" x14ac:dyDescent="0.25">
      <c r="B759" s="455"/>
      <c r="C759" s="462"/>
      <c r="D759" s="465"/>
      <c r="E759" s="472"/>
      <c r="F759" s="93"/>
      <c r="G759" s="449"/>
      <c r="H759" s="94"/>
      <c r="I759" s="436"/>
      <c r="J759" s="508"/>
      <c r="K759" s="411"/>
      <c r="L759" s="411"/>
      <c r="M759" s="414"/>
      <c r="N759" s="404" t="str">
        <f>'Avaliar os Controles Existent.'!H759</f>
        <v>1.
2.
3.
n.</v>
      </c>
      <c r="O759" s="405"/>
      <c r="P759" s="406"/>
      <c r="Q759" s="399"/>
      <c r="R759" s="404" t="str">
        <f>'Avaliar os Controles Existent.'!R759</f>
        <v>1.
2.
3.
n.</v>
      </c>
      <c r="S759" s="405"/>
      <c r="T759" s="406"/>
      <c r="U759" s="399"/>
      <c r="V759" s="381"/>
      <c r="W759" s="384"/>
      <c r="X759" s="393"/>
      <c r="Y759" s="84"/>
      <c r="Z759" s="83" t="str">
        <f>IF('Plano de ação'!J759="","",'Plano de ação'!J759)</f>
        <v>1.
2.
3.
n.</v>
      </c>
      <c r="AA759" s="85" t="str">
        <f>IF('Plano de ação'!R759="","",'Plano de ação'!R759)</f>
        <v/>
      </c>
      <c r="AB759" s="86" t="str">
        <f>IF('Plano de ação'!S759="","",'Plano de ação'!S759)</f>
        <v/>
      </c>
      <c r="AC759" s="83" t="str">
        <f>IF('Plano de contingência'!J759="","",'Plano de contingência'!J759)</f>
        <v>1.
2.
3.
n.</v>
      </c>
      <c r="AD759" s="83" t="str">
        <f>'Plano de contingência'!M759</f>
        <v>1.
2.
3.
n.</v>
      </c>
      <c r="AE759" s="505"/>
    </row>
    <row r="760" spans="2:31" s="78" customFormat="1" ht="14.45" customHeight="1" thickTop="1" thickBot="1" x14ac:dyDescent="0.25">
      <c r="B760" s="455"/>
      <c r="C760" s="462"/>
      <c r="D760" s="465"/>
      <c r="E760" s="472"/>
      <c r="F760" s="93"/>
      <c r="G760" s="449"/>
      <c r="H760" s="94"/>
      <c r="I760" s="436"/>
      <c r="J760" s="508"/>
      <c r="K760" s="411"/>
      <c r="L760" s="411"/>
      <c r="M760" s="414"/>
      <c r="N760" s="404" t="str">
        <f>'Avaliar os Controles Existent.'!H760</f>
        <v>1.
2.
3.
n.</v>
      </c>
      <c r="O760" s="405"/>
      <c r="P760" s="406"/>
      <c r="Q760" s="399"/>
      <c r="R760" s="404" t="str">
        <f>'Avaliar os Controles Existent.'!R760</f>
        <v>1.
2.
3.
n.</v>
      </c>
      <c r="S760" s="405"/>
      <c r="T760" s="406"/>
      <c r="U760" s="399"/>
      <c r="V760" s="381"/>
      <c r="W760" s="384"/>
      <c r="X760" s="393"/>
      <c r="Y760" s="84"/>
      <c r="Z760" s="83" t="str">
        <f>IF('Plano de ação'!J760="","",'Plano de ação'!J760)</f>
        <v>1.
2.
3.
n.</v>
      </c>
      <c r="AA760" s="85" t="str">
        <f>IF('Plano de ação'!R760="","",'Plano de ação'!R760)</f>
        <v/>
      </c>
      <c r="AB760" s="86" t="str">
        <f>IF('Plano de ação'!S760="","",'Plano de ação'!S760)</f>
        <v/>
      </c>
      <c r="AC760" s="83" t="str">
        <f>IF('Plano de contingência'!J760="","",'Plano de contingência'!J760)</f>
        <v>1.
2.
3.
n.</v>
      </c>
      <c r="AD760" s="83" t="str">
        <f>'Plano de contingência'!M760</f>
        <v>1.
2.
3.
n.</v>
      </c>
      <c r="AE760" s="505"/>
    </row>
    <row r="761" spans="2:31" s="78" customFormat="1" ht="14.45" customHeight="1" thickTop="1" thickBot="1" x14ac:dyDescent="0.25">
      <c r="B761" s="455"/>
      <c r="C761" s="462"/>
      <c r="D761" s="466"/>
      <c r="E761" s="473"/>
      <c r="F761" s="93"/>
      <c r="G761" s="450"/>
      <c r="H761" s="94"/>
      <c r="I761" s="437"/>
      <c r="J761" s="509"/>
      <c r="K761" s="412"/>
      <c r="L761" s="412"/>
      <c r="M761" s="415"/>
      <c r="N761" s="404" t="str">
        <f>'Avaliar os Controles Existent.'!H761</f>
        <v>1.
2.
3.
n.</v>
      </c>
      <c r="O761" s="405"/>
      <c r="P761" s="406"/>
      <c r="Q761" s="400"/>
      <c r="R761" s="404" t="str">
        <f>'Avaliar os Controles Existent.'!R761</f>
        <v>1.
2.
3.
n.</v>
      </c>
      <c r="S761" s="405"/>
      <c r="T761" s="406"/>
      <c r="U761" s="400"/>
      <c r="V761" s="382"/>
      <c r="W761" s="385"/>
      <c r="X761" s="394"/>
      <c r="Y761" s="84"/>
      <c r="Z761" s="83" t="str">
        <f>IF('Plano de ação'!J761="","",'Plano de ação'!J761)</f>
        <v>1.
2.
3.
n.</v>
      </c>
      <c r="AA761" s="85" t="str">
        <f>IF('Plano de ação'!R761="","",'Plano de ação'!R761)</f>
        <v/>
      </c>
      <c r="AB761" s="86" t="str">
        <f>IF('Plano de ação'!S761="","",'Plano de ação'!S761)</f>
        <v/>
      </c>
      <c r="AC761" s="83" t="str">
        <f>IF('Plano de contingência'!J761="","",'Plano de contingência'!J761)</f>
        <v>1.
2.
3.
n.</v>
      </c>
      <c r="AD761" s="83" t="str">
        <f>'Plano de contingência'!M761</f>
        <v>1.
2.
3.
n.</v>
      </c>
      <c r="AE761" s="505"/>
    </row>
    <row r="762" spans="2:31" s="78" customFormat="1" ht="14.45" customHeight="1" thickTop="1" thickBot="1" x14ac:dyDescent="0.25">
      <c r="B762" s="455"/>
      <c r="C762" s="462"/>
      <c r="D762" s="464" t="str">
        <f>'Subprocessos e FCS'!C88</f>
        <v>FCS.04</v>
      </c>
      <c r="E762" s="471">
        <f>'Subprocessos e FCS'!D88</f>
        <v>0</v>
      </c>
      <c r="F762" s="93"/>
      <c r="G762" s="448" t="s">
        <v>167</v>
      </c>
      <c r="H762" s="94"/>
      <c r="I762" s="435"/>
      <c r="J762" s="507"/>
      <c r="K762" s="410" t="str">
        <f>'Apuração do Risco Inerente'!Y762:Y771</f>
        <v/>
      </c>
      <c r="L762" s="410" t="str">
        <f>'Apuração do Risco Inerente'!Z762:Z771</f>
        <v/>
      </c>
      <c r="M762" s="413" t="str">
        <f>'Apuração do Risco Inerente'!AB762:AB771</f>
        <v/>
      </c>
      <c r="N762" s="404" t="str">
        <f>'Avaliar os Controles Existent.'!H762</f>
        <v>1.
2.
3.
n.</v>
      </c>
      <c r="O762" s="405"/>
      <c r="P762" s="406"/>
      <c r="Q762" s="398" t="str">
        <f>'Avaliar os Controles Existent.'!N762:N771</f>
        <v/>
      </c>
      <c r="R762" s="404" t="str">
        <f>'Avaliar os Controles Existent.'!R762</f>
        <v>1.
2.
3.
n.</v>
      </c>
      <c r="S762" s="405"/>
      <c r="T762" s="406"/>
      <c r="U762" s="398" t="str">
        <f>'Avaliar os Controles Existent.'!X762:X771</f>
        <v/>
      </c>
      <c r="V762" s="380" t="str">
        <f>'Avaliar os Controles Existent.'!AA762:AA771</f>
        <v/>
      </c>
      <c r="W762" s="383" t="str">
        <f>'Avaliar os Controles Existent.'!AB762:AB771</f>
        <v/>
      </c>
      <c r="X762" s="392" t="str">
        <f>'Avaliar os Controles Existent.'!AD762:AD771</f>
        <v/>
      </c>
      <c r="Y762" s="84" t="str">
        <f>IF('Plano de ação'!I762:I771="","",'Plano de ação'!I762:I771)</f>
        <v/>
      </c>
      <c r="Z762" s="83" t="str">
        <f>IF('Plano de ação'!J762="","",'Plano de ação'!J762)</f>
        <v>1.
2.
3.
n.</v>
      </c>
      <c r="AA762" s="85" t="str">
        <f>IF('Plano de ação'!R762="","",'Plano de ação'!R762)</f>
        <v/>
      </c>
      <c r="AB762" s="86" t="str">
        <f>IF('Plano de ação'!S762="","",'Plano de ação'!S762)</f>
        <v/>
      </c>
      <c r="AC762" s="83" t="str">
        <f>IF('Plano de contingência'!J762="","",'Plano de contingência'!J762)</f>
        <v>1.
2.
3.
n.</v>
      </c>
      <c r="AD762" s="83" t="str">
        <f>'Plano de contingência'!M762</f>
        <v>1.
2.
3.
n.</v>
      </c>
      <c r="AE762" s="505" t="str">
        <f>IF(Monitoramento!J762="","",Monitoramento!J762)</f>
        <v/>
      </c>
    </row>
    <row r="763" spans="2:31" s="78" customFormat="1" ht="14.45" customHeight="1" thickTop="1" thickBot="1" x14ac:dyDescent="0.25">
      <c r="B763" s="455"/>
      <c r="C763" s="462"/>
      <c r="D763" s="465"/>
      <c r="E763" s="472"/>
      <c r="F763" s="93"/>
      <c r="G763" s="449"/>
      <c r="H763" s="94"/>
      <c r="I763" s="436"/>
      <c r="J763" s="508"/>
      <c r="K763" s="411"/>
      <c r="L763" s="411"/>
      <c r="M763" s="414"/>
      <c r="N763" s="404" t="str">
        <f>'Avaliar os Controles Existent.'!H763</f>
        <v>1.
2.
3.
n.</v>
      </c>
      <c r="O763" s="405"/>
      <c r="P763" s="406"/>
      <c r="Q763" s="399"/>
      <c r="R763" s="404" t="str">
        <f>'Avaliar os Controles Existent.'!R763</f>
        <v>1.
2.
3.
n.</v>
      </c>
      <c r="S763" s="405"/>
      <c r="T763" s="406"/>
      <c r="U763" s="399"/>
      <c r="V763" s="381"/>
      <c r="W763" s="384"/>
      <c r="X763" s="393"/>
      <c r="Y763" s="84"/>
      <c r="Z763" s="83" t="str">
        <f>IF('Plano de ação'!J763="","",'Plano de ação'!J763)</f>
        <v>1.
2.
3.
n.</v>
      </c>
      <c r="AA763" s="85" t="str">
        <f>IF('Plano de ação'!R763="","",'Plano de ação'!R763)</f>
        <v/>
      </c>
      <c r="AB763" s="86" t="str">
        <f>IF('Plano de ação'!S763="","",'Plano de ação'!S763)</f>
        <v/>
      </c>
      <c r="AC763" s="83" t="str">
        <f>IF('Plano de contingência'!J763="","",'Plano de contingência'!J763)</f>
        <v>1.
2.
3.
n.</v>
      </c>
      <c r="AD763" s="83" t="str">
        <f>'Plano de contingência'!M763</f>
        <v>1.
2.
3.
n.</v>
      </c>
      <c r="AE763" s="505"/>
    </row>
    <row r="764" spans="2:31" s="78" customFormat="1" ht="14.45" customHeight="1" thickTop="1" thickBot="1" x14ac:dyDescent="0.25">
      <c r="B764" s="455"/>
      <c r="C764" s="462"/>
      <c r="D764" s="465"/>
      <c r="E764" s="472"/>
      <c r="F764" s="93"/>
      <c r="G764" s="449"/>
      <c r="H764" s="94"/>
      <c r="I764" s="436"/>
      <c r="J764" s="508"/>
      <c r="K764" s="411"/>
      <c r="L764" s="411"/>
      <c r="M764" s="414"/>
      <c r="N764" s="404" t="str">
        <f>'Avaliar os Controles Existent.'!H764</f>
        <v>1.
2.
3.
n.</v>
      </c>
      <c r="O764" s="405"/>
      <c r="P764" s="406"/>
      <c r="Q764" s="399"/>
      <c r="R764" s="404" t="str">
        <f>'Avaliar os Controles Existent.'!R764</f>
        <v>1.
2.
3.
n.</v>
      </c>
      <c r="S764" s="405"/>
      <c r="T764" s="406"/>
      <c r="U764" s="399"/>
      <c r="V764" s="381"/>
      <c r="W764" s="384"/>
      <c r="X764" s="393"/>
      <c r="Y764" s="84"/>
      <c r="Z764" s="83" t="str">
        <f>IF('Plano de ação'!J764="","",'Plano de ação'!J764)</f>
        <v>1.
2.
3.
n.</v>
      </c>
      <c r="AA764" s="85" t="str">
        <f>IF('Plano de ação'!R764="","",'Plano de ação'!R764)</f>
        <v/>
      </c>
      <c r="AB764" s="86" t="str">
        <f>IF('Plano de ação'!S764="","",'Plano de ação'!S764)</f>
        <v/>
      </c>
      <c r="AC764" s="83" t="str">
        <f>IF('Plano de contingência'!J764="","",'Plano de contingência'!J764)</f>
        <v>1.
2.
3.
n.</v>
      </c>
      <c r="AD764" s="83" t="str">
        <f>'Plano de contingência'!M764</f>
        <v>1.
2.
3.
n.</v>
      </c>
      <c r="AE764" s="505"/>
    </row>
    <row r="765" spans="2:31" s="78" customFormat="1" ht="14.45" customHeight="1" thickTop="1" thickBot="1" x14ac:dyDescent="0.25">
      <c r="B765" s="455"/>
      <c r="C765" s="462"/>
      <c r="D765" s="465"/>
      <c r="E765" s="472"/>
      <c r="F765" s="93"/>
      <c r="G765" s="449"/>
      <c r="H765" s="94"/>
      <c r="I765" s="436"/>
      <c r="J765" s="508"/>
      <c r="K765" s="411"/>
      <c r="L765" s="411"/>
      <c r="M765" s="414"/>
      <c r="N765" s="404" t="str">
        <f>'Avaliar os Controles Existent.'!H765</f>
        <v>1.
2.
3.
n.</v>
      </c>
      <c r="O765" s="405"/>
      <c r="P765" s="406"/>
      <c r="Q765" s="399"/>
      <c r="R765" s="404" t="str">
        <f>'Avaliar os Controles Existent.'!R765</f>
        <v>1.
2.
3.
n.</v>
      </c>
      <c r="S765" s="405"/>
      <c r="T765" s="406"/>
      <c r="U765" s="399"/>
      <c r="V765" s="381"/>
      <c r="W765" s="384"/>
      <c r="X765" s="393"/>
      <c r="Y765" s="84"/>
      <c r="Z765" s="83" t="str">
        <f>IF('Plano de ação'!J765="","",'Plano de ação'!J765)</f>
        <v>1.
2.
3.
n.</v>
      </c>
      <c r="AA765" s="85" t="str">
        <f>IF('Plano de ação'!R765="","",'Plano de ação'!R765)</f>
        <v/>
      </c>
      <c r="AB765" s="86" t="str">
        <f>IF('Plano de ação'!S765="","",'Plano de ação'!S765)</f>
        <v/>
      </c>
      <c r="AC765" s="83" t="str">
        <f>IF('Plano de contingência'!J765="","",'Plano de contingência'!J765)</f>
        <v>1.
2.
3.
n.</v>
      </c>
      <c r="AD765" s="83" t="str">
        <f>'Plano de contingência'!M765</f>
        <v>1.
2.
3.
n.</v>
      </c>
      <c r="AE765" s="505"/>
    </row>
    <row r="766" spans="2:31" s="78" customFormat="1" ht="14.45" customHeight="1" thickTop="1" thickBot="1" x14ac:dyDescent="0.25">
      <c r="B766" s="455"/>
      <c r="C766" s="462"/>
      <c r="D766" s="465"/>
      <c r="E766" s="472"/>
      <c r="F766" s="93"/>
      <c r="G766" s="449"/>
      <c r="H766" s="94"/>
      <c r="I766" s="436"/>
      <c r="J766" s="508"/>
      <c r="K766" s="411"/>
      <c r="L766" s="411"/>
      <c r="M766" s="414"/>
      <c r="N766" s="404" t="str">
        <f>'Avaliar os Controles Existent.'!H766</f>
        <v>1.
2.
3.
n.</v>
      </c>
      <c r="O766" s="405"/>
      <c r="P766" s="406"/>
      <c r="Q766" s="399"/>
      <c r="R766" s="404" t="str">
        <f>'Avaliar os Controles Existent.'!R766</f>
        <v>1.
2.
3.
n.</v>
      </c>
      <c r="S766" s="405"/>
      <c r="T766" s="406"/>
      <c r="U766" s="399"/>
      <c r="V766" s="381"/>
      <c r="W766" s="384"/>
      <c r="X766" s="393"/>
      <c r="Y766" s="84"/>
      <c r="Z766" s="83" t="str">
        <f>IF('Plano de ação'!J766="","",'Plano de ação'!J766)</f>
        <v>1.
2.
3.
n.</v>
      </c>
      <c r="AA766" s="85" t="str">
        <f>IF('Plano de ação'!R766="","",'Plano de ação'!R766)</f>
        <v/>
      </c>
      <c r="AB766" s="86" t="str">
        <f>IF('Plano de ação'!S766="","",'Plano de ação'!S766)</f>
        <v/>
      </c>
      <c r="AC766" s="83" t="str">
        <f>IF('Plano de contingência'!J766="","",'Plano de contingência'!J766)</f>
        <v>1.
2.
3.
n.</v>
      </c>
      <c r="AD766" s="83" t="str">
        <f>'Plano de contingência'!M766</f>
        <v>1.
2.
3.
n.</v>
      </c>
      <c r="AE766" s="505"/>
    </row>
    <row r="767" spans="2:31" s="78" customFormat="1" ht="14.45" customHeight="1" thickTop="1" thickBot="1" x14ac:dyDescent="0.25">
      <c r="B767" s="455"/>
      <c r="C767" s="462"/>
      <c r="D767" s="465"/>
      <c r="E767" s="472"/>
      <c r="F767" s="93"/>
      <c r="G767" s="449"/>
      <c r="H767" s="94"/>
      <c r="I767" s="436"/>
      <c r="J767" s="508"/>
      <c r="K767" s="411"/>
      <c r="L767" s="411"/>
      <c r="M767" s="414"/>
      <c r="N767" s="404" t="str">
        <f>'Avaliar os Controles Existent.'!H767</f>
        <v>1.
2.
3.
n.</v>
      </c>
      <c r="O767" s="405"/>
      <c r="P767" s="406"/>
      <c r="Q767" s="399"/>
      <c r="R767" s="404" t="str">
        <f>'Avaliar os Controles Existent.'!R767</f>
        <v>1.
2.
3.
n.</v>
      </c>
      <c r="S767" s="405"/>
      <c r="T767" s="406"/>
      <c r="U767" s="399"/>
      <c r="V767" s="381"/>
      <c r="W767" s="384"/>
      <c r="X767" s="393"/>
      <c r="Y767" s="84"/>
      <c r="Z767" s="83" t="str">
        <f>IF('Plano de ação'!J767="","",'Plano de ação'!J767)</f>
        <v>1.
2.
3.
n.</v>
      </c>
      <c r="AA767" s="85" t="str">
        <f>IF('Plano de ação'!R767="","",'Plano de ação'!R767)</f>
        <v/>
      </c>
      <c r="AB767" s="86" t="str">
        <f>IF('Plano de ação'!S767="","",'Plano de ação'!S767)</f>
        <v/>
      </c>
      <c r="AC767" s="83" t="str">
        <f>IF('Plano de contingência'!J767="","",'Plano de contingência'!J767)</f>
        <v>1.
2.
3.
n.</v>
      </c>
      <c r="AD767" s="83" t="str">
        <f>'Plano de contingência'!M767</f>
        <v>1.
2.
3.
n.</v>
      </c>
      <c r="AE767" s="505"/>
    </row>
    <row r="768" spans="2:31" s="78" customFormat="1" ht="14.45" customHeight="1" thickTop="1" thickBot="1" x14ac:dyDescent="0.25">
      <c r="B768" s="455"/>
      <c r="C768" s="462"/>
      <c r="D768" s="465"/>
      <c r="E768" s="472"/>
      <c r="F768" s="93"/>
      <c r="G768" s="449"/>
      <c r="H768" s="94"/>
      <c r="I768" s="436"/>
      <c r="J768" s="508"/>
      <c r="K768" s="411"/>
      <c r="L768" s="411"/>
      <c r="M768" s="414"/>
      <c r="N768" s="404" t="str">
        <f>'Avaliar os Controles Existent.'!H768</f>
        <v>1.
2.
3.
n.</v>
      </c>
      <c r="O768" s="405"/>
      <c r="P768" s="406"/>
      <c r="Q768" s="399"/>
      <c r="R768" s="404" t="str">
        <f>'Avaliar os Controles Existent.'!R768</f>
        <v>1.
2.
3.
n.</v>
      </c>
      <c r="S768" s="405"/>
      <c r="T768" s="406"/>
      <c r="U768" s="399"/>
      <c r="V768" s="381"/>
      <c r="W768" s="384"/>
      <c r="X768" s="393"/>
      <c r="Y768" s="84"/>
      <c r="Z768" s="83" t="str">
        <f>IF('Plano de ação'!J768="","",'Plano de ação'!J768)</f>
        <v>1.
2.
3.
n.</v>
      </c>
      <c r="AA768" s="85" t="str">
        <f>IF('Plano de ação'!R768="","",'Plano de ação'!R768)</f>
        <v/>
      </c>
      <c r="AB768" s="86" t="str">
        <f>IF('Plano de ação'!S768="","",'Plano de ação'!S768)</f>
        <v/>
      </c>
      <c r="AC768" s="83" t="str">
        <f>IF('Plano de contingência'!J768="","",'Plano de contingência'!J768)</f>
        <v>1.
2.
3.
n.</v>
      </c>
      <c r="AD768" s="83" t="str">
        <f>'Plano de contingência'!M768</f>
        <v>1.
2.
3.
n.</v>
      </c>
      <c r="AE768" s="505"/>
    </row>
    <row r="769" spans="2:31" s="78" customFormat="1" ht="14.45" customHeight="1" thickTop="1" thickBot="1" x14ac:dyDescent="0.25">
      <c r="B769" s="455"/>
      <c r="C769" s="462"/>
      <c r="D769" s="465"/>
      <c r="E769" s="472"/>
      <c r="F769" s="93"/>
      <c r="G769" s="449"/>
      <c r="H769" s="94"/>
      <c r="I769" s="436"/>
      <c r="J769" s="508"/>
      <c r="K769" s="411"/>
      <c r="L769" s="411"/>
      <c r="M769" s="414"/>
      <c r="N769" s="404" t="str">
        <f>'Avaliar os Controles Existent.'!H769</f>
        <v>1.
2.
3.
n.</v>
      </c>
      <c r="O769" s="405"/>
      <c r="P769" s="406"/>
      <c r="Q769" s="399"/>
      <c r="R769" s="404" t="str">
        <f>'Avaliar os Controles Existent.'!R769</f>
        <v>1.
2.
3.
n.</v>
      </c>
      <c r="S769" s="405"/>
      <c r="T769" s="406"/>
      <c r="U769" s="399"/>
      <c r="V769" s="381"/>
      <c r="W769" s="384"/>
      <c r="X769" s="393"/>
      <c r="Y769" s="84"/>
      <c r="Z769" s="83" t="str">
        <f>IF('Plano de ação'!J769="","",'Plano de ação'!J769)</f>
        <v>1.
2.
3.
n.</v>
      </c>
      <c r="AA769" s="85" t="str">
        <f>IF('Plano de ação'!R769="","",'Plano de ação'!R769)</f>
        <v/>
      </c>
      <c r="AB769" s="86" t="str">
        <f>IF('Plano de ação'!S769="","",'Plano de ação'!S769)</f>
        <v/>
      </c>
      <c r="AC769" s="83" t="str">
        <f>IF('Plano de contingência'!J769="","",'Plano de contingência'!J769)</f>
        <v>1.
2.
3.
n.</v>
      </c>
      <c r="AD769" s="83" t="str">
        <f>'Plano de contingência'!M769</f>
        <v>1.
2.
3.
n.</v>
      </c>
      <c r="AE769" s="505"/>
    </row>
    <row r="770" spans="2:31" s="78" customFormat="1" ht="14.45" customHeight="1" thickTop="1" thickBot="1" x14ac:dyDescent="0.25">
      <c r="B770" s="455"/>
      <c r="C770" s="462"/>
      <c r="D770" s="465"/>
      <c r="E770" s="472"/>
      <c r="F770" s="93"/>
      <c r="G770" s="449"/>
      <c r="H770" s="94"/>
      <c r="I770" s="436"/>
      <c r="J770" s="508"/>
      <c r="K770" s="411"/>
      <c r="L770" s="411"/>
      <c r="M770" s="414"/>
      <c r="N770" s="404" t="str">
        <f>'Avaliar os Controles Existent.'!H770</f>
        <v>1.
2.
3.
n.</v>
      </c>
      <c r="O770" s="405"/>
      <c r="P770" s="406"/>
      <c r="Q770" s="399"/>
      <c r="R770" s="404" t="str">
        <f>'Avaliar os Controles Existent.'!R770</f>
        <v>1.
2.
3.
n.</v>
      </c>
      <c r="S770" s="405"/>
      <c r="T770" s="406"/>
      <c r="U770" s="399"/>
      <c r="V770" s="381"/>
      <c r="W770" s="384"/>
      <c r="X770" s="393"/>
      <c r="Y770" s="84"/>
      <c r="Z770" s="83" t="str">
        <f>IF('Plano de ação'!J770="","",'Plano de ação'!J770)</f>
        <v>1.
2.
3.
n.</v>
      </c>
      <c r="AA770" s="85" t="str">
        <f>IF('Plano de ação'!R770="","",'Plano de ação'!R770)</f>
        <v/>
      </c>
      <c r="AB770" s="86" t="str">
        <f>IF('Plano de ação'!S770="","",'Plano de ação'!S770)</f>
        <v/>
      </c>
      <c r="AC770" s="83" t="str">
        <f>IF('Plano de contingência'!J770="","",'Plano de contingência'!J770)</f>
        <v>1.
2.
3.
n.</v>
      </c>
      <c r="AD770" s="83" t="str">
        <f>'Plano de contingência'!M770</f>
        <v>1.
2.
3.
n.</v>
      </c>
      <c r="AE770" s="505"/>
    </row>
    <row r="771" spans="2:31" s="78" customFormat="1" ht="14.45" customHeight="1" thickTop="1" thickBot="1" x14ac:dyDescent="0.25">
      <c r="B771" s="455"/>
      <c r="C771" s="462"/>
      <c r="D771" s="466"/>
      <c r="E771" s="473"/>
      <c r="F771" s="93"/>
      <c r="G771" s="450"/>
      <c r="H771" s="94"/>
      <c r="I771" s="437"/>
      <c r="J771" s="509"/>
      <c r="K771" s="412"/>
      <c r="L771" s="412"/>
      <c r="M771" s="415"/>
      <c r="N771" s="404" t="str">
        <f>'Avaliar os Controles Existent.'!H771</f>
        <v>1.
2.
3.
n.</v>
      </c>
      <c r="O771" s="405"/>
      <c r="P771" s="406"/>
      <c r="Q771" s="400"/>
      <c r="R771" s="404" t="str">
        <f>'Avaliar os Controles Existent.'!R771</f>
        <v>1.
2.
3.
n.</v>
      </c>
      <c r="S771" s="405"/>
      <c r="T771" s="406"/>
      <c r="U771" s="400"/>
      <c r="V771" s="382"/>
      <c r="W771" s="385"/>
      <c r="X771" s="394"/>
      <c r="Y771" s="84"/>
      <c r="Z771" s="83" t="str">
        <f>IF('Plano de ação'!J771="","",'Plano de ação'!J771)</f>
        <v>1.
2.
3.
n.</v>
      </c>
      <c r="AA771" s="85" t="str">
        <f>IF('Plano de ação'!R771="","",'Plano de ação'!R771)</f>
        <v/>
      </c>
      <c r="AB771" s="86" t="str">
        <f>IF('Plano de ação'!S771="","",'Plano de ação'!S771)</f>
        <v/>
      </c>
      <c r="AC771" s="83" t="str">
        <f>IF('Plano de contingência'!J771="","",'Plano de contingência'!J771)</f>
        <v>1.
2.
3.
n.</v>
      </c>
      <c r="AD771" s="83" t="str">
        <f>'Plano de contingência'!M771</f>
        <v>1.
2.
3.
n.</v>
      </c>
      <c r="AE771" s="505"/>
    </row>
    <row r="772" spans="2:31" s="78" customFormat="1" ht="14.45" customHeight="1" thickTop="1" thickBot="1" x14ac:dyDescent="0.25">
      <c r="B772" s="455"/>
      <c r="C772" s="462"/>
      <c r="D772" s="464" t="str">
        <f>'Subprocessos e FCS'!C89</f>
        <v>FCS.05</v>
      </c>
      <c r="E772" s="471">
        <f>'Subprocessos e FCS'!D89</f>
        <v>0</v>
      </c>
      <c r="F772" s="93"/>
      <c r="G772" s="448" t="s">
        <v>168</v>
      </c>
      <c r="H772" s="94"/>
      <c r="I772" s="435"/>
      <c r="J772" s="507"/>
      <c r="K772" s="410" t="str">
        <f>'Apuração do Risco Inerente'!Y772:Y781</f>
        <v/>
      </c>
      <c r="L772" s="410" t="str">
        <f>'Apuração do Risco Inerente'!Z772:Z781</f>
        <v/>
      </c>
      <c r="M772" s="413" t="str">
        <f>'Apuração do Risco Inerente'!AB772:AB781</f>
        <v/>
      </c>
      <c r="N772" s="404" t="str">
        <f>'Avaliar os Controles Existent.'!H772</f>
        <v>1.
2.
3.
n.</v>
      </c>
      <c r="O772" s="405"/>
      <c r="P772" s="406"/>
      <c r="Q772" s="398" t="str">
        <f>'Avaliar os Controles Existent.'!N772:N781</f>
        <v/>
      </c>
      <c r="R772" s="404" t="str">
        <f>'Avaliar os Controles Existent.'!R772</f>
        <v>1.
2.
3.
n.</v>
      </c>
      <c r="S772" s="405"/>
      <c r="T772" s="406"/>
      <c r="U772" s="398" t="str">
        <f>'Avaliar os Controles Existent.'!X772:X781</f>
        <v/>
      </c>
      <c r="V772" s="380" t="str">
        <f>'Avaliar os Controles Existent.'!AA772:AA781</f>
        <v/>
      </c>
      <c r="W772" s="383" t="str">
        <f>'Avaliar os Controles Existent.'!AB772:AB781</f>
        <v/>
      </c>
      <c r="X772" s="392" t="str">
        <f>'Avaliar os Controles Existent.'!AD772:AD781</f>
        <v/>
      </c>
      <c r="Y772" s="84" t="str">
        <f>IF('Plano de ação'!I772:I781="","",'Plano de ação'!I772:I781)</f>
        <v/>
      </c>
      <c r="Z772" s="83" t="str">
        <f>IF('Plano de ação'!J772="","",'Plano de ação'!J772)</f>
        <v>1.
2.
3.
n.</v>
      </c>
      <c r="AA772" s="85" t="str">
        <f>IF('Plano de ação'!R772="","",'Plano de ação'!R772)</f>
        <v/>
      </c>
      <c r="AB772" s="86" t="str">
        <f>IF('Plano de ação'!S772="","",'Plano de ação'!S772)</f>
        <v/>
      </c>
      <c r="AC772" s="83" t="str">
        <f>IF('Plano de contingência'!J772="","",'Plano de contingência'!J772)</f>
        <v>1.
2.
3.
n.</v>
      </c>
      <c r="AD772" s="83" t="str">
        <f>'Plano de contingência'!M772</f>
        <v>1.
2.
3.
n.</v>
      </c>
      <c r="AE772" s="505" t="str">
        <f>IF(Monitoramento!J772="","",Monitoramento!J772)</f>
        <v/>
      </c>
    </row>
    <row r="773" spans="2:31" s="78" customFormat="1" ht="14.45" customHeight="1" thickTop="1" thickBot="1" x14ac:dyDescent="0.25">
      <c r="B773" s="455"/>
      <c r="C773" s="462"/>
      <c r="D773" s="465"/>
      <c r="E773" s="472"/>
      <c r="F773" s="93"/>
      <c r="G773" s="449"/>
      <c r="H773" s="94"/>
      <c r="I773" s="436"/>
      <c r="J773" s="508"/>
      <c r="K773" s="411"/>
      <c r="L773" s="411"/>
      <c r="M773" s="414"/>
      <c r="N773" s="404" t="str">
        <f>'Avaliar os Controles Existent.'!H773</f>
        <v>1.
2.
3.
n.</v>
      </c>
      <c r="O773" s="405"/>
      <c r="P773" s="406"/>
      <c r="Q773" s="399"/>
      <c r="R773" s="404" t="str">
        <f>'Avaliar os Controles Existent.'!R773</f>
        <v>1.
2.
3.
n.</v>
      </c>
      <c r="S773" s="405"/>
      <c r="T773" s="406"/>
      <c r="U773" s="399"/>
      <c r="V773" s="381"/>
      <c r="W773" s="384"/>
      <c r="X773" s="393"/>
      <c r="Y773" s="84"/>
      <c r="Z773" s="83" t="str">
        <f>IF('Plano de ação'!J773="","",'Plano de ação'!J773)</f>
        <v>1.
2.
3.
n.</v>
      </c>
      <c r="AA773" s="85" t="str">
        <f>IF('Plano de ação'!R773="","",'Plano de ação'!R773)</f>
        <v/>
      </c>
      <c r="AB773" s="86" t="str">
        <f>IF('Plano de ação'!S773="","",'Plano de ação'!S773)</f>
        <v/>
      </c>
      <c r="AC773" s="83" t="str">
        <f>IF('Plano de contingência'!J773="","",'Plano de contingência'!J773)</f>
        <v>1.
2.
3.
n.</v>
      </c>
      <c r="AD773" s="83" t="str">
        <f>'Plano de contingência'!M773</f>
        <v>1.
2.
3.
n.</v>
      </c>
      <c r="AE773" s="505"/>
    </row>
    <row r="774" spans="2:31" s="78" customFormat="1" ht="14.45" customHeight="1" thickTop="1" thickBot="1" x14ac:dyDescent="0.25">
      <c r="B774" s="455"/>
      <c r="C774" s="462"/>
      <c r="D774" s="465"/>
      <c r="E774" s="472"/>
      <c r="F774" s="93"/>
      <c r="G774" s="449"/>
      <c r="H774" s="94"/>
      <c r="I774" s="436"/>
      <c r="J774" s="508"/>
      <c r="K774" s="411"/>
      <c r="L774" s="411"/>
      <c r="M774" s="414"/>
      <c r="N774" s="404" t="str">
        <f>'Avaliar os Controles Existent.'!H774</f>
        <v>1.
2.
3.
n.</v>
      </c>
      <c r="O774" s="405"/>
      <c r="P774" s="406"/>
      <c r="Q774" s="399"/>
      <c r="R774" s="404" t="str">
        <f>'Avaliar os Controles Existent.'!R774</f>
        <v>1.
2.
3.
n.</v>
      </c>
      <c r="S774" s="405"/>
      <c r="T774" s="406"/>
      <c r="U774" s="399"/>
      <c r="V774" s="381"/>
      <c r="W774" s="384"/>
      <c r="X774" s="393"/>
      <c r="Y774" s="84"/>
      <c r="Z774" s="83" t="str">
        <f>IF('Plano de ação'!J774="","",'Plano de ação'!J774)</f>
        <v>1.
2.
3.
n.</v>
      </c>
      <c r="AA774" s="85" t="str">
        <f>IF('Plano de ação'!R774="","",'Plano de ação'!R774)</f>
        <v/>
      </c>
      <c r="AB774" s="86" t="str">
        <f>IF('Plano de ação'!S774="","",'Plano de ação'!S774)</f>
        <v/>
      </c>
      <c r="AC774" s="83" t="str">
        <f>IF('Plano de contingência'!J774="","",'Plano de contingência'!J774)</f>
        <v>1.
2.
3.
n.</v>
      </c>
      <c r="AD774" s="83" t="str">
        <f>'Plano de contingência'!M774</f>
        <v>1.
2.
3.
n.</v>
      </c>
      <c r="AE774" s="505"/>
    </row>
    <row r="775" spans="2:31" s="78" customFormat="1" ht="14.45" customHeight="1" thickTop="1" thickBot="1" x14ac:dyDescent="0.25">
      <c r="B775" s="455"/>
      <c r="C775" s="462"/>
      <c r="D775" s="465"/>
      <c r="E775" s="472"/>
      <c r="F775" s="93"/>
      <c r="G775" s="449"/>
      <c r="H775" s="94"/>
      <c r="I775" s="436"/>
      <c r="J775" s="508"/>
      <c r="K775" s="411"/>
      <c r="L775" s="411"/>
      <c r="M775" s="414"/>
      <c r="N775" s="404" t="str">
        <f>'Avaliar os Controles Existent.'!H775</f>
        <v>1.
2.
3.
n.</v>
      </c>
      <c r="O775" s="405"/>
      <c r="P775" s="406"/>
      <c r="Q775" s="399"/>
      <c r="R775" s="404" t="str">
        <f>'Avaliar os Controles Existent.'!R775</f>
        <v>1.
2.
3.
n.</v>
      </c>
      <c r="S775" s="405"/>
      <c r="T775" s="406"/>
      <c r="U775" s="399"/>
      <c r="V775" s="381"/>
      <c r="W775" s="384"/>
      <c r="X775" s="393"/>
      <c r="Y775" s="84"/>
      <c r="Z775" s="83" t="str">
        <f>IF('Plano de ação'!J775="","",'Plano de ação'!J775)</f>
        <v>1.
2.
3.
n.</v>
      </c>
      <c r="AA775" s="85" t="str">
        <f>IF('Plano de ação'!R775="","",'Plano de ação'!R775)</f>
        <v/>
      </c>
      <c r="AB775" s="86" t="str">
        <f>IF('Plano de ação'!S775="","",'Plano de ação'!S775)</f>
        <v/>
      </c>
      <c r="AC775" s="83" t="str">
        <f>IF('Plano de contingência'!J775="","",'Plano de contingência'!J775)</f>
        <v>1.
2.
3.
n.</v>
      </c>
      <c r="AD775" s="83" t="str">
        <f>'Plano de contingência'!M775</f>
        <v>1.
2.
3.
n.</v>
      </c>
      <c r="AE775" s="505"/>
    </row>
    <row r="776" spans="2:31" s="78" customFormat="1" ht="14.45" customHeight="1" thickTop="1" thickBot="1" x14ac:dyDescent="0.25">
      <c r="B776" s="455"/>
      <c r="C776" s="462"/>
      <c r="D776" s="465"/>
      <c r="E776" s="472"/>
      <c r="F776" s="93"/>
      <c r="G776" s="449"/>
      <c r="H776" s="94"/>
      <c r="I776" s="436"/>
      <c r="J776" s="508"/>
      <c r="K776" s="411"/>
      <c r="L776" s="411"/>
      <c r="M776" s="414"/>
      <c r="N776" s="404" t="str">
        <f>'Avaliar os Controles Existent.'!H776</f>
        <v>1.
2.
3.
n.</v>
      </c>
      <c r="O776" s="405"/>
      <c r="P776" s="406"/>
      <c r="Q776" s="399"/>
      <c r="R776" s="404" t="str">
        <f>'Avaliar os Controles Existent.'!R776</f>
        <v>1.
2.
3.
n.</v>
      </c>
      <c r="S776" s="405"/>
      <c r="T776" s="406"/>
      <c r="U776" s="399"/>
      <c r="V776" s="381"/>
      <c r="W776" s="384"/>
      <c r="X776" s="393"/>
      <c r="Y776" s="84"/>
      <c r="Z776" s="83" t="str">
        <f>IF('Plano de ação'!J776="","",'Plano de ação'!J776)</f>
        <v>1.
2.
3.
n.</v>
      </c>
      <c r="AA776" s="85" t="str">
        <f>IF('Plano de ação'!R776="","",'Plano de ação'!R776)</f>
        <v/>
      </c>
      <c r="AB776" s="86" t="str">
        <f>IF('Plano de ação'!S776="","",'Plano de ação'!S776)</f>
        <v/>
      </c>
      <c r="AC776" s="83" t="str">
        <f>IF('Plano de contingência'!J776="","",'Plano de contingência'!J776)</f>
        <v>1.
2.
3.
n.</v>
      </c>
      <c r="AD776" s="83" t="str">
        <f>'Plano de contingência'!M776</f>
        <v>1.
2.
3.
n.</v>
      </c>
      <c r="AE776" s="505"/>
    </row>
    <row r="777" spans="2:31" s="78" customFormat="1" ht="14.45" customHeight="1" thickTop="1" thickBot="1" x14ac:dyDescent="0.25">
      <c r="B777" s="455"/>
      <c r="C777" s="462"/>
      <c r="D777" s="465"/>
      <c r="E777" s="472"/>
      <c r="F777" s="93"/>
      <c r="G777" s="449"/>
      <c r="H777" s="94"/>
      <c r="I777" s="436"/>
      <c r="J777" s="508"/>
      <c r="K777" s="411"/>
      <c r="L777" s="411"/>
      <c r="M777" s="414"/>
      <c r="N777" s="404" t="str">
        <f>'Avaliar os Controles Existent.'!H777</f>
        <v>1.
2.
3.
n.</v>
      </c>
      <c r="O777" s="405"/>
      <c r="P777" s="406"/>
      <c r="Q777" s="399"/>
      <c r="R777" s="404" t="str">
        <f>'Avaliar os Controles Existent.'!R777</f>
        <v>1.
2.
3.
n.</v>
      </c>
      <c r="S777" s="405"/>
      <c r="T777" s="406"/>
      <c r="U777" s="399"/>
      <c r="V777" s="381"/>
      <c r="W777" s="384"/>
      <c r="X777" s="393"/>
      <c r="Y777" s="84"/>
      <c r="Z777" s="83" t="str">
        <f>IF('Plano de ação'!J777="","",'Plano de ação'!J777)</f>
        <v>1.
2.
3.
n.</v>
      </c>
      <c r="AA777" s="85" t="str">
        <f>IF('Plano de ação'!R777="","",'Plano de ação'!R777)</f>
        <v/>
      </c>
      <c r="AB777" s="86" t="str">
        <f>IF('Plano de ação'!S777="","",'Plano de ação'!S777)</f>
        <v/>
      </c>
      <c r="AC777" s="83" t="str">
        <f>IF('Plano de contingência'!J777="","",'Plano de contingência'!J777)</f>
        <v>1.
2.
3.
n.</v>
      </c>
      <c r="AD777" s="83" t="str">
        <f>'Plano de contingência'!M777</f>
        <v>1.
2.
3.
n.</v>
      </c>
      <c r="AE777" s="505"/>
    </row>
    <row r="778" spans="2:31" s="78" customFormat="1" ht="14.45" customHeight="1" thickTop="1" thickBot="1" x14ac:dyDescent="0.25">
      <c r="B778" s="455"/>
      <c r="C778" s="462"/>
      <c r="D778" s="465"/>
      <c r="E778" s="472"/>
      <c r="F778" s="93"/>
      <c r="G778" s="449"/>
      <c r="H778" s="94"/>
      <c r="I778" s="436"/>
      <c r="J778" s="508"/>
      <c r="K778" s="411"/>
      <c r="L778" s="411"/>
      <c r="M778" s="414"/>
      <c r="N778" s="404" t="str">
        <f>'Avaliar os Controles Existent.'!H778</f>
        <v>1.
2.
3.
n.</v>
      </c>
      <c r="O778" s="405"/>
      <c r="P778" s="406"/>
      <c r="Q778" s="399"/>
      <c r="R778" s="404" t="str">
        <f>'Avaliar os Controles Existent.'!R778</f>
        <v>1.
2.
3.
n.</v>
      </c>
      <c r="S778" s="405"/>
      <c r="T778" s="406"/>
      <c r="U778" s="399"/>
      <c r="V778" s="381"/>
      <c r="W778" s="384"/>
      <c r="X778" s="393"/>
      <c r="Y778" s="84"/>
      <c r="Z778" s="83" t="str">
        <f>IF('Plano de ação'!J778="","",'Plano de ação'!J778)</f>
        <v>1.
2.
3.
n.</v>
      </c>
      <c r="AA778" s="85" t="str">
        <f>IF('Plano de ação'!R778="","",'Plano de ação'!R778)</f>
        <v/>
      </c>
      <c r="AB778" s="86" t="str">
        <f>IF('Plano de ação'!S778="","",'Plano de ação'!S778)</f>
        <v/>
      </c>
      <c r="AC778" s="83" t="str">
        <f>IF('Plano de contingência'!J778="","",'Plano de contingência'!J778)</f>
        <v>1.
2.
3.
n.</v>
      </c>
      <c r="AD778" s="83" t="str">
        <f>'Plano de contingência'!M778</f>
        <v>1.
2.
3.
n.</v>
      </c>
      <c r="AE778" s="505"/>
    </row>
    <row r="779" spans="2:31" s="78" customFormat="1" ht="14.45" customHeight="1" thickTop="1" thickBot="1" x14ac:dyDescent="0.25">
      <c r="B779" s="455"/>
      <c r="C779" s="462"/>
      <c r="D779" s="465"/>
      <c r="E779" s="472"/>
      <c r="F779" s="93"/>
      <c r="G779" s="449"/>
      <c r="H779" s="94"/>
      <c r="I779" s="436"/>
      <c r="J779" s="508"/>
      <c r="K779" s="411"/>
      <c r="L779" s="411"/>
      <c r="M779" s="414"/>
      <c r="N779" s="404" t="str">
        <f>'Avaliar os Controles Existent.'!H779</f>
        <v>1.
2.
3.
n.</v>
      </c>
      <c r="O779" s="405"/>
      <c r="P779" s="406"/>
      <c r="Q779" s="399"/>
      <c r="R779" s="404" t="str">
        <f>'Avaliar os Controles Existent.'!R779</f>
        <v>1.
2.
3.
n.</v>
      </c>
      <c r="S779" s="405"/>
      <c r="T779" s="406"/>
      <c r="U779" s="399"/>
      <c r="V779" s="381"/>
      <c r="W779" s="384"/>
      <c r="X779" s="393"/>
      <c r="Y779" s="84"/>
      <c r="Z779" s="83" t="str">
        <f>IF('Plano de ação'!J779="","",'Plano de ação'!J779)</f>
        <v>1.
2.
3.
n.</v>
      </c>
      <c r="AA779" s="85" t="str">
        <f>IF('Plano de ação'!R779="","",'Plano de ação'!R779)</f>
        <v/>
      </c>
      <c r="AB779" s="86" t="str">
        <f>IF('Plano de ação'!S779="","",'Plano de ação'!S779)</f>
        <v/>
      </c>
      <c r="AC779" s="83" t="str">
        <f>IF('Plano de contingência'!J779="","",'Plano de contingência'!J779)</f>
        <v>1.
2.
3.
n.</v>
      </c>
      <c r="AD779" s="83" t="str">
        <f>'Plano de contingência'!M779</f>
        <v>1.
2.
3.
n.</v>
      </c>
      <c r="AE779" s="505"/>
    </row>
    <row r="780" spans="2:31" s="78" customFormat="1" ht="14.45" customHeight="1" thickTop="1" thickBot="1" x14ac:dyDescent="0.25">
      <c r="B780" s="455"/>
      <c r="C780" s="462"/>
      <c r="D780" s="465"/>
      <c r="E780" s="472"/>
      <c r="F780" s="93"/>
      <c r="G780" s="449"/>
      <c r="H780" s="94"/>
      <c r="I780" s="436"/>
      <c r="J780" s="508"/>
      <c r="K780" s="411"/>
      <c r="L780" s="411"/>
      <c r="M780" s="414"/>
      <c r="N780" s="404" t="str">
        <f>'Avaliar os Controles Existent.'!H780</f>
        <v>1.
2.
3.
n.</v>
      </c>
      <c r="O780" s="405"/>
      <c r="P780" s="406"/>
      <c r="Q780" s="399"/>
      <c r="R780" s="404" t="str">
        <f>'Avaliar os Controles Existent.'!R780</f>
        <v>1.
2.
3.
n.</v>
      </c>
      <c r="S780" s="405"/>
      <c r="T780" s="406"/>
      <c r="U780" s="399"/>
      <c r="V780" s="381"/>
      <c r="W780" s="384"/>
      <c r="X780" s="393"/>
      <c r="Y780" s="84"/>
      <c r="Z780" s="83" t="str">
        <f>IF('Plano de ação'!J780="","",'Plano de ação'!J780)</f>
        <v>1.
2.
3.
n.</v>
      </c>
      <c r="AA780" s="85" t="str">
        <f>IF('Plano de ação'!R780="","",'Plano de ação'!R780)</f>
        <v/>
      </c>
      <c r="AB780" s="86" t="str">
        <f>IF('Plano de ação'!S780="","",'Plano de ação'!S780)</f>
        <v/>
      </c>
      <c r="AC780" s="83" t="str">
        <f>IF('Plano de contingência'!J780="","",'Plano de contingência'!J780)</f>
        <v>1.
2.
3.
n.</v>
      </c>
      <c r="AD780" s="83" t="str">
        <f>'Plano de contingência'!M780</f>
        <v>1.
2.
3.
n.</v>
      </c>
      <c r="AE780" s="505"/>
    </row>
    <row r="781" spans="2:31" s="78" customFormat="1" ht="14.45" customHeight="1" thickTop="1" thickBot="1" x14ac:dyDescent="0.25">
      <c r="B781" s="455"/>
      <c r="C781" s="462"/>
      <c r="D781" s="466"/>
      <c r="E781" s="473"/>
      <c r="F781" s="93"/>
      <c r="G781" s="450"/>
      <c r="H781" s="94"/>
      <c r="I781" s="437"/>
      <c r="J781" s="509"/>
      <c r="K781" s="412"/>
      <c r="L781" s="412"/>
      <c r="M781" s="415"/>
      <c r="N781" s="404" t="str">
        <f>'Avaliar os Controles Existent.'!H781</f>
        <v>1.
2.
3.
n.</v>
      </c>
      <c r="O781" s="405"/>
      <c r="P781" s="406"/>
      <c r="Q781" s="400"/>
      <c r="R781" s="404" t="str">
        <f>'Avaliar os Controles Existent.'!R781</f>
        <v>1.
2.
3.
n.</v>
      </c>
      <c r="S781" s="405"/>
      <c r="T781" s="406"/>
      <c r="U781" s="400"/>
      <c r="V781" s="382"/>
      <c r="W781" s="385"/>
      <c r="X781" s="394"/>
      <c r="Y781" s="84"/>
      <c r="Z781" s="83" t="str">
        <f>IF('Plano de ação'!J781="","",'Plano de ação'!J781)</f>
        <v>1.
2.
3.
n.</v>
      </c>
      <c r="AA781" s="85" t="str">
        <f>IF('Plano de ação'!R781="","",'Plano de ação'!R781)</f>
        <v/>
      </c>
      <c r="AB781" s="86" t="str">
        <f>IF('Plano de ação'!S781="","",'Plano de ação'!S781)</f>
        <v/>
      </c>
      <c r="AC781" s="83" t="str">
        <f>IF('Plano de contingência'!J781="","",'Plano de contingência'!J781)</f>
        <v>1.
2.
3.
n.</v>
      </c>
      <c r="AD781" s="83" t="str">
        <f>'Plano de contingência'!M781</f>
        <v>1.
2.
3.
n.</v>
      </c>
      <c r="AE781" s="505"/>
    </row>
    <row r="782" spans="2:31" s="78" customFormat="1" ht="14.45" customHeight="1" thickTop="1" thickBot="1" x14ac:dyDescent="0.25">
      <c r="B782" s="455"/>
      <c r="C782" s="462"/>
      <c r="D782" s="464" t="str">
        <f>'Subprocessos e FCS'!C90</f>
        <v>FCS.06</v>
      </c>
      <c r="E782" s="471">
        <f>'Subprocessos e FCS'!D90</f>
        <v>0</v>
      </c>
      <c r="F782" s="93"/>
      <c r="G782" s="448" t="s">
        <v>169</v>
      </c>
      <c r="H782" s="94"/>
      <c r="I782" s="435"/>
      <c r="J782" s="507"/>
      <c r="K782" s="410" t="str">
        <f>'Apuração do Risco Inerente'!Y782:Y791</f>
        <v/>
      </c>
      <c r="L782" s="410" t="str">
        <f>'Apuração do Risco Inerente'!Z782:Z791</f>
        <v/>
      </c>
      <c r="M782" s="413" t="str">
        <f>'Apuração do Risco Inerente'!AB782:AB791</f>
        <v/>
      </c>
      <c r="N782" s="404" t="str">
        <f>'Avaliar os Controles Existent.'!H782</f>
        <v>1.
2.
3.
n.</v>
      </c>
      <c r="O782" s="405"/>
      <c r="P782" s="406"/>
      <c r="Q782" s="398" t="str">
        <f>'Avaliar os Controles Existent.'!N782:N791</f>
        <v/>
      </c>
      <c r="R782" s="404" t="str">
        <f>'Avaliar os Controles Existent.'!R782</f>
        <v>1.
2.
3.
n.</v>
      </c>
      <c r="S782" s="405"/>
      <c r="T782" s="406"/>
      <c r="U782" s="398" t="str">
        <f>'Avaliar os Controles Existent.'!X782:X791</f>
        <v/>
      </c>
      <c r="V782" s="380" t="str">
        <f>'Avaliar os Controles Existent.'!AA782:AA791</f>
        <v/>
      </c>
      <c r="W782" s="383" t="str">
        <f>'Avaliar os Controles Existent.'!AB782:AB791</f>
        <v/>
      </c>
      <c r="X782" s="392" t="str">
        <f>'Avaliar os Controles Existent.'!AD782:AD791</f>
        <v/>
      </c>
      <c r="Y782" s="84" t="str">
        <f>IF('Plano de ação'!I782:I791="","",'Plano de ação'!I782:I791)</f>
        <v/>
      </c>
      <c r="Z782" s="83" t="str">
        <f>IF('Plano de ação'!J782="","",'Plano de ação'!J782)</f>
        <v>1.
2.
3.
n.</v>
      </c>
      <c r="AA782" s="85" t="str">
        <f>IF('Plano de ação'!R782="","",'Plano de ação'!R782)</f>
        <v/>
      </c>
      <c r="AB782" s="86" t="str">
        <f>IF('Plano de ação'!S782="","",'Plano de ação'!S782)</f>
        <v/>
      </c>
      <c r="AC782" s="83" t="str">
        <f>IF('Plano de contingência'!J782="","",'Plano de contingência'!J782)</f>
        <v>1.
2.
3.
n.</v>
      </c>
      <c r="AD782" s="83" t="str">
        <f>'Plano de contingência'!M782</f>
        <v>1.
2.
3.
n.</v>
      </c>
      <c r="AE782" s="505" t="str">
        <f>IF(Monitoramento!J782="","",Monitoramento!J782)</f>
        <v/>
      </c>
    </row>
    <row r="783" spans="2:31" s="78" customFormat="1" ht="14.45" customHeight="1" thickTop="1" thickBot="1" x14ac:dyDescent="0.25">
      <c r="B783" s="455"/>
      <c r="C783" s="462"/>
      <c r="D783" s="465"/>
      <c r="E783" s="472"/>
      <c r="F783" s="93"/>
      <c r="G783" s="449"/>
      <c r="H783" s="94"/>
      <c r="I783" s="436"/>
      <c r="J783" s="508"/>
      <c r="K783" s="411"/>
      <c r="L783" s="411"/>
      <c r="M783" s="414"/>
      <c r="N783" s="404" t="str">
        <f>'Avaliar os Controles Existent.'!H783</f>
        <v>1.
2.
3.
n.</v>
      </c>
      <c r="O783" s="405"/>
      <c r="P783" s="406"/>
      <c r="Q783" s="399"/>
      <c r="R783" s="404" t="str">
        <f>'Avaliar os Controles Existent.'!R783</f>
        <v>1.
2.
3.
n.</v>
      </c>
      <c r="S783" s="405"/>
      <c r="T783" s="406"/>
      <c r="U783" s="399"/>
      <c r="V783" s="381"/>
      <c r="W783" s="384"/>
      <c r="X783" s="393"/>
      <c r="Y783" s="84"/>
      <c r="Z783" s="83" t="str">
        <f>IF('Plano de ação'!J783="","",'Plano de ação'!J783)</f>
        <v>1.
2.
3.
n.</v>
      </c>
      <c r="AA783" s="85" t="str">
        <f>IF('Plano de ação'!R783="","",'Plano de ação'!R783)</f>
        <v/>
      </c>
      <c r="AB783" s="86" t="str">
        <f>IF('Plano de ação'!S783="","",'Plano de ação'!S783)</f>
        <v/>
      </c>
      <c r="AC783" s="83" t="str">
        <f>IF('Plano de contingência'!J783="","",'Plano de contingência'!J783)</f>
        <v>1.
2.
3.
n.</v>
      </c>
      <c r="AD783" s="83" t="str">
        <f>'Plano de contingência'!M783</f>
        <v>1.
2.
3.
n.</v>
      </c>
      <c r="AE783" s="505"/>
    </row>
    <row r="784" spans="2:31" s="78" customFormat="1" ht="14.45" customHeight="1" thickTop="1" thickBot="1" x14ac:dyDescent="0.25">
      <c r="B784" s="455"/>
      <c r="C784" s="462"/>
      <c r="D784" s="465"/>
      <c r="E784" s="472"/>
      <c r="F784" s="93"/>
      <c r="G784" s="449"/>
      <c r="H784" s="94"/>
      <c r="I784" s="436"/>
      <c r="J784" s="508"/>
      <c r="K784" s="411"/>
      <c r="L784" s="411"/>
      <c r="M784" s="414"/>
      <c r="N784" s="404" t="str">
        <f>'Avaliar os Controles Existent.'!H784</f>
        <v>1.
2.
3.
n.</v>
      </c>
      <c r="O784" s="405"/>
      <c r="P784" s="406"/>
      <c r="Q784" s="399"/>
      <c r="R784" s="404" t="str">
        <f>'Avaliar os Controles Existent.'!R784</f>
        <v>1.
2.
3.
n.</v>
      </c>
      <c r="S784" s="405"/>
      <c r="T784" s="406"/>
      <c r="U784" s="399"/>
      <c r="V784" s="381"/>
      <c r="W784" s="384"/>
      <c r="X784" s="393"/>
      <c r="Y784" s="84"/>
      <c r="Z784" s="83" t="str">
        <f>IF('Plano de ação'!J784="","",'Plano de ação'!J784)</f>
        <v>1.
2.
3.
n.</v>
      </c>
      <c r="AA784" s="85" t="str">
        <f>IF('Plano de ação'!R784="","",'Plano de ação'!R784)</f>
        <v/>
      </c>
      <c r="AB784" s="86" t="str">
        <f>IF('Plano de ação'!S784="","",'Plano de ação'!S784)</f>
        <v/>
      </c>
      <c r="AC784" s="83" t="str">
        <f>IF('Plano de contingência'!J784="","",'Plano de contingência'!J784)</f>
        <v>1.
2.
3.
n.</v>
      </c>
      <c r="AD784" s="83" t="str">
        <f>'Plano de contingência'!M784</f>
        <v>1.
2.
3.
n.</v>
      </c>
      <c r="AE784" s="505"/>
    </row>
    <row r="785" spans="2:31" s="78" customFormat="1" ht="14.45" customHeight="1" thickTop="1" thickBot="1" x14ac:dyDescent="0.25">
      <c r="B785" s="455"/>
      <c r="C785" s="462"/>
      <c r="D785" s="465"/>
      <c r="E785" s="472"/>
      <c r="F785" s="93"/>
      <c r="G785" s="449"/>
      <c r="H785" s="94"/>
      <c r="I785" s="436"/>
      <c r="J785" s="508"/>
      <c r="K785" s="411"/>
      <c r="L785" s="411"/>
      <c r="M785" s="414"/>
      <c r="N785" s="404" t="str">
        <f>'Avaliar os Controles Existent.'!H785</f>
        <v>1.
2.
3.
n.</v>
      </c>
      <c r="O785" s="405"/>
      <c r="P785" s="406"/>
      <c r="Q785" s="399"/>
      <c r="R785" s="404" t="str">
        <f>'Avaliar os Controles Existent.'!R785</f>
        <v>1.
2.
3.
n.</v>
      </c>
      <c r="S785" s="405"/>
      <c r="T785" s="406"/>
      <c r="U785" s="399"/>
      <c r="V785" s="381"/>
      <c r="W785" s="384"/>
      <c r="X785" s="393"/>
      <c r="Y785" s="84"/>
      <c r="Z785" s="83" t="str">
        <f>IF('Plano de ação'!J785="","",'Plano de ação'!J785)</f>
        <v>1.
2.
3.
n.</v>
      </c>
      <c r="AA785" s="85" t="str">
        <f>IF('Plano de ação'!R785="","",'Plano de ação'!R785)</f>
        <v/>
      </c>
      <c r="AB785" s="86" t="str">
        <f>IF('Plano de ação'!S785="","",'Plano de ação'!S785)</f>
        <v/>
      </c>
      <c r="AC785" s="83" t="str">
        <f>IF('Plano de contingência'!J785="","",'Plano de contingência'!J785)</f>
        <v>1.
2.
3.
n.</v>
      </c>
      <c r="AD785" s="83" t="str">
        <f>'Plano de contingência'!M785</f>
        <v>1.
2.
3.
n.</v>
      </c>
      <c r="AE785" s="505"/>
    </row>
    <row r="786" spans="2:31" s="78" customFormat="1" ht="14.45" customHeight="1" thickTop="1" thickBot="1" x14ac:dyDescent="0.25">
      <c r="B786" s="455"/>
      <c r="C786" s="462"/>
      <c r="D786" s="465"/>
      <c r="E786" s="472"/>
      <c r="F786" s="93"/>
      <c r="G786" s="449"/>
      <c r="H786" s="94"/>
      <c r="I786" s="436"/>
      <c r="J786" s="508"/>
      <c r="K786" s="411"/>
      <c r="L786" s="411"/>
      <c r="M786" s="414"/>
      <c r="N786" s="404" t="str">
        <f>'Avaliar os Controles Existent.'!H786</f>
        <v>1.
2.
3.
n.</v>
      </c>
      <c r="O786" s="405"/>
      <c r="P786" s="406"/>
      <c r="Q786" s="399"/>
      <c r="R786" s="404" t="str">
        <f>'Avaliar os Controles Existent.'!R786</f>
        <v>1.
2.
3.
n.</v>
      </c>
      <c r="S786" s="405"/>
      <c r="T786" s="406"/>
      <c r="U786" s="399"/>
      <c r="V786" s="381"/>
      <c r="W786" s="384"/>
      <c r="X786" s="393"/>
      <c r="Y786" s="84"/>
      <c r="Z786" s="83" t="str">
        <f>IF('Plano de ação'!J786="","",'Plano de ação'!J786)</f>
        <v>1.
2.
3.
n.</v>
      </c>
      <c r="AA786" s="85" t="str">
        <f>IF('Plano de ação'!R786="","",'Plano de ação'!R786)</f>
        <v/>
      </c>
      <c r="AB786" s="86" t="str">
        <f>IF('Plano de ação'!S786="","",'Plano de ação'!S786)</f>
        <v/>
      </c>
      <c r="AC786" s="83" t="str">
        <f>IF('Plano de contingência'!J786="","",'Plano de contingência'!J786)</f>
        <v>1.
2.
3.
n.</v>
      </c>
      <c r="AD786" s="83" t="str">
        <f>'Plano de contingência'!M786</f>
        <v>1.
2.
3.
n.</v>
      </c>
      <c r="AE786" s="505"/>
    </row>
    <row r="787" spans="2:31" s="78" customFormat="1" ht="14.45" customHeight="1" thickTop="1" thickBot="1" x14ac:dyDescent="0.25">
      <c r="B787" s="455"/>
      <c r="C787" s="462"/>
      <c r="D787" s="465"/>
      <c r="E787" s="472"/>
      <c r="F787" s="93"/>
      <c r="G787" s="449"/>
      <c r="H787" s="94"/>
      <c r="I787" s="436"/>
      <c r="J787" s="508"/>
      <c r="K787" s="411"/>
      <c r="L787" s="411"/>
      <c r="M787" s="414"/>
      <c r="N787" s="404" t="str">
        <f>'Avaliar os Controles Existent.'!H787</f>
        <v>1.
2.
3.
n.</v>
      </c>
      <c r="O787" s="405"/>
      <c r="P787" s="406"/>
      <c r="Q787" s="399"/>
      <c r="R787" s="404" t="str">
        <f>'Avaliar os Controles Existent.'!R787</f>
        <v>1.
2.
3.
n.</v>
      </c>
      <c r="S787" s="405"/>
      <c r="T787" s="406"/>
      <c r="U787" s="399"/>
      <c r="V787" s="381"/>
      <c r="W787" s="384"/>
      <c r="X787" s="393"/>
      <c r="Y787" s="84"/>
      <c r="Z787" s="83" t="str">
        <f>IF('Plano de ação'!J787="","",'Plano de ação'!J787)</f>
        <v>1.
2.
3.
n.</v>
      </c>
      <c r="AA787" s="85" t="str">
        <f>IF('Plano de ação'!R787="","",'Plano de ação'!R787)</f>
        <v/>
      </c>
      <c r="AB787" s="86" t="str">
        <f>IF('Plano de ação'!S787="","",'Plano de ação'!S787)</f>
        <v/>
      </c>
      <c r="AC787" s="83" t="str">
        <f>IF('Plano de contingência'!J787="","",'Plano de contingência'!J787)</f>
        <v>1.
2.
3.
n.</v>
      </c>
      <c r="AD787" s="83" t="str">
        <f>'Plano de contingência'!M787</f>
        <v>1.
2.
3.
n.</v>
      </c>
      <c r="AE787" s="505"/>
    </row>
    <row r="788" spans="2:31" s="78" customFormat="1" ht="14.45" customHeight="1" thickTop="1" thickBot="1" x14ac:dyDescent="0.25">
      <c r="B788" s="455"/>
      <c r="C788" s="462"/>
      <c r="D788" s="465"/>
      <c r="E788" s="472"/>
      <c r="F788" s="93"/>
      <c r="G788" s="449"/>
      <c r="H788" s="94"/>
      <c r="I788" s="436"/>
      <c r="J788" s="508"/>
      <c r="K788" s="411"/>
      <c r="L788" s="411"/>
      <c r="M788" s="414"/>
      <c r="N788" s="404" t="str">
        <f>'Avaliar os Controles Existent.'!H788</f>
        <v>1.
2.
3.
n.</v>
      </c>
      <c r="O788" s="405"/>
      <c r="P788" s="406"/>
      <c r="Q788" s="399"/>
      <c r="R788" s="404" t="str">
        <f>'Avaliar os Controles Existent.'!R788</f>
        <v>1.
2.
3.
n.</v>
      </c>
      <c r="S788" s="405"/>
      <c r="T788" s="406"/>
      <c r="U788" s="399"/>
      <c r="V788" s="381"/>
      <c r="W788" s="384"/>
      <c r="X788" s="393"/>
      <c r="Y788" s="84"/>
      <c r="Z788" s="83" t="str">
        <f>IF('Plano de ação'!J788="","",'Plano de ação'!J788)</f>
        <v>1.
2.
3.
n.</v>
      </c>
      <c r="AA788" s="85" t="str">
        <f>IF('Plano de ação'!R788="","",'Plano de ação'!R788)</f>
        <v/>
      </c>
      <c r="AB788" s="86" t="str">
        <f>IF('Plano de ação'!S788="","",'Plano de ação'!S788)</f>
        <v/>
      </c>
      <c r="AC788" s="83" t="str">
        <f>IF('Plano de contingência'!J788="","",'Plano de contingência'!J788)</f>
        <v>1.
2.
3.
n.</v>
      </c>
      <c r="AD788" s="83" t="str">
        <f>'Plano de contingência'!M788</f>
        <v>1.
2.
3.
n.</v>
      </c>
      <c r="AE788" s="505"/>
    </row>
    <row r="789" spans="2:31" s="78" customFormat="1" ht="14.45" customHeight="1" thickTop="1" thickBot="1" x14ac:dyDescent="0.25">
      <c r="B789" s="455"/>
      <c r="C789" s="462"/>
      <c r="D789" s="465"/>
      <c r="E789" s="472"/>
      <c r="F789" s="93"/>
      <c r="G789" s="449"/>
      <c r="H789" s="94"/>
      <c r="I789" s="436"/>
      <c r="J789" s="508"/>
      <c r="K789" s="411"/>
      <c r="L789" s="411"/>
      <c r="M789" s="414"/>
      <c r="N789" s="404" t="str">
        <f>'Avaliar os Controles Existent.'!H789</f>
        <v>1.
2.
3.
n.</v>
      </c>
      <c r="O789" s="405"/>
      <c r="P789" s="406"/>
      <c r="Q789" s="399"/>
      <c r="R789" s="404" t="str">
        <f>'Avaliar os Controles Existent.'!R789</f>
        <v>1.
2.
3.
n.</v>
      </c>
      <c r="S789" s="405"/>
      <c r="T789" s="406"/>
      <c r="U789" s="399"/>
      <c r="V789" s="381"/>
      <c r="W789" s="384"/>
      <c r="X789" s="393"/>
      <c r="Y789" s="84"/>
      <c r="Z789" s="83" t="str">
        <f>IF('Plano de ação'!J789="","",'Plano de ação'!J789)</f>
        <v>1.
2.
3.
n.</v>
      </c>
      <c r="AA789" s="85" t="str">
        <f>IF('Plano de ação'!R789="","",'Plano de ação'!R789)</f>
        <v/>
      </c>
      <c r="AB789" s="86" t="str">
        <f>IF('Plano de ação'!S789="","",'Plano de ação'!S789)</f>
        <v/>
      </c>
      <c r="AC789" s="83" t="str">
        <f>IF('Plano de contingência'!J789="","",'Plano de contingência'!J789)</f>
        <v>1.
2.
3.
n.</v>
      </c>
      <c r="AD789" s="83" t="str">
        <f>'Plano de contingência'!M789</f>
        <v>1.
2.
3.
n.</v>
      </c>
      <c r="AE789" s="505"/>
    </row>
    <row r="790" spans="2:31" s="78" customFormat="1" ht="14.45" customHeight="1" thickTop="1" thickBot="1" x14ac:dyDescent="0.25">
      <c r="B790" s="455"/>
      <c r="C790" s="462"/>
      <c r="D790" s="465"/>
      <c r="E790" s="472"/>
      <c r="F790" s="93"/>
      <c r="G790" s="449"/>
      <c r="H790" s="94"/>
      <c r="I790" s="436"/>
      <c r="J790" s="508"/>
      <c r="K790" s="411"/>
      <c r="L790" s="411"/>
      <c r="M790" s="414"/>
      <c r="N790" s="404" t="str">
        <f>'Avaliar os Controles Existent.'!H790</f>
        <v>1.
2.
3.
n.</v>
      </c>
      <c r="O790" s="405"/>
      <c r="P790" s="406"/>
      <c r="Q790" s="399"/>
      <c r="R790" s="404" t="str">
        <f>'Avaliar os Controles Existent.'!R790</f>
        <v>1.
2.
3.
n.</v>
      </c>
      <c r="S790" s="405"/>
      <c r="T790" s="406"/>
      <c r="U790" s="399"/>
      <c r="V790" s="381"/>
      <c r="W790" s="384"/>
      <c r="X790" s="393"/>
      <c r="Y790" s="84"/>
      <c r="Z790" s="83" t="str">
        <f>IF('Plano de ação'!J790="","",'Plano de ação'!J790)</f>
        <v>1.
2.
3.
n.</v>
      </c>
      <c r="AA790" s="85" t="str">
        <f>IF('Plano de ação'!R790="","",'Plano de ação'!R790)</f>
        <v/>
      </c>
      <c r="AB790" s="86" t="str">
        <f>IF('Plano de ação'!S790="","",'Plano de ação'!S790)</f>
        <v/>
      </c>
      <c r="AC790" s="83" t="str">
        <f>IF('Plano de contingência'!J790="","",'Plano de contingência'!J790)</f>
        <v>1.
2.
3.
n.</v>
      </c>
      <c r="AD790" s="83" t="str">
        <f>'Plano de contingência'!M790</f>
        <v>1.
2.
3.
n.</v>
      </c>
      <c r="AE790" s="505"/>
    </row>
    <row r="791" spans="2:31" s="78" customFormat="1" ht="14.45" customHeight="1" thickTop="1" thickBot="1" x14ac:dyDescent="0.25">
      <c r="B791" s="455"/>
      <c r="C791" s="462"/>
      <c r="D791" s="466"/>
      <c r="E791" s="473"/>
      <c r="F791" s="93"/>
      <c r="G791" s="450"/>
      <c r="H791" s="94"/>
      <c r="I791" s="437"/>
      <c r="J791" s="509"/>
      <c r="K791" s="412"/>
      <c r="L791" s="412"/>
      <c r="M791" s="415"/>
      <c r="N791" s="404" t="str">
        <f>'Avaliar os Controles Existent.'!H791</f>
        <v>1.
2.
3.
n.</v>
      </c>
      <c r="O791" s="405"/>
      <c r="P791" s="406"/>
      <c r="Q791" s="400"/>
      <c r="R791" s="404" t="str">
        <f>'Avaliar os Controles Existent.'!R791</f>
        <v>1.
2.
3.
n.</v>
      </c>
      <c r="S791" s="405"/>
      <c r="T791" s="406"/>
      <c r="U791" s="400"/>
      <c r="V791" s="382"/>
      <c r="W791" s="385"/>
      <c r="X791" s="394"/>
      <c r="Y791" s="84"/>
      <c r="Z791" s="83" t="str">
        <f>IF('Plano de ação'!J791="","",'Plano de ação'!J791)</f>
        <v>1.
2.
3.
n.</v>
      </c>
      <c r="AA791" s="85" t="str">
        <f>IF('Plano de ação'!R791="","",'Plano de ação'!R791)</f>
        <v/>
      </c>
      <c r="AB791" s="86" t="str">
        <f>IF('Plano de ação'!S791="","",'Plano de ação'!S791)</f>
        <v/>
      </c>
      <c r="AC791" s="83" t="str">
        <f>IF('Plano de contingência'!J791="","",'Plano de contingência'!J791)</f>
        <v>1.
2.
3.
n.</v>
      </c>
      <c r="AD791" s="83" t="str">
        <f>'Plano de contingência'!M791</f>
        <v>1.
2.
3.
n.</v>
      </c>
      <c r="AE791" s="505"/>
    </row>
    <row r="792" spans="2:31" s="78" customFormat="1" ht="14.45" customHeight="1" thickTop="1" thickBot="1" x14ac:dyDescent="0.25">
      <c r="B792" s="455"/>
      <c r="C792" s="462"/>
      <c r="D792" s="464" t="str">
        <f>'Subprocessos e FCS'!C91</f>
        <v>FCS.07</v>
      </c>
      <c r="E792" s="471">
        <f>'Subprocessos e FCS'!D91</f>
        <v>0</v>
      </c>
      <c r="F792" s="93"/>
      <c r="G792" s="448" t="s">
        <v>170</v>
      </c>
      <c r="H792" s="94"/>
      <c r="I792" s="435"/>
      <c r="J792" s="507"/>
      <c r="K792" s="410" t="str">
        <f>'Apuração do Risco Inerente'!Y792:Y801</f>
        <v/>
      </c>
      <c r="L792" s="410" t="str">
        <f>'Apuração do Risco Inerente'!Z792:Z801</f>
        <v/>
      </c>
      <c r="M792" s="413" t="str">
        <f>'Apuração do Risco Inerente'!AB792:AB801</f>
        <v/>
      </c>
      <c r="N792" s="404" t="str">
        <f>'Avaliar os Controles Existent.'!H792</f>
        <v>1.
2.
3.
n.</v>
      </c>
      <c r="O792" s="405"/>
      <c r="P792" s="406"/>
      <c r="Q792" s="398" t="str">
        <f>'Avaliar os Controles Existent.'!N792:N801</f>
        <v/>
      </c>
      <c r="R792" s="404" t="str">
        <f>'Avaliar os Controles Existent.'!R792</f>
        <v>1.
2.
3.
n.</v>
      </c>
      <c r="S792" s="405"/>
      <c r="T792" s="406"/>
      <c r="U792" s="398" t="str">
        <f>'Avaliar os Controles Existent.'!X792:X801</f>
        <v/>
      </c>
      <c r="V792" s="380" t="str">
        <f>'Avaliar os Controles Existent.'!AA792:AA801</f>
        <v/>
      </c>
      <c r="W792" s="383" t="str">
        <f>'Avaliar os Controles Existent.'!AB792:AB801</f>
        <v/>
      </c>
      <c r="X792" s="392" t="str">
        <f>'Avaliar os Controles Existent.'!AD792:AD801</f>
        <v/>
      </c>
      <c r="Y792" s="84" t="str">
        <f>IF('Plano de ação'!I792:I801="","",'Plano de ação'!I792:I801)</f>
        <v/>
      </c>
      <c r="Z792" s="83" t="str">
        <f>IF('Plano de ação'!J792="","",'Plano de ação'!J792)</f>
        <v>1.
2.
3.
n.</v>
      </c>
      <c r="AA792" s="85" t="str">
        <f>IF('Plano de ação'!R792="","",'Plano de ação'!R792)</f>
        <v/>
      </c>
      <c r="AB792" s="86" t="str">
        <f>IF('Plano de ação'!S792="","",'Plano de ação'!S792)</f>
        <v/>
      </c>
      <c r="AC792" s="83" t="str">
        <f>IF('Plano de contingência'!J792="","",'Plano de contingência'!J792)</f>
        <v>1.
2.
3.
n.</v>
      </c>
      <c r="AD792" s="83" t="str">
        <f>'Plano de contingência'!M792</f>
        <v>1.
2.
3.
n.</v>
      </c>
      <c r="AE792" s="505" t="str">
        <f>IF(Monitoramento!J792="","",Monitoramento!J792)</f>
        <v/>
      </c>
    </row>
    <row r="793" spans="2:31" s="78" customFormat="1" ht="14.45" customHeight="1" thickTop="1" thickBot="1" x14ac:dyDescent="0.25">
      <c r="B793" s="455"/>
      <c r="C793" s="462"/>
      <c r="D793" s="465"/>
      <c r="E793" s="472"/>
      <c r="F793" s="93"/>
      <c r="G793" s="449"/>
      <c r="H793" s="94"/>
      <c r="I793" s="436"/>
      <c r="J793" s="508"/>
      <c r="K793" s="411"/>
      <c r="L793" s="411"/>
      <c r="M793" s="414"/>
      <c r="N793" s="404" t="str">
        <f>'Avaliar os Controles Existent.'!H793</f>
        <v>1.
2.
3.
n.</v>
      </c>
      <c r="O793" s="405"/>
      <c r="P793" s="406"/>
      <c r="Q793" s="399"/>
      <c r="R793" s="404" t="str">
        <f>'Avaliar os Controles Existent.'!R793</f>
        <v>1.
2.
3.
n.</v>
      </c>
      <c r="S793" s="405"/>
      <c r="T793" s="406"/>
      <c r="U793" s="399"/>
      <c r="V793" s="381"/>
      <c r="W793" s="384"/>
      <c r="X793" s="393"/>
      <c r="Y793" s="84"/>
      <c r="Z793" s="83" t="str">
        <f>IF('Plano de ação'!J793="","",'Plano de ação'!J793)</f>
        <v>1.
2.
3.
n.</v>
      </c>
      <c r="AA793" s="85" t="str">
        <f>IF('Plano de ação'!R793="","",'Plano de ação'!R793)</f>
        <v/>
      </c>
      <c r="AB793" s="86" t="str">
        <f>IF('Plano de ação'!S793="","",'Plano de ação'!S793)</f>
        <v/>
      </c>
      <c r="AC793" s="83" t="str">
        <f>IF('Plano de contingência'!J793="","",'Plano de contingência'!J793)</f>
        <v>1.
2.
3.
n.</v>
      </c>
      <c r="AD793" s="83" t="str">
        <f>'Plano de contingência'!M793</f>
        <v>1.
2.
3.
n.</v>
      </c>
      <c r="AE793" s="505"/>
    </row>
    <row r="794" spans="2:31" s="78" customFormat="1" ht="14.45" customHeight="1" thickTop="1" thickBot="1" x14ac:dyDescent="0.25">
      <c r="B794" s="455"/>
      <c r="C794" s="462"/>
      <c r="D794" s="465"/>
      <c r="E794" s="472"/>
      <c r="F794" s="93"/>
      <c r="G794" s="449"/>
      <c r="H794" s="94"/>
      <c r="I794" s="436"/>
      <c r="J794" s="508"/>
      <c r="K794" s="411"/>
      <c r="L794" s="411"/>
      <c r="M794" s="414"/>
      <c r="N794" s="404" t="str">
        <f>'Avaliar os Controles Existent.'!H794</f>
        <v>1.
2.
3.
n.</v>
      </c>
      <c r="O794" s="405"/>
      <c r="P794" s="406"/>
      <c r="Q794" s="399"/>
      <c r="R794" s="404" t="str">
        <f>'Avaliar os Controles Existent.'!R794</f>
        <v>1.
2.
3.
n.</v>
      </c>
      <c r="S794" s="405"/>
      <c r="T794" s="406"/>
      <c r="U794" s="399"/>
      <c r="V794" s="381"/>
      <c r="W794" s="384"/>
      <c r="X794" s="393"/>
      <c r="Y794" s="84"/>
      <c r="Z794" s="83" t="str">
        <f>IF('Plano de ação'!J794="","",'Plano de ação'!J794)</f>
        <v>1.
2.
3.
n.</v>
      </c>
      <c r="AA794" s="85" t="str">
        <f>IF('Plano de ação'!R794="","",'Plano de ação'!R794)</f>
        <v/>
      </c>
      <c r="AB794" s="86" t="str">
        <f>IF('Plano de ação'!S794="","",'Plano de ação'!S794)</f>
        <v/>
      </c>
      <c r="AC794" s="83" t="str">
        <f>IF('Plano de contingência'!J794="","",'Plano de contingência'!J794)</f>
        <v>1.
2.
3.
n.</v>
      </c>
      <c r="AD794" s="83" t="str">
        <f>'Plano de contingência'!M794</f>
        <v>1.
2.
3.
n.</v>
      </c>
      <c r="AE794" s="505"/>
    </row>
    <row r="795" spans="2:31" s="78" customFormat="1" ht="14.45" customHeight="1" thickTop="1" thickBot="1" x14ac:dyDescent="0.25">
      <c r="B795" s="455"/>
      <c r="C795" s="462"/>
      <c r="D795" s="465"/>
      <c r="E795" s="472"/>
      <c r="F795" s="93"/>
      <c r="G795" s="449"/>
      <c r="H795" s="94"/>
      <c r="I795" s="436"/>
      <c r="J795" s="508"/>
      <c r="K795" s="411"/>
      <c r="L795" s="411"/>
      <c r="M795" s="414"/>
      <c r="N795" s="404" t="str">
        <f>'Avaliar os Controles Existent.'!H795</f>
        <v>1.
2.
3.
n.</v>
      </c>
      <c r="O795" s="405"/>
      <c r="P795" s="406"/>
      <c r="Q795" s="399"/>
      <c r="R795" s="404" t="str">
        <f>'Avaliar os Controles Existent.'!R795</f>
        <v>1.
2.
3.
n.</v>
      </c>
      <c r="S795" s="405"/>
      <c r="T795" s="406"/>
      <c r="U795" s="399"/>
      <c r="V795" s="381"/>
      <c r="W795" s="384"/>
      <c r="X795" s="393"/>
      <c r="Y795" s="84"/>
      <c r="Z795" s="83" t="str">
        <f>IF('Plano de ação'!J795="","",'Plano de ação'!J795)</f>
        <v>1.
2.
3.
n.</v>
      </c>
      <c r="AA795" s="85" t="str">
        <f>IF('Plano de ação'!R795="","",'Plano de ação'!R795)</f>
        <v/>
      </c>
      <c r="AB795" s="86" t="str">
        <f>IF('Plano de ação'!S795="","",'Plano de ação'!S795)</f>
        <v/>
      </c>
      <c r="AC795" s="83" t="str">
        <f>IF('Plano de contingência'!J795="","",'Plano de contingência'!J795)</f>
        <v>1.
2.
3.
n.</v>
      </c>
      <c r="AD795" s="83" t="str">
        <f>'Plano de contingência'!M795</f>
        <v>1.
2.
3.
n.</v>
      </c>
      <c r="AE795" s="505"/>
    </row>
    <row r="796" spans="2:31" s="78" customFormat="1" ht="14.45" customHeight="1" thickTop="1" thickBot="1" x14ac:dyDescent="0.25">
      <c r="B796" s="455"/>
      <c r="C796" s="462"/>
      <c r="D796" s="465"/>
      <c r="E796" s="472"/>
      <c r="F796" s="93"/>
      <c r="G796" s="449"/>
      <c r="H796" s="94"/>
      <c r="I796" s="436"/>
      <c r="J796" s="508"/>
      <c r="K796" s="411"/>
      <c r="L796" s="411"/>
      <c r="M796" s="414"/>
      <c r="N796" s="404" t="str">
        <f>'Avaliar os Controles Existent.'!H796</f>
        <v>1.
2.
3.
n.</v>
      </c>
      <c r="O796" s="405"/>
      <c r="P796" s="406"/>
      <c r="Q796" s="399"/>
      <c r="R796" s="404" t="str">
        <f>'Avaliar os Controles Existent.'!R796</f>
        <v>1.
2.
3.
n.</v>
      </c>
      <c r="S796" s="405"/>
      <c r="T796" s="406"/>
      <c r="U796" s="399"/>
      <c r="V796" s="381"/>
      <c r="W796" s="384"/>
      <c r="X796" s="393"/>
      <c r="Y796" s="84"/>
      <c r="Z796" s="83" t="str">
        <f>IF('Plano de ação'!J796="","",'Plano de ação'!J796)</f>
        <v>1.
2.
3.
n.</v>
      </c>
      <c r="AA796" s="85" t="str">
        <f>IF('Plano de ação'!R796="","",'Plano de ação'!R796)</f>
        <v/>
      </c>
      <c r="AB796" s="86" t="str">
        <f>IF('Plano de ação'!S796="","",'Plano de ação'!S796)</f>
        <v/>
      </c>
      <c r="AC796" s="83" t="str">
        <f>IF('Plano de contingência'!J796="","",'Plano de contingência'!J796)</f>
        <v>1.
2.
3.
n.</v>
      </c>
      <c r="AD796" s="83" t="str">
        <f>'Plano de contingência'!M796</f>
        <v>1.
2.
3.
n.</v>
      </c>
      <c r="AE796" s="505"/>
    </row>
    <row r="797" spans="2:31" s="78" customFormat="1" ht="14.45" customHeight="1" thickTop="1" thickBot="1" x14ac:dyDescent="0.25">
      <c r="B797" s="455"/>
      <c r="C797" s="462"/>
      <c r="D797" s="465"/>
      <c r="E797" s="472"/>
      <c r="F797" s="93"/>
      <c r="G797" s="449"/>
      <c r="H797" s="94"/>
      <c r="I797" s="436"/>
      <c r="J797" s="508"/>
      <c r="K797" s="411"/>
      <c r="L797" s="411"/>
      <c r="M797" s="414"/>
      <c r="N797" s="404" t="str">
        <f>'Avaliar os Controles Existent.'!H797</f>
        <v>1.
2.
3.
n.</v>
      </c>
      <c r="O797" s="405"/>
      <c r="P797" s="406"/>
      <c r="Q797" s="399"/>
      <c r="R797" s="404" t="str">
        <f>'Avaliar os Controles Existent.'!R797</f>
        <v>1.
2.
3.
n.</v>
      </c>
      <c r="S797" s="405"/>
      <c r="T797" s="406"/>
      <c r="U797" s="399"/>
      <c r="V797" s="381"/>
      <c r="W797" s="384"/>
      <c r="X797" s="393"/>
      <c r="Y797" s="84"/>
      <c r="Z797" s="83" t="str">
        <f>IF('Plano de ação'!J797="","",'Plano de ação'!J797)</f>
        <v>1.
2.
3.
n.</v>
      </c>
      <c r="AA797" s="85" t="str">
        <f>IF('Plano de ação'!R797="","",'Plano de ação'!R797)</f>
        <v/>
      </c>
      <c r="AB797" s="86" t="str">
        <f>IF('Plano de ação'!S797="","",'Plano de ação'!S797)</f>
        <v/>
      </c>
      <c r="AC797" s="83" t="str">
        <f>IF('Plano de contingência'!J797="","",'Plano de contingência'!J797)</f>
        <v>1.
2.
3.
n.</v>
      </c>
      <c r="AD797" s="83" t="str">
        <f>'Plano de contingência'!M797</f>
        <v>1.
2.
3.
n.</v>
      </c>
      <c r="AE797" s="505"/>
    </row>
    <row r="798" spans="2:31" s="78" customFormat="1" ht="14.45" customHeight="1" thickTop="1" thickBot="1" x14ac:dyDescent="0.25">
      <c r="B798" s="455"/>
      <c r="C798" s="462"/>
      <c r="D798" s="465"/>
      <c r="E798" s="472"/>
      <c r="F798" s="93"/>
      <c r="G798" s="449"/>
      <c r="H798" s="94"/>
      <c r="I798" s="436"/>
      <c r="J798" s="508"/>
      <c r="K798" s="411"/>
      <c r="L798" s="411"/>
      <c r="M798" s="414"/>
      <c r="N798" s="404" t="str">
        <f>'Avaliar os Controles Existent.'!H798</f>
        <v>1.
2.
3.
n.</v>
      </c>
      <c r="O798" s="405"/>
      <c r="P798" s="406"/>
      <c r="Q798" s="399"/>
      <c r="R798" s="404" t="str">
        <f>'Avaliar os Controles Existent.'!R798</f>
        <v>1.
2.
3.
n.</v>
      </c>
      <c r="S798" s="405"/>
      <c r="T798" s="406"/>
      <c r="U798" s="399"/>
      <c r="V798" s="381"/>
      <c r="W798" s="384"/>
      <c r="X798" s="393"/>
      <c r="Y798" s="84"/>
      <c r="Z798" s="83" t="str">
        <f>IF('Plano de ação'!J798="","",'Plano de ação'!J798)</f>
        <v>1.
2.
3.
n.</v>
      </c>
      <c r="AA798" s="85" t="str">
        <f>IF('Plano de ação'!R798="","",'Plano de ação'!R798)</f>
        <v/>
      </c>
      <c r="AB798" s="86" t="str">
        <f>IF('Plano de ação'!S798="","",'Plano de ação'!S798)</f>
        <v/>
      </c>
      <c r="AC798" s="83" t="str">
        <f>IF('Plano de contingência'!J798="","",'Plano de contingência'!J798)</f>
        <v>1.
2.
3.
n.</v>
      </c>
      <c r="AD798" s="83" t="str">
        <f>'Plano de contingência'!M798</f>
        <v>1.
2.
3.
n.</v>
      </c>
      <c r="AE798" s="505"/>
    </row>
    <row r="799" spans="2:31" s="78" customFormat="1" ht="14.45" customHeight="1" thickTop="1" thickBot="1" x14ac:dyDescent="0.25">
      <c r="B799" s="455"/>
      <c r="C799" s="462"/>
      <c r="D799" s="465"/>
      <c r="E799" s="472"/>
      <c r="F799" s="93"/>
      <c r="G799" s="449"/>
      <c r="H799" s="94"/>
      <c r="I799" s="436"/>
      <c r="J799" s="508"/>
      <c r="K799" s="411"/>
      <c r="L799" s="411"/>
      <c r="M799" s="414"/>
      <c r="N799" s="404" t="str">
        <f>'Avaliar os Controles Existent.'!H799</f>
        <v>1.
2.
3.
n.</v>
      </c>
      <c r="O799" s="405"/>
      <c r="P799" s="406"/>
      <c r="Q799" s="399"/>
      <c r="R799" s="404" t="str">
        <f>'Avaliar os Controles Existent.'!R799</f>
        <v>1.
2.
3.
n.</v>
      </c>
      <c r="S799" s="405"/>
      <c r="T799" s="406"/>
      <c r="U799" s="399"/>
      <c r="V799" s="381"/>
      <c r="W799" s="384"/>
      <c r="X799" s="393"/>
      <c r="Y799" s="84"/>
      <c r="Z799" s="83" t="str">
        <f>IF('Plano de ação'!J799="","",'Plano de ação'!J799)</f>
        <v>1.
2.
3.
n.</v>
      </c>
      <c r="AA799" s="85" t="str">
        <f>IF('Plano de ação'!R799="","",'Plano de ação'!R799)</f>
        <v/>
      </c>
      <c r="AB799" s="86" t="str">
        <f>IF('Plano de ação'!S799="","",'Plano de ação'!S799)</f>
        <v/>
      </c>
      <c r="AC799" s="83" t="str">
        <f>IF('Plano de contingência'!J799="","",'Plano de contingência'!J799)</f>
        <v>1.
2.
3.
n.</v>
      </c>
      <c r="AD799" s="83" t="str">
        <f>'Plano de contingência'!M799</f>
        <v>1.
2.
3.
n.</v>
      </c>
      <c r="AE799" s="505"/>
    </row>
    <row r="800" spans="2:31" s="78" customFormat="1" ht="14.45" customHeight="1" thickTop="1" thickBot="1" x14ac:dyDescent="0.25">
      <c r="B800" s="455"/>
      <c r="C800" s="462"/>
      <c r="D800" s="465"/>
      <c r="E800" s="472"/>
      <c r="F800" s="93"/>
      <c r="G800" s="449"/>
      <c r="H800" s="94"/>
      <c r="I800" s="436"/>
      <c r="J800" s="508"/>
      <c r="K800" s="411"/>
      <c r="L800" s="411"/>
      <c r="M800" s="414"/>
      <c r="N800" s="404" t="str">
        <f>'Avaliar os Controles Existent.'!H800</f>
        <v>1.
2.
3.
n.</v>
      </c>
      <c r="O800" s="405"/>
      <c r="P800" s="406"/>
      <c r="Q800" s="399"/>
      <c r="R800" s="404" t="str">
        <f>'Avaliar os Controles Existent.'!R800</f>
        <v>1.
2.
3.
n.</v>
      </c>
      <c r="S800" s="405"/>
      <c r="T800" s="406"/>
      <c r="U800" s="399"/>
      <c r="V800" s="381"/>
      <c r="W800" s="384"/>
      <c r="X800" s="393"/>
      <c r="Y800" s="84"/>
      <c r="Z800" s="83" t="str">
        <f>IF('Plano de ação'!J800="","",'Plano de ação'!J800)</f>
        <v>1.
2.
3.
n.</v>
      </c>
      <c r="AA800" s="85" t="str">
        <f>IF('Plano de ação'!R800="","",'Plano de ação'!R800)</f>
        <v/>
      </c>
      <c r="AB800" s="86" t="str">
        <f>IF('Plano de ação'!S800="","",'Plano de ação'!S800)</f>
        <v/>
      </c>
      <c r="AC800" s="83" t="str">
        <f>IF('Plano de contingência'!J800="","",'Plano de contingência'!J800)</f>
        <v>1.
2.
3.
n.</v>
      </c>
      <c r="AD800" s="83" t="str">
        <f>'Plano de contingência'!M800</f>
        <v>1.
2.
3.
n.</v>
      </c>
      <c r="AE800" s="505"/>
    </row>
    <row r="801" spans="2:31" s="78" customFormat="1" ht="14.45" customHeight="1" thickTop="1" thickBot="1" x14ac:dyDescent="0.25">
      <c r="B801" s="455"/>
      <c r="C801" s="462"/>
      <c r="D801" s="466"/>
      <c r="E801" s="473"/>
      <c r="F801" s="93"/>
      <c r="G801" s="450"/>
      <c r="H801" s="94"/>
      <c r="I801" s="437"/>
      <c r="J801" s="509"/>
      <c r="K801" s="412"/>
      <c r="L801" s="412"/>
      <c r="M801" s="415"/>
      <c r="N801" s="404" t="str">
        <f>'Avaliar os Controles Existent.'!H801</f>
        <v>1.
2.
3.
n.</v>
      </c>
      <c r="O801" s="405"/>
      <c r="P801" s="406"/>
      <c r="Q801" s="400"/>
      <c r="R801" s="404" t="str">
        <f>'Avaliar os Controles Existent.'!R801</f>
        <v>1.
2.
3.
n.</v>
      </c>
      <c r="S801" s="405"/>
      <c r="T801" s="406"/>
      <c r="U801" s="400"/>
      <c r="V801" s="382"/>
      <c r="W801" s="385"/>
      <c r="X801" s="394"/>
      <c r="Y801" s="84"/>
      <c r="Z801" s="83" t="str">
        <f>IF('Plano de ação'!J801="","",'Plano de ação'!J801)</f>
        <v>1.
2.
3.
n.</v>
      </c>
      <c r="AA801" s="85" t="str">
        <f>IF('Plano de ação'!R801="","",'Plano de ação'!R801)</f>
        <v/>
      </c>
      <c r="AB801" s="86" t="str">
        <f>IF('Plano de ação'!S801="","",'Plano de ação'!S801)</f>
        <v/>
      </c>
      <c r="AC801" s="83" t="str">
        <f>IF('Plano de contingência'!J801="","",'Plano de contingência'!J801)</f>
        <v>1.
2.
3.
n.</v>
      </c>
      <c r="AD801" s="83" t="str">
        <f>'Plano de contingência'!M801</f>
        <v>1.
2.
3.
n.</v>
      </c>
      <c r="AE801" s="505"/>
    </row>
    <row r="802" spans="2:31" s="78" customFormat="1" ht="14.45" customHeight="1" thickTop="1" thickBot="1" x14ac:dyDescent="0.25">
      <c r="B802" s="455"/>
      <c r="C802" s="462"/>
      <c r="D802" s="464" t="str">
        <f>'Subprocessos e FCS'!C92</f>
        <v>FCS.08</v>
      </c>
      <c r="E802" s="471">
        <f>'Subprocessos e FCS'!D92</f>
        <v>0</v>
      </c>
      <c r="F802" s="93"/>
      <c r="G802" s="448" t="s">
        <v>171</v>
      </c>
      <c r="H802" s="94"/>
      <c r="I802" s="435"/>
      <c r="J802" s="507"/>
      <c r="K802" s="410" t="str">
        <f>'Apuração do Risco Inerente'!Y802:Y811</f>
        <v/>
      </c>
      <c r="L802" s="410" t="str">
        <f>'Apuração do Risco Inerente'!Z802:Z811</f>
        <v/>
      </c>
      <c r="M802" s="413" t="str">
        <f>'Apuração do Risco Inerente'!AB802:AB811</f>
        <v/>
      </c>
      <c r="N802" s="404" t="str">
        <f>'Avaliar os Controles Existent.'!H802</f>
        <v>1.
2.
3.
n.</v>
      </c>
      <c r="O802" s="405"/>
      <c r="P802" s="406"/>
      <c r="Q802" s="398" t="str">
        <f>'Avaliar os Controles Existent.'!N802:N811</f>
        <v/>
      </c>
      <c r="R802" s="404" t="str">
        <f>'Avaliar os Controles Existent.'!R802</f>
        <v>1.
2.
3.
n.</v>
      </c>
      <c r="S802" s="405"/>
      <c r="T802" s="406"/>
      <c r="U802" s="398" t="str">
        <f>'Avaliar os Controles Existent.'!X802:X811</f>
        <v/>
      </c>
      <c r="V802" s="380" t="str">
        <f>'Avaliar os Controles Existent.'!AA802:AA811</f>
        <v/>
      </c>
      <c r="W802" s="383" t="str">
        <f>'Avaliar os Controles Existent.'!AB802:AB811</f>
        <v/>
      </c>
      <c r="X802" s="392" t="str">
        <f>'Avaliar os Controles Existent.'!AD802:AD811</f>
        <v/>
      </c>
      <c r="Y802" s="84" t="str">
        <f>IF('Plano de ação'!I802:I811="","",'Plano de ação'!I802:I811)</f>
        <v/>
      </c>
      <c r="Z802" s="83" t="str">
        <f>IF('Plano de ação'!J802="","",'Plano de ação'!J802)</f>
        <v>1.
2.
3.
n.</v>
      </c>
      <c r="AA802" s="85" t="str">
        <f>IF('Plano de ação'!R802="","",'Plano de ação'!R802)</f>
        <v/>
      </c>
      <c r="AB802" s="86" t="str">
        <f>IF('Plano de ação'!S802="","",'Plano de ação'!S802)</f>
        <v/>
      </c>
      <c r="AC802" s="83" t="str">
        <f>IF('Plano de contingência'!J802="","",'Plano de contingência'!J802)</f>
        <v>1.
2.
3.
n.</v>
      </c>
      <c r="AD802" s="83" t="str">
        <f>'Plano de contingência'!M802</f>
        <v>1.
2.
3.
n.</v>
      </c>
      <c r="AE802" s="505" t="str">
        <f>IF(Monitoramento!J802="","",Monitoramento!J802)</f>
        <v/>
      </c>
    </row>
    <row r="803" spans="2:31" s="78" customFormat="1" ht="14.45" customHeight="1" thickTop="1" thickBot="1" x14ac:dyDescent="0.25">
      <c r="B803" s="455"/>
      <c r="C803" s="462"/>
      <c r="D803" s="465"/>
      <c r="E803" s="472"/>
      <c r="F803" s="93"/>
      <c r="G803" s="449"/>
      <c r="H803" s="94"/>
      <c r="I803" s="436"/>
      <c r="J803" s="508"/>
      <c r="K803" s="411"/>
      <c r="L803" s="411"/>
      <c r="M803" s="414"/>
      <c r="N803" s="404" t="str">
        <f>'Avaliar os Controles Existent.'!H803</f>
        <v>1.
2.
3.
n.</v>
      </c>
      <c r="O803" s="405"/>
      <c r="P803" s="406"/>
      <c r="Q803" s="399"/>
      <c r="R803" s="404" t="str">
        <f>'Avaliar os Controles Existent.'!R803</f>
        <v>1.
2.
3.
n.</v>
      </c>
      <c r="S803" s="405"/>
      <c r="T803" s="406"/>
      <c r="U803" s="399"/>
      <c r="V803" s="381"/>
      <c r="W803" s="384"/>
      <c r="X803" s="393"/>
      <c r="Y803" s="84"/>
      <c r="Z803" s="83" t="str">
        <f>IF('Plano de ação'!J803="","",'Plano de ação'!J803)</f>
        <v>1.
2.
3.
n.</v>
      </c>
      <c r="AA803" s="85" t="str">
        <f>IF('Plano de ação'!R803="","",'Plano de ação'!R803)</f>
        <v/>
      </c>
      <c r="AB803" s="86" t="str">
        <f>IF('Plano de ação'!S803="","",'Plano de ação'!S803)</f>
        <v/>
      </c>
      <c r="AC803" s="83" t="str">
        <f>IF('Plano de contingência'!J803="","",'Plano de contingência'!J803)</f>
        <v>1.
2.
3.
n.</v>
      </c>
      <c r="AD803" s="83" t="str">
        <f>'Plano de contingência'!M803</f>
        <v>1.
2.
3.
n.</v>
      </c>
      <c r="AE803" s="505"/>
    </row>
    <row r="804" spans="2:31" s="78" customFormat="1" ht="14.45" customHeight="1" thickTop="1" thickBot="1" x14ac:dyDescent="0.25">
      <c r="B804" s="455"/>
      <c r="C804" s="462"/>
      <c r="D804" s="465"/>
      <c r="E804" s="472"/>
      <c r="F804" s="93"/>
      <c r="G804" s="449"/>
      <c r="H804" s="94"/>
      <c r="I804" s="436"/>
      <c r="J804" s="508"/>
      <c r="K804" s="411"/>
      <c r="L804" s="411"/>
      <c r="M804" s="414"/>
      <c r="N804" s="404" t="str">
        <f>'Avaliar os Controles Existent.'!H804</f>
        <v>1.
2.
3.
n.</v>
      </c>
      <c r="O804" s="405"/>
      <c r="P804" s="406"/>
      <c r="Q804" s="399"/>
      <c r="R804" s="404" t="str">
        <f>'Avaliar os Controles Existent.'!R804</f>
        <v>1.
2.
3.
n.</v>
      </c>
      <c r="S804" s="405"/>
      <c r="T804" s="406"/>
      <c r="U804" s="399"/>
      <c r="V804" s="381"/>
      <c r="W804" s="384"/>
      <c r="X804" s="393"/>
      <c r="Y804" s="84"/>
      <c r="Z804" s="83" t="str">
        <f>IF('Plano de ação'!J804="","",'Plano de ação'!J804)</f>
        <v>1.
2.
3.
n.</v>
      </c>
      <c r="AA804" s="85" t="str">
        <f>IF('Plano de ação'!R804="","",'Plano de ação'!R804)</f>
        <v/>
      </c>
      <c r="AB804" s="86" t="str">
        <f>IF('Plano de ação'!S804="","",'Plano de ação'!S804)</f>
        <v/>
      </c>
      <c r="AC804" s="83" t="str">
        <f>IF('Plano de contingência'!J804="","",'Plano de contingência'!J804)</f>
        <v>1.
2.
3.
n.</v>
      </c>
      <c r="AD804" s="83" t="str">
        <f>'Plano de contingência'!M804</f>
        <v>1.
2.
3.
n.</v>
      </c>
      <c r="AE804" s="505"/>
    </row>
    <row r="805" spans="2:31" s="78" customFormat="1" ht="14.45" customHeight="1" thickTop="1" thickBot="1" x14ac:dyDescent="0.25">
      <c r="B805" s="455"/>
      <c r="C805" s="462"/>
      <c r="D805" s="465"/>
      <c r="E805" s="472"/>
      <c r="F805" s="93"/>
      <c r="G805" s="449"/>
      <c r="H805" s="94"/>
      <c r="I805" s="436"/>
      <c r="J805" s="508"/>
      <c r="K805" s="411"/>
      <c r="L805" s="411"/>
      <c r="M805" s="414"/>
      <c r="N805" s="404" t="str">
        <f>'Avaliar os Controles Existent.'!H805</f>
        <v>1.
2.
3.
n.</v>
      </c>
      <c r="O805" s="405"/>
      <c r="P805" s="406"/>
      <c r="Q805" s="399"/>
      <c r="R805" s="404" t="str">
        <f>'Avaliar os Controles Existent.'!R805</f>
        <v>1.
2.
3.
n.</v>
      </c>
      <c r="S805" s="405"/>
      <c r="T805" s="406"/>
      <c r="U805" s="399"/>
      <c r="V805" s="381"/>
      <c r="W805" s="384"/>
      <c r="X805" s="393"/>
      <c r="Y805" s="84"/>
      <c r="Z805" s="83" t="str">
        <f>IF('Plano de ação'!J805="","",'Plano de ação'!J805)</f>
        <v>1.
2.
3.
n.</v>
      </c>
      <c r="AA805" s="85" t="str">
        <f>IF('Plano de ação'!R805="","",'Plano de ação'!R805)</f>
        <v/>
      </c>
      <c r="AB805" s="86" t="str">
        <f>IF('Plano de ação'!S805="","",'Plano de ação'!S805)</f>
        <v/>
      </c>
      <c r="AC805" s="83" t="str">
        <f>IF('Plano de contingência'!J805="","",'Plano de contingência'!J805)</f>
        <v>1.
2.
3.
n.</v>
      </c>
      <c r="AD805" s="83" t="str">
        <f>'Plano de contingência'!M805</f>
        <v>1.
2.
3.
n.</v>
      </c>
      <c r="AE805" s="505"/>
    </row>
    <row r="806" spans="2:31" s="78" customFormat="1" ht="14.45" customHeight="1" thickTop="1" thickBot="1" x14ac:dyDescent="0.25">
      <c r="B806" s="455"/>
      <c r="C806" s="462"/>
      <c r="D806" s="465"/>
      <c r="E806" s="472"/>
      <c r="F806" s="93"/>
      <c r="G806" s="449"/>
      <c r="H806" s="94"/>
      <c r="I806" s="436"/>
      <c r="J806" s="508"/>
      <c r="K806" s="411"/>
      <c r="L806" s="411"/>
      <c r="M806" s="414"/>
      <c r="N806" s="404" t="str">
        <f>'Avaliar os Controles Existent.'!H806</f>
        <v>1.
2.
3.
n.</v>
      </c>
      <c r="O806" s="405"/>
      <c r="P806" s="406"/>
      <c r="Q806" s="399"/>
      <c r="R806" s="404" t="str">
        <f>'Avaliar os Controles Existent.'!R806</f>
        <v>1.
2.
3.
n.</v>
      </c>
      <c r="S806" s="405"/>
      <c r="T806" s="406"/>
      <c r="U806" s="399"/>
      <c r="V806" s="381"/>
      <c r="W806" s="384"/>
      <c r="X806" s="393"/>
      <c r="Y806" s="84"/>
      <c r="Z806" s="83" t="str">
        <f>IF('Plano de ação'!J806="","",'Plano de ação'!J806)</f>
        <v>1.
2.
3.
n.</v>
      </c>
      <c r="AA806" s="85" t="str">
        <f>IF('Plano de ação'!R806="","",'Plano de ação'!R806)</f>
        <v/>
      </c>
      <c r="AB806" s="86" t="str">
        <f>IF('Plano de ação'!S806="","",'Plano de ação'!S806)</f>
        <v/>
      </c>
      <c r="AC806" s="83" t="str">
        <f>IF('Plano de contingência'!J806="","",'Plano de contingência'!J806)</f>
        <v>1.
2.
3.
n.</v>
      </c>
      <c r="AD806" s="83" t="str">
        <f>'Plano de contingência'!M806</f>
        <v>1.
2.
3.
n.</v>
      </c>
      <c r="AE806" s="505"/>
    </row>
    <row r="807" spans="2:31" s="78" customFormat="1" ht="14.45" customHeight="1" thickTop="1" thickBot="1" x14ac:dyDescent="0.25">
      <c r="B807" s="455"/>
      <c r="C807" s="462"/>
      <c r="D807" s="465"/>
      <c r="E807" s="472"/>
      <c r="F807" s="93"/>
      <c r="G807" s="449"/>
      <c r="H807" s="94"/>
      <c r="I807" s="436"/>
      <c r="J807" s="508"/>
      <c r="K807" s="411"/>
      <c r="L807" s="411"/>
      <c r="M807" s="414"/>
      <c r="N807" s="404" t="str">
        <f>'Avaliar os Controles Existent.'!H807</f>
        <v>1.
2.
3.
n.</v>
      </c>
      <c r="O807" s="405"/>
      <c r="P807" s="406"/>
      <c r="Q807" s="399"/>
      <c r="R807" s="404" t="str">
        <f>'Avaliar os Controles Existent.'!R807</f>
        <v>1.
2.
3.
n.</v>
      </c>
      <c r="S807" s="405"/>
      <c r="T807" s="406"/>
      <c r="U807" s="399"/>
      <c r="V807" s="381"/>
      <c r="W807" s="384"/>
      <c r="X807" s="393"/>
      <c r="Y807" s="84"/>
      <c r="Z807" s="83" t="str">
        <f>IF('Plano de ação'!J807="","",'Plano de ação'!J807)</f>
        <v>1.
2.
3.
n.</v>
      </c>
      <c r="AA807" s="85" t="str">
        <f>IF('Plano de ação'!R807="","",'Plano de ação'!R807)</f>
        <v/>
      </c>
      <c r="AB807" s="86" t="str">
        <f>IF('Plano de ação'!S807="","",'Plano de ação'!S807)</f>
        <v/>
      </c>
      <c r="AC807" s="83" t="str">
        <f>IF('Plano de contingência'!J807="","",'Plano de contingência'!J807)</f>
        <v>1.
2.
3.
n.</v>
      </c>
      <c r="AD807" s="83" t="str">
        <f>'Plano de contingência'!M807</f>
        <v>1.
2.
3.
n.</v>
      </c>
      <c r="AE807" s="505"/>
    </row>
    <row r="808" spans="2:31" s="78" customFormat="1" ht="14.45" customHeight="1" thickTop="1" thickBot="1" x14ac:dyDescent="0.25">
      <c r="B808" s="455"/>
      <c r="C808" s="462"/>
      <c r="D808" s="465"/>
      <c r="E808" s="472"/>
      <c r="F808" s="93"/>
      <c r="G808" s="449"/>
      <c r="H808" s="94"/>
      <c r="I808" s="436"/>
      <c r="J808" s="508"/>
      <c r="K808" s="411"/>
      <c r="L808" s="411"/>
      <c r="M808" s="414"/>
      <c r="N808" s="404" t="str">
        <f>'Avaliar os Controles Existent.'!H808</f>
        <v>1.
2.
3.
n.</v>
      </c>
      <c r="O808" s="405"/>
      <c r="P808" s="406"/>
      <c r="Q808" s="399"/>
      <c r="R808" s="404" t="str">
        <f>'Avaliar os Controles Existent.'!R808</f>
        <v>1.
2.
3.
n.</v>
      </c>
      <c r="S808" s="405"/>
      <c r="T808" s="406"/>
      <c r="U808" s="399"/>
      <c r="V808" s="381"/>
      <c r="W808" s="384"/>
      <c r="X808" s="393"/>
      <c r="Y808" s="84"/>
      <c r="Z808" s="83" t="str">
        <f>IF('Plano de ação'!J808="","",'Plano de ação'!J808)</f>
        <v>1.
2.
3.
n.</v>
      </c>
      <c r="AA808" s="85" t="str">
        <f>IF('Plano de ação'!R808="","",'Plano de ação'!R808)</f>
        <v/>
      </c>
      <c r="AB808" s="86" t="str">
        <f>IF('Plano de ação'!S808="","",'Plano de ação'!S808)</f>
        <v/>
      </c>
      <c r="AC808" s="83" t="str">
        <f>IF('Plano de contingência'!J808="","",'Plano de contingência'!J808)</f>
        <v>1.
2.
3.
n.</v>
      </c>
      <c r="AD808" s="83" t="str">
        <f>'Plano de contingência'!M808</f>
        <v>1.
2.
3.
n.</v>
      </c>
      <c r="AE808" s="505"/>
    </row>
    <row r="809" spans="2:31" s="78" customFormat="1" ht="14.45" customHeight="1" thickTop="1" thickBot="1" x14ac:dyDescent="0.25">
      <c r="B809" s="455"/>
      <c r="C809" s="462"/>
      <c r="D809" s="465"/>
      <c r="E809" s="472"/>
      <c r="F809" s="93"/>
      <c r="G809" s="449"/>
      <c r="H809" s="94"/>
      <c r="I809" s="436"/>
      <c r="J809" s="508"/>
      <c r="K809" s="411"/>
      <c r="L809" s="411"/>
      <c r="M809" s="414"/>
      <c r="N809" s="404" t="str">
        <f>'Avaliar os Controles Existent.'!H809</f>
        <v>1.
2.
3.
n.</v>
      </c>
      <c r="O809" s="405"/>
      <c r="P809" s="406"/>
      <c r="Q809" s="399"/>
      <c r="R809" s="404" t="str">
        <f>'Avaliar os Controles Existent.'!R809</f>
        <v>1.
2.
3.
n.</v>
      </c>
      <c r="S809" s="405"/>
      <c r="T809" s="406"/>
      <c r="U809" s="399"/>
      <c r="V809" s="381"/>
      <c r="W809" s="384"/>
      <c r="X809" s="393"/>
      <c r="Y809" s="84"/>
      <c r="Z809" s="83" t="str">
        <f>IF('Plano de ação'!J809="","",'Plano de ação'!J809)</f>
        <v>1.
2.
3.
n.</v>
      </c>
      <c r="AA809" s="85" t="str">
        <f>IF('Plano de ação'!R809="","",'Plano de ação'!R809)</f>
        <v/>
      </c>
      <c r="AB809" s="86" t="str">
        <f>IF('Plano de ação'!S809="","",'Plano de ação'!S809)</f>
        <v/>
      </c>
      <c r="AC809" s="83" t="str">
        <f>IF('Plano de contingência'!J809="","",'Plano de contingência'!J809)</f>
        <v>1.
2.
3.
n.</v>
      </c>
      <c r="AD809" s="83" t="str">
        <f>'Plano de contingência'!M809</f>
        <v>1.
2.
3.
n.</v>
      </c>
      <c r="AE809" s="505"/>
    </row>
    <row r="810" spans="2:31" s="78" customFormat="1" ht="14.45" customHeight="1" thickTop="1" thickBot="1" x14ac:dyDescent="0.25">
      <c r="B810" s="455"/>
      <c r="C810" s="462"/>
      <c r="D810" s="465"/>
      <c r="E810" s="472"/>
      <c r="F810" s="93"/>
      <c r="G810" s="449"/>
      <c r="H810" s="94"/>
      <c r="I810" s="436"/>
      <c r="J810" s="508"/>
      <c r="K810" s="411"/>
      <c r="L810" s="411"/>
      <c r="M810" s="414"/>
      <c r="N810" s="404" t="str">
        <f>'Avaliar os Controles Existent.'!H810</f>
        <v>1.
2.
3.
n.</v>
      </c>
      <c r="O810" s="405"/>
      <c r="P810" s="406"/>
      <c r="Q810" s="399"/>
      <c r="R810" s="404" t="str">
        <f>'Avaliar os Controles Existent.'!R810</f>
        <v>1.
2.
3.
n.</v>
      </c>
      <c r="S810" s="405"/>
      <c r="T810" s="406"/>
      <c r="U810" s="399"/>
      <c r="V810" s="381"/>
      <c r="W810" s="384"/>
      <c r="X810" s="393"/>
      <c r="Y810" s="84"/>
      <c r="Z810" s="83" t="str">
        <f>IF('Plano de ação'!J810="","",'Plano de ação'!J810)</f>
        <v>1.
2.
3.
n.</v>
      </c>
      <c r="AA810" s="85" t="str">
        <f>IF('Plano de ação'!R810="","",'Plano de ação'!R810)</f>
        <v/>
      </c>
      <c r="AB810" s="86" t="str">
        <f>IF('Plano de ação'!S810="","",'Plano de ação'!S810)</f>
        <v/>
      </c>
      <c r="AC810" s="83" t="str">
        <f>IF('Plano de contingência'!J810="","",'Plano de contingência'!J810)</f>
        <v>1.
2.
3.
n.</v>
      </c>
      <c r="AD810" s="83" t="str">
        <f>'Plano de contingência'!M810</f>
        <v>1.
2.
3.
n.</v>
      </c>
      <c r="AE810" s="505"/>
    </row>
    <row r="811" spans="2:31" s="78" customFormat="1" ht="14.45" customHeight="1" thickTop="1" thickBot="1" x14ac:dyDescent="0.25">
      <c r="B811" s="456"/>
      <c r="C811" s="463"/>
      <c r="D811" s="466"/>
      <c r="E811" s="473"/>
      <c r="F811" s="93"/>
      <c r="G811" s="450"/>
      <c r="H811" s="94"/>
      <c r="I811" s="437"/>
      <c r="J811" s="509"/>
      <c r="K811" s="412"/>
      <c r="L811" s="412"/>
      <c r="M811" s="415"/>
      <c r="N811" s="404" t="str">
        <f>'Avaliar os Controles Existent.'!H811</f>
        <v>1.
2.
3.
n.</v>
      </c>
      <c r="O811" s="405"/>
      <c r="P811" s="406"/>
      <c r="Q811" s="400"/>
      <c r="R811" s="404" t="str">
        <f>'Avaliar os Controles Existent.'!R811</f>
        <v>1.
2.
3.
n.</v>
      </c>
      <c r="S811" s="405"/>
      <c r="T811" s="406"/>
      <c r="U811" s="400"/>
      <c r="V811" s="382"/>
      <c r="W811" s="385"/>
      <c r="X811" s="394"/>
      <c r="Y811" s="84"/>
      <c r="Z811" s="83" t="str">
        <f>IF('Plano de ação'!J811="","",'Plano de ação'!J811)</f>
        <v>1.
2.
3.
n.</v>
      </c>
      <c r="AA811" s="85" t="str">
        <f>IF('Plano de ação'!R811="","",'Plano de ação'!R811)</f>
        <v/>
      </c>
      <c r="AB811" s="86" t="str">
        <f>IF('Plano de ação'!S811="","",'Plano de ação'!S811)</f>
        <v/>
      </c>
      <c r="AC811" s="83" t="str">
        <f>IF('Plano de contingência'!J811="","",'Plano de contingência'!J811)</f>
        <v>1.
2.
3.
n.</v>
      </c>
      <c r="AD811" s="83" t="str">
        <f>'Plano de contingência'!M811</f>
        <v>1.
2.
3.
n.</v>
      </c>
      <c r="AE811" s="505"/>
    </row>
    <row r="812" spans="2:31" ht="28.9" customHeight="1" thickTop="1" x14ac:dyDescent="0.2"/>
    <row r="813" spans="2:31" ht="27" customHeight="1" x14ac:dyDescent="0.2">
      <c r="J813" s="518" t="s">
        <v>433</v>
      </c>
      <c r="K813" s="518"/>
      <c r="L813" s="518"/>
      <c r="M813" s="303">
        <f>COUNTIF($M$12:$M$811,"Risco Crítico")</f>
        <v>0</v>
      </c>
      <c r="U813" s="518" t="s">
        <v>433</v>
      </c>
      <c r="V813" s="518"/>
      <c r="W813" s="518"/>
      <c r="X813" s="303">
        <f>COUNTIF($X$12:$X$811,"Risco Crítico")</f>
        <v>0</v>
      </c>
    </row>
    <row r="814" spans="2:31" x14ac:dyDescent="0.2">
      <c r="J814" s="518" t="s">
        <v>434</v>
      </c>
      <c r="K814" s="518"/>
      <c r="L814" s="518"/>
      <c r="M814" s="304">
        <f>COUNTIF($M$12:$M$811,"Risco Alto")</f>
        <v>0</v>
      </c>
      <c r="U814" s="518" t="s">
        <v>434</v>
      </c>
      <c r="V814" s="518"/>
      <c r="W814" s="518"/>
      <c r="X814" s="304">
        <f>COUNTIF($X$12:$X$811,"Risco Alto")</f>
        <v>0</v>
      </c>
    </row>
    <row r="815" spans="2:31" x14ac:dyDescent="0.2">
      <c r="J815" s="518" t="s">
        <v>438</v>
      </c>
      <c r="K815" s="518"/>
      <c r="L815" s="518"/>
      <c r="M815" s="305">
        <f>COUNTIF($M$12:$M$811,"Risco Moderado")</f>
        <v>0</v>
      </c>
      <c r="U815" s="518" t="s">
        <v>438</v>
      </c>
      <c r="V815" s="518"/>
      <c r="W815" s="518"/>
      <c r="X815" s="305">
        <f>COUNTIF($X$12:$X$811,"Risco Moderado")</f>
        <v>0</v>
      </c>
    </row>
    <row r="816" spans="2:31" x14ac:dyDescent="0.2">
      <c r="J816" s="518" t="s">
        <v>435</v>
      </c>
      <c r="K816" s="518"/>
      <c r="L816" s="518"/>
      <c r="M816" s="306">
        <f>COUNTIF($M$12:$M$811,"Risco Pequeno")</f>
        <v>0</v>
      </c>
      <c r="U816" s="518" t="s">
        <v>435</v>
      </c>
      <c r="V816" s="518"/>
      <c r="W816" s="518"/>
      <c r="X816" s="306">
        <f>COUNTIF($X$12:$X$811,"Risco Pequeno")</f>
        <v>0</v>
      </c>
    </row>
    <row r="817" spans="10:24" x14ac:dyDescent="0.2">
      <c r="J817" s="518" t="s">
        <v>436</v>
      </c>
      <c r="K817" s="518"/>
      <c r="L817" s="518"/>
      <c r="M817" s="307">
        <f>COUNTIF($M$12:$M$811,"Risco Insignificante")</f>
        <v>1</v>
      </c>
      <c r="U817" s="518" t="s">
        <v>436</v>
      </c>
      <c r="V817" s="518"/>
      <c r="W817" s="518"/>
      <c r="X817" s="307">
        <f>COUNTIF($X$12:$X$811,"Risco Insignificante")</f>
        <v>1</v>
      </c>
    </row>
    <row r="818" spans="10:24" x14ac:dyDescent="0.2">
      <c r="J818" s="519" t="s">
        <v>437</v>
      </c>
      <c r="K818" s="519"/>
      <c r="L818" s="519"/>
      <c r="M818" s="308">
        <f>SUM(M813:M817)</f>
        <v>1</v>
      </c>
      <c r="U818" s="519" t="s">
        <v>437</v>
      </c>
      <c r="V818" s="519"/>
      <c r="W818" s="519"/>
      <c r="X818" s="308">
        <f>SUM(X813:X817)</f>
        <v>1</v>
      </c>
    </row>
  </sheetData>
  <sheetProtection algorithmName="SHA-512" hashValue="bywuqtg+gaBkFss8nkbtxwIZyoAIQ2swU7DOkcZmi1LNkpT6NUMrpVL7nST3Vs3ezJJj5VppD1kMPhL4AgPl9w==" saltValue="p0nzfvTChC0pGd5GBPul9w==" spinCount="100000" sheet="1" objects="1" scenarios="1"/>
  <dataConsolidate/>
  <mergeCells count="2789">
    <mergeCell ref="J813:L813"/>
    <mergeCell ref="J814:L814"/>
    <mergeCell ref="U813:W813"/>
    <mergeCell ref="U814:W814"/>
    <mergeCell ref="U815:W815"/>
    <mergeCell ref="U816:W816"/>
    <mergeCell ref="U817:W817"/>
    <mergeCell ref="U818:W818"/>
    <mergeCell ref="J815:L815"/>
    <mergeCell ref="J816:L816"/>
    <mergeCell ref="J817:L817"/>
    <mergeCell ref="J818:L818"/>
    <mergeCell ref="J702:J711"/>
    <mergeCell ref="J712:J721"/>
    <mergeCell ref="J722:J731"/>
    <mergeCell ref="J732:J741"/>
    <mergeCell ref="J742:J751"/>
    <mergeCell ref="J752:J761"/>
    <mergeCell ref="J762:J771"/>
    <mergeCell ref="J772:J781"/>
    <mergeCell ref="J782:J791"/>
    <mergeCell ref="J792:J801"/>
    <mergeCell ref="J802:J811"/>
    <mergeCell ref="N702:P702"/>
    <mergeCell ref="N703:P703"/>
    <mergeCell ref="N704:P704"/>
    <mergeCell ref="N705:P705"/>
    <mergeCell ref="N706:P706"/>
    <mergeCell ref="N707:P707"/>
    <mergeCell ref="N725:P725"/>
    <mergeCell ref="N738:P738"/>
    <mergeCell ref="N739:P739"/>
    <mergeCell ref="I1:Q7"/>
    <mergeCell ref="J532:J541"/>
    <mergeCell ref="J542:J551"/>
    <mergeCell ref="J552:J561"/>
    <mergeCell ref="J562:J571"/>
    <mergeCell ref="J572:J581"/>
    <mergeCell ref="J582:J591"/>
    <mergeCell ref="J592:J601"/>
    <mergeCell ref="J602:J611"/>
    <mergeCell ref="J612:J621"/>
    <mergeCell ref="J622:J631"/>
    <mergeCell ref="J632:J641"/>
    <mergeCell ref="J642:J651"/>
    <mergeCell ref="J652:J661"/>
    <mergeCell ref="J662:J671"/>
    <mergeCell ref="J672:J681"/>
    <mergeCell ref="J682:J691"/>
    <mergeCell ref="K10:M10"/>
    <mergeCell ref="K9:X9"/>
    <mergeCell ref="B8:AE8"/>
    <mergeCell ref="AE132:AE141"/>
    <mergeCell ref="AE142:AE151"/>
    <mergeCell ref="D92:D101"/>
    <mergeCell ref="D102:D111"/>
    <mergeCell ref="D112:D121"/>
    <mergeCell ref="D122:D131"/>
    <mergeCell ref="D132:D141"/>
    <mergeCell ref="D142:D151"/>
    <mergeCell ref="D32:D41"/>
    <mergeCell ref="D42:D51"/>
    <mergeCell ref="D52:D61"/>
    <mergeCell ref="D62:D71"/>
    <mergeCell ref="J692:J701"/>
    <mergeCell ref="J362:J371"/>
    <mergeCell ref="J372:J381"/>
    <mergeCell ref="J382:J391"/>
    <mergeCell ref="J522:J531"/>
    <mergeCell ref="J192:J201"/>
    <mergeCell ref="J202:J211"/>
    <mergeCell ref="J212:J221"/>
    <mergeCell ref="J222:J231"/>
    <mergeCell ref="J232:J241"/>
    <mergeCell ref="J242:J251"/>
    <mergeCell ref="J252:J261"/>
    <mergeCell ref="J262:J271"/>
    <mergeCell ref="J272:J281"/>
    <mergeCell ref="J282:J291"/>
    <mergeCell ref="J292:J301"/>
    <mergeCell ref="J302:J311"/>
    <mergeCell ref="J312:J321"/>
    <mergeCell ref="J322:J331"/>
    <mergeCell ref="J332:J341"/>
    <mergeCell ref="J342:J351"/>
    <mergeCell ref="J352:J361"/>
    <mergeCell ref="AE792:AE801"/>
    <mergeCell ref="AE802:AE811"/>
    <mergeCell ref="J22:J31"/>
    <mergeCell ref="J32:J41"/>
    <mergeCell ref="J42:J51"/>
    <mergeCell ref="J52:J61"/>
    <mergeCell ref="J62:J71"/>
    <mergeCell ref="J72:J81"/>
    <mergeCell ref="J82:J91"/>
    <mergeCell ref="J92:J101"/>
    <mergeCell ref="J102:J111"/>
    <mergeCell ref="J112:J121"/>
    <mergeCell ref="J122:J131"/>
    <mergeCell ref="J132:J141"/>
    <mergeCell ref="J142:J151"/>
    <mergeCell ref="J152:J161"/>
    <mergeCell ref="J162:J171"/>
    <mergeCell ref="J172:J181"/>
    <mergeCell ref="J182:J191"/>
    <mergeCell ref="J392:J401"/>
    <mergeCell ref="J402:J411"/>
    <mergeCell ref="J412:J421"/>
    <mergeCell ref="J422:J431"/>
    <mergeCell ref="J432:J441"/>
    <mergeCell ref="J442:J451"/>
    <mergeCell ref="J452:J461"/>
    <mergeCell ref="J462:J471"/>
    <mergeCell ref="J472:J481"/>
    <mergeCell ref="J482:J491"/>
    <mergeCell ref="J492:J501"/>
    <mergeCell ref="J502:J511"/>
    <mergeCell ref="J512:J521"/>
    <mergeCell ref="AE622:AE631"/>
    <mergeCell ref="AE632:AE641"/>
    <mergeCell ref="AE642:AE651"/>
    <mergeCell ref="AE652:AE661"/>
    <mergeCell ref="AE662:AE671"/>
    <mergeCell ref="AE672:AE681"/>
    <mergeCell ref="AE682:AE691"/>
    <mergeCell ref="AE692:AE701"/>
    <mergeCell ref="AE702:AE711"/>
    <mergeCell ref="AE712:AE721"/>
    <mergeCell ref="AE722:AE731"/>
    <mergeCell ref="AE732:AE741"/>
    <mergeCell ref="AE742:AE751"/>
    <mergeCell ref="AE752:AE761"/>
    <mergeCell ref="AE762:AE771"/>
    <mergeCell ref="AE772:AE781"/>
    <mergeCell ref="AE782:AE791"/>
    <mergeCell ref="AE452:AE461"/>
    <mergeCell ref="AE462:AE471"/>
    <mergeCell ref="AE472:AE481"/>
    <mergeCell ref="AE482:AE491"/>
    <mergeCell ref="AE492:AE501"/>
    <mergeCell ref="AE502:AE511"/>
    <mergeCell ref="AE512:AE521"/>
    <mergeCell ref="AE522:AE531"/>
    <mergeCell ref="AE532:AE541"/>
    <mergeCell ref="AE542:AE551"/>
    <mergeCell ref="AE552:AE561"/>
    <mergeCell ref="AE562:AE571"/>
    <mergeCell ref="AE572:AE581"/>
    <mergeCell ref="AE582:AE591"/>
    <mergeCell ref="AE592:AE601"/>
    <mergeCell ref="AE602:AE611"/>
    <mergeCell ref="AE612:AE621"/>
    <mergeCell ref="AE282:AE291"/>
    <mergeCell ref="AE292:AE301"/>
    <mergeCell ref="AE302:AE311"/>
    <mergeCell ref="AE312:AE321"/>
    <mergeCell ref="AE322:AE331"/>
    <mergeCell ref="AE332:AE341"/>
    <mergeCell ref="AE342:AE351"/>
    <mergeCell ref="AE352:AE361"/>
    <mergeCell ref="AE362:AE371"/>
    <mergeCell ref="AE372:AE381"/>
    <mergeCell ref="AE382:AE391"/>
    <mergeCell ref="AE392:AE401"/>
    <mergeCell ref="AE402:AE411"/>
    <mergeCell ref="AE412:AE421"/>
    <mergeCell ref="AE422:AE431"/>
    <mergeCell ref="AE432:AE441"/>
    <mergeCell ref="AE442:AE451"/>
    <mergeCell ref="Y9:AD9"/>
    <mergeCell ref="D12:D21"/>
    <mergeCell ref="AE152:AE161"/>
    <mergeCell ref="AE162:AE171"/>
    <mergeCell ref="AE172:AE181"/>
    <mergeCell ref="AE182:AE191"/>
    <mergeCell ref="AE192:AE201"/>
    <mergeCell ref="AE202:AE211"/>
    <mergeCell ref="AE212:AE221"/>
    <mergeCell ref="AE222:AE231"/>
    <mergeCell ref="AE232:AE241"/>
    <mergeCell ref="AE242:AE251"/>
    <mergeCell ref="AE252:AE261"/>
    <mergeCell ref="AE262:AE271"/>
    <mergeCell ref="AE272:AE281"/>
    <mergeCell ref="D212:D221"/>
    <mergeCell ref="D222:D231"/>
    <mergeCell ref="D232:D241"/>
    <mergeCell ref="D242:D251"/>
    <mergeCell ref="AE10:AE11"/>
    <mergeCell ref="AE12:AE21"/>
    <mergeCell ref="AE22:AE31"/>
    <mergeCell ref="AE32:AE41"/>
    <mergeCell ref="AE42:AE51"/>
    <mergeCell ref="AE52:AE61"/>
    <mergeCell ref="AE62:AE71"/>
    <mergeCell ref="AE72:AE81"/>
    <mergeCell ref="AE82:AE91"/>
    <mergeCell ref="AE92:AE101"/>
    <mergeCell ref="AE102:AE111"/>
    <mergeCell ref="AE112:AE121"/>
    <mergeCell ref="AE122:AE131"/>
    <mergeCell ref="D72:D81"/>
    <mergeCell ref="D82:D91"/>
    <mergeCell ref="D552:D561"/>
    <mergeCell ref="D562:D571"/>
    <mergeCell ref="D452:D461"/>
    <mergeCell ref="D462:D471"/>
    <mergeCell ref="D22:D31"/>
    <mergeCell ref="B12:B91"/>
    <mergeCell ref="G62:G71"/>
    <mergeCell ref="G72:G81"/>
    <mergeCell ref="G82:G91"/>
    <mergeCell ref="E9:E11"/>
    <mergeCell ref="C9:C11"/>
    <mergeCell ref="B9:B11"/>
    <mergeCell ref="G10:G11"/>
    <mergeCell ref="F10:F11"/>
    <mergeCell ref="H10:H11"/>
    <mergeCell ref="D272:D281"/>
    <mergeCell ref="D282:D291"/>
    <mergeCell ref="D292:D301"/>
    <mergeCell ref="D302:D311"/>
    <mergeCell ref="C492:C571"/>
    <mergeCell ref="G482:G491"/>
    <mergeCell ref="G492:G501"/>
    <mergeCell ref="G502:G511"/>
    <mergeCell ref="G412:G421"/>
    <mergeCell ref="G422:G431"/>
    <mergeCell ref="G432:G441"/>
    <mergeCell ref="G442:G451"/>
    <mergeCell ref="D312:D321"/>
    <mergeCell ref="D322:D331"/>
    <mergeCell ref="E132:E141"/>
    <mergeCell ref="I10:I11"/>
    <mergeCell ref="E72:E81"/>
    <mergeCell ref="E82:E91"/>
    <mergeCell ref="E392:E401"/>
    <mergeCell ref="E402:E411"/>
    <mergeCell ref="E292:E301"/>
    <mergeCell ref="E302:E311"/>
    <mergeCell ref="E312:E321"/>
    <mergeCell ref="E322:E331"/>
    <mergeCell ref="E332:E341"/>
    <mergeCell ref="E342:E351"/>
    <mergeCell ref="E232:E241"/>
    <mergeCell ref="E242:E251"/>
    <mergeCell ref="E252:E261"/>
    <mergeCell ref="E262:E271"/>
    <mergeCell ref="E272:E281"/>
    <mergeCell ref="E282:E291"/>
    <mergeCell ref="E92:E101"/>
    <mergeCell ref="E102:E111"/>
    <mergeCell ref="E112:E121"/>
    <mergeCell ref="E122:E131"/>
    <mergeCell ref="G142:G151"/>
    <mergeCell ref="G392:G401"/>
    <mergeCell ref="G402:G411"/>
    <mergeCell ref="G332:G341"/>
    <mergeCell ref="G342:G351"/>
    <mergeCell ref="G352:G361"/>
    <mergeCell ref="G362:G371"/>
    <mergeCell ref="G372:G381"/>
    <mergeCell ref="G382:G391"/>
    <mergeCell ref="I12:I21"/>
    <mergeCell ref="I22:I31"/>
    <mergeCell ref="E632:E641"/>
    <mergeCell ref="E642:E651"/>
    <mergeCell ref="E532:E541"/>
    <mergeCell ref="E542:E551"/>
    <mergeCell ref="E552:E561"/>
    <mergeCell ref="E562:E571"/>
    <mergeCell ref="E572:E581"/>
    <mergeCell ref="E582:E591"/>
    <mergeCell ref="E472:E481"/>
    <mergeCell ref="E482:E491"/>
    <mergeCell ref="E492:E501"/>
    <mergeCell ref="E502:E511"/>
    <mergeCell ref="E512:E521"/>
    <mergeCell ref="E522:E531"/>
    <mergeCell ref="E412:E421"/>
    <mergeCell ref="E422:E431"/>
    <mergeCell ref="E432:E441"/>
    <mergeCell ref="E442:E451"/>
    <mergeCell ref="E452:E461"/>
    <mergeCell ref="E462:E471"/>
    <mergeCell ref="D612:D621"/>
    <mergeCell ref="D622:D631"/>
    <mergeCell ref="D512:D521"/>
    <mergeCell ref="D522:D531"/>
    <mergeCell ref="D532:D541"/>
    <mergeCell ref="D542:D551"/>
    <mergeCell ref="E772:E781"/>
    <mergeCell ref="E782:E791"/>
    <mergeCell ref="E792:E801"/>
    <mergeCell ref="E802:E811"/>
    <mergeCell ref="E12:E21"/>
    <mergeCell ref="E22:E31"/>
    <mergeCell ref="E32:E41"/>
    <mergeCell ref="E42:E51"/>
    <mergeCell ref="E52:E61"/>
    <mergeCell ref="E62:E71"/>
    <mergeCell ref="E712:E721"/>
    <mergeCell ref="E722:E731"/>
    <mergeCell ref="E732:E741"/>
    <mergeCell ref="E742:E751"/>
    <mergeCell ref="E752:E761"/>
    <mergeCell ref="E762:E771"/>
    <mergeCell ref="E652:E661"/>
    <mergeCell ref="E662:E671"/>
    <mergeCell ref="E672:E681"/>
    <mergeCell ref="E682:E691"/>
    <mergeCell ref="E692:E701"/>
    <mergeCell ref="E702:E711"/>
    <mergeCell ref="E592:E601"/>
    <mergeCell ref="E602:E611"/>
    <mergeCell ref="E612:E621"/>
    <mergeCell ref="E622:E631"/>
    <mergeCell ref="E142:E151"/>
    <mergeCell ref="B1:C1"/>
    <mergeCell ref="B2:C2"/>
    <mergeCell ref="B3:C3"/>
    <mergeCell ref="B4:C4"/>
    <mergeCell ref="B5:C5"/>
    <mergeCell ref="B6:C6"/>
    <mergeCell ref="G172:G181"/>
    <mergeCell ref="G182:G191"/>
    <mergeCell ref="G192:G201"/>
    <mergeCell ref="G202:G211"/>
    <mergeCell ref="F9:J9"/>
    <mergeCell ref="J10:J11"/>
    <mergeCell ref="J12:J21"/>
    <mergeCell ref="B7:C7"/>
    <mergeCell ref="D7:G7"/>
    <mergeCell ref="E152:E161"/>
    <mergeCell ref="E162:E171"/>
    <mergeCell ref="E172:E181"/>
    <mergeCell ref="E182:E191"/>
    <mergeCell ref="E192:E201"/>
    <mergeCell ref="E202:E211"/>
    <mergeCell ref="D152:D161"/>
    <mergeCell ref="D162:D171"/>
    <mergeCell ref="D172:D181"/>
    <mergeCell ref="D182:D191"/>
    <mergeCell ref="D192:D201"/>
    <mergeCell ref="D202:D211"/>
    <mergeCell ref="G92:G101"/>
    <mergeCell ref="G102:G111"/>
    <mergeCell ref="G112:G121"/>
    <mergeCell ref="G122:G131"/>
    <mergeCell ref="G132:G141"/>
    <mergeCell ref="D672:D681"/>
    <mergeCell ref="D682:D691"/>
    <mergeCell ref="D472:D481"/>
    <mergeCell ref="D482:D491"/>
    <mergeCell ref="D492:D501"/>
    <mergeCell ref="D502:D511"/>
    <mergeCell ref="D392:D401"/>
    <mergeCell ref="D402:D411"/>
    <mergeCell ref="D412:D421"/>
    <mergeCell ref="D422:D431"/>
    <mergeCell ref="D432:D441"/>
    <mergeCell ref="D442:D451"/>
    <mergeCell ref="D1:G1"/>
    <mergeCell ref="D2:G2"/>
    <mergeCell ref="D3:G3"/>
    <mergeCell ref="D4:G4"/>
    <mergeCell ref="D5:G5"/>
    <mergeCell ref="D6:G6"/>
    <mergeCell ref="D252:D261"/>
    <mergeCell ref="D262:D271"/>
    <mergeCell ref="E352:E361"/>
    <mergeCell ref="E362:E371"/>
    <mergeCell ref="E372:E381"/>
    <mergeCell ref="E382:E391"/>
    <mergeCell ref="E212:E221"/>
    <mergeCell ref="E222:E231"/>
    <mergeCell ref="D332:D341"/>
    <mergeCell ref="D342:D351"/>
    <mergeCell ref="D352:D361"/>
    <mergeCell ref="D362:D371"/>
    <mergeCell ref="D372:D381"/>
    <mergeCell ref="D382:D391"/>
    <mergeCell ref="C572:C651"/>
    <mergeCell ref="C652:C731"/>
    <mergeCell ref="C732:C811"/>
    <mergeCell ref="G12:G21"/>
    <mergeCell ref="G22:G31"/>
    <mergeCell ref="G32:G41"/>
    <mergeCell ref="G42:G51"/>
    <mergeCell ref="G52:G61"/>
    <mergeCell ref="G272:G281"/>
    <mergeCell ref="G282:G291"/>
    <mergeCell ref="G292:G301"/>
    <mergeCell ref="G302:G311"/>
    <mergeCell ref="G312:G321"/>
    <mergeCell ref="G322:G331"/>
    <mergeCell ref="G212:G221"/>
    <mergeCell ref="G222:G231"/>
    <mergeCell ref="G232:G241"/>
    <mergeCell ref="G242:G251"/>
    <mergeCell ref="G252:G261"/>
    <mergeCell ref="G262:G271"/>
    <mergeCell ref="G152:G161"/>
    <mergeCell ref="G162:G171"/>
    <mergeCell ref="D752:D761"/>
    <mergeCell ref="D762:D771"/>
    <mergeCell ref="D772:D781"/>
    <mergeCell ref="G532:G541"/>
    <mergeCell ref="G542:G551"/>
    <mergeCell ref="G552:G561"/>
    <mergeCell ref="G562:G571"/>
    <mergeCell ref="G452:G461"/>
    <mergeCell ref="G462:G471"/>
    <mergeCell ref="G472:G481"/>
    <mergeCell ref="B572:B651"/>
    <mergeCell ref="B652:B731"/>
    <mergeCell ref="B732:B811"/>
    <mergeCell ref="C12:C91"/>
    <mergeCell ref="C92:C171"/>
    <mergeCell ref="C172:C251"/>
    <mergeCell ref="C252:C331"/>
    <mergeCell ref="C332:C411"/>
    <mergeCell ref="C412:C491"/>
    <mergeCell ref="B92:B171"/>
    <mergeCell ref="B172:B251"/>
    <mergeCell ref="B252:B331"/>
    <mergeCell ref="B332:B411"/>
    <mergeCell ref="B412:B491"/>
    <mergeCell ref="B492:B571"/>
    <mergeCell ref="D802:D811"/>
    <mergeCell ref="D602:D611"/>
    <mergeCell ref="D572:D581"/>
    <mergeCell ref="D582:D591"/>
    <mergeCell ref="D592:D601"/>
    <mergeCell ref="D782:D791"/>
    <mergeCell ref="D792:D801"/>
    <mergeCell ref="D692:D701"/>
    <mergeCell ref="D702:D711"/>
    <mergeCell ref="D712:D721"/>
    <mergeCell ref="D722:D731"/>
    <mergeCell ref="D732:D741"/>
    <mergeCell ref="D742:D751"/>
    <mergeCell ref="D632:D641"/>
    <mergeCell ref="D642:D651"/>
    <mergeCell ref="D652:D661"/>
    <mergeCell ref="D662:D671"/>
    <mergeCell ref="I32:I41"/>
    <mergeCell ref="I42:I51"/>
    <mergeCell ref="I52:I61"/>
    <mergeCell ref="I62:I71"/>
    <mergeCell ref="G752:G761"/>
    <mergeCell ref="G762:G771"/>
    <mergeCell ref="G772:G781"/>
    <mergeCell ref="G782:G791"/>
    <mergeCell ref="G792:G801"/>
    <mergeCell ref="G802:G811"/>
    <mergeCell ref="G692:G701"/>
    <mergeCell ref="G702:G711"/>
    <mergeCell ref="G712:G721"/>
    <mergeCell ref="G722:G731"/>
    <mergeCell ref="G732:G741"/>
    <mergeCell ref="G742:G751"/>
    <mergeCell ref="G632:G641"/>
    <mergeCell ref="G642:G651"/>
    <mergeCell ref="G652:G661"/>
    <mergeCell ref="G662:G671"/>
    <mergeCell ref="G672:G681"/>
    <mergeCell ref="G682:G691"/>
    <mergeCell ref="G572:G581"/>
    <mergeCell ref="G582:G591"/>
    <mergeCell ref="G592:G601"/>
    <mergeCell ref="G602:G611"/>
    <mergeCell ref="G612:G621"/>
    <mergeCell ref="G622:G631"/>
    <mergeCell ref="G512:G521"/>
    <mergeCell ref="G522:G531"/>
    <mergeCell ref="I192:I201"/>
    <mergeCell ref="I202:I211"/>
    <mergeCell ref="I212:I221"/>
    <mergeCell ref="I222:I231"/>
    <mergeCell ref="I232:I241"/>
    <mergeCell ref="I242:I251"/>
    <mergeCell ref="I132:I141"/>
    <mergeCell ref="I142:I151"/>
    <mergeCell ref="I152:I161"/>
    <mergeCell ref="I162:I171"/>
    <mergeCell ref="I172:I181"/>
    <mergeCell ref="I182:I191"/>
    <mergeCell ref="I72:I81"/>
    <mergeCell ref="I82:I91"/>
    <mergeCell ref="I92:I101"/>
    <mergeCell ref="I102:I111"/>
    <mergeCell ref="I112:I121"/>
    <mergeCell ref="I122:I131"/>
    <mergeCell ref="I372:I381"/>
    <mergeCell ref="I382:I391"/>
    <mergeCell ref="I392:I401"/>
    <mergeCell ref="I402:I411"/>
    <mergeCell ref="I412:I421"/>
    <mergeCell ref="I422:I431"/>
    <mergeCell ref="I312:I321"/>
    <mergeCell ref="I322:I331"/>
    <mergeCell ref="I332:I341"/>
    <mergeCell ref="I342:I351"/>
    <mergeCell ref="I352:I361"/>
    <mergeCell ref="I362:I371"/>
    <mergeCell ref="I252:I261"/>
    <mergeCell ref="I262:I271"/>
    <mergeCell ref="I272:I281"/>
    <mergeCell ref="I282:I291"/>
    <mergeCell ref="I292:I301"/>
    <mergeCell ref="I302:I311"/>
    <mergeCell ref="I652:I661"/>
    <mergeCell ref="I662:I671"/>
    <mergeCell ref="I552:I561"/>
    <mergeCell ref="I562:I571"/>
    <mergeCell ref="I572:I581"/>
    <mergeCell ref="I582:I591"/>
    <mergeCell ref="I592:I601"/>
    <mergeCell ref="I602:I611"/>
    <mergeCell ref="I492:I501"/>
    <mergeCell ref="I502:I511"/>
    <mergeCell ref="I512:I521"/>
    <mergeCell ref="I522:I531"/>
    <mergeCell ref="I532:I541"/>
    <mergeCell ref="I542:I551"/>
    <mergeCell ref="I432:I441"/>
    <mergeCell ref="I442:I451"/>
    <mergeCell ref="I452:I461"/>
    <mergeCell ref="I462:I471"/>
    <mergeCell ref="I472:I481"/>
    <mergeCell ref="I482:I491"/>
    <mergeCell ref="N18:P18"/>
    <mergeCell ref="N19:P19"/>
    <mergeCell ref="N20:P20"/>
    <mergeCell ref="N21:P21"/>
    <mergeCell ref="N22:P22"/>
    <mergeCell ref="N23:P23"/>
    <mergeCell ref="I792:I801"/>
    <mergeCell ref="I802:I811"/>
    <mergeCell ref="N10:U10"/>
    <mergeCell ref="V10:X10"/>
    <mergeCell ref="N12:P12"/>
    <mergeCell ref="N13:P13"/>
    <mergeCell ref="N14:P14"/>
    <mergeCell ref="N15:P15"/>
    <mergeCell ref="N16:P16"/>
    <mergeCell ref="N17:P17"/>
    <mergeCell ref="I732:I741"/>
    <mergeCell ref="I742:I751"/>
    <mergeCell ref="I752:I761"/>
    <mergeCell ref="I762:I771"/>
    <mergeCell ref="I772:I781"/>
    <mergeCell ref="I782:I791"/>
    <mergeCell ref="I672:I681"/>
    <mergeCell ref="I682:I691"/>
    <mergeCell ref="I692:I701"/>
    <mergeCell ref="I702:I711"/>
    <mergeCell ref="I712:I721"/>
    <mergeCell ref="I722:I731"/>
    <mergeCell ref="I612:I621"/>
    <mergeCell ref="I622:I631"/>
    <mergeCell ref="I632:I641"/>
    <mergeCell ref="I642:I651"/>
    <mergeCell ref="N36:P36"/>
    <mergeCell ref="N37:P37"/>
    <mergeCell ref="N38:P38"/>
    <mergeCell ref="N39:P39"/>
    <mergeCell ref="N40:P40"/>
    <mergeCell ref="N41:P41"/>
    <mergeCell ref="N30:P30"/>
    <mergeCell ref="N31:P31"/>
    <mergeCell ref="N32:P32"/>
    <mergeCell ref="N33:P33"/>
    <mergeCell ref="N34:P34"/>
    <mergeCell ref="N35:P35"/>
    <mergeCell ref="N24:P24"/>
    <mergeCell ref="N25:P25"/>
    <mergeCell ref="N26:P26"/>
    <mergeCell ref="N27:P27"/>
    <mergeCell ref="N28:P28"/>
    <mergeCell ref="N29:P29"/>
    <mergeCell ref="N54:P54"/>
    <mergeCell ref="N55:P55"/>
    <mergeCell ref="N56:P56"/>
    <mergeCell ref="N57:P57"/>
    <mergeCell ref="N58:P58"/>
    <mergeCell ref="N59:P59"/>
    <mergeCell ref="N48:P48"/>
    <mergeCell ref="N49:P49"/>
    <mergeCell ref="N50:P50"/>
    <mergeCell ref="N51:P51"/>
    <mergeCell ref="N52:P52"/>
    <mergeCell ref="N53:P53"/>
    <mergeCell ref="N42:P42"/>
    <mergeCell ref="N43:P43"/>
    <mergeCell ref="N44:P44"/>
    <mergeCell ref="N45:P45"/>
    <mergeCell ref="N46:P46"/>
    <mergeCell ref="N47:P47"/>
    <mergeCell ref="N72:P72"/>
    <mergeCell ref="N73:P73"/>
    <mergeCell ref="N74:P74"/>
    <mergeCell ref="N75:P75"/>
    <mergeCell ref="N76:P76"/>
    <mergeCell ref="N77:P77"/>
    <mergeCell ref="N66:P66"/>
    <mergeCell ref="N67:P67"/>
    <mergeCell ref="N68:P68"/>
    <mergeCell ref="N69:P69"/>
    <mergeCell ref="N70:P70"/>
    <mergeCell ref="N71:P71"/>
    <mergeCell ref="N60:P60"/>
    <mergeCell ref="N61:P61"/>
    <mergeCell ref="N62:P62"/>
    <mergeCell ref="N63:P63"/>
    <mergeCell ref="N64:P64"/>
    <mergeCell ref="N65:P65"/>
    <mergeCell ref="N90:P90"/>
    <mergeCell ref="N91:P91"/>
    <mergeCell ref="N92:P92"/>
    <mergeCell ref="N93:P93"/>
    <mergeCell ref="N94:P94"/>
    <mergeCell ref="N95:P95"/>
    <mergeCell ref="N84:P84"/>
    <mergeCell ref="N85:P85"/>
    <mergeCell ref="N86:P86"/>
    <mergeCell ref="N87:P87"/>
    <mergeCell ref="N88:P88"/>
    <mergeCell ref="N89:P89"/>
    <mergeCell ref="N78:P78"/>
    <mergeCell ref="N79:P79"/>
    <mergeCell ref="N80:P80"/>
    <mergeCell ref="N81:P81"/>
    <mergeCell ref="N82:P82"/>
    <mergeCell ref="N83:P83"/>
    <mergeCell ref="N108:P108"/>
    <mergeCell ref="N109:P109"/>
    <mergeCell ref="N110:P110"/>
    <mergeCell ref="N111:P111"/>
    <mergeCell ref="N112:P112"/>
    <mergeCell ref="N113:P113"/>
    <mergeCell ref="N102:P102"/>
    <mergeCell ref="N103:P103"/>
    <mergeCell ref="N104:P104"/>
    <mergeCell ref="N105:P105"/>
    <mergeCell ref="N106:P106"/>
    <mergeCell ref="N107:P107"/>
    <mergeCell ref="N96:P96"/>
    <mergeCell ref="N97:P97"/>
    <mergeCell ref="N98:P98"/>
    <mergeCell ref="N99:P99"/>
    <mergeCell ref="N100:P100"/>
    <mergeCell ref="N101:P101"/>
    <mergeCell ref="N126:P126"/>
    <mergeCell ref="N127:P127"/>
    <mergeCell ref="N128:P128"/>
    <mergeCell ref="N129:P129"/>
    <mergeCell ref="N130:P130"/>
    <mergeCell ref="N131:P131"/>
    <mergeCell ref="N120:P120"/>
    <mergeCell ref="N121:P121"/>
    <mergeCell ref="N122:P122"/>
    <mergeCell ref="N123:P123"/>
    <mergeCell ref="N124:P124"/>
    <mergeCell ref="N125:P125"/>
    <mergeCell ref="N114:P114"/>
    <mergeCell ref="N115:P115"/>
    <mergeCell ref="N116:P116"/>
    <mergeCell ref="N117:P117"/>
    <mergeCell ref="N118:P118"/>
    <mergeCell ref="N119:P119"/>
    <mergeCell ref="N144:P144"/>
    <mergeCell ref="N145:P145"/>
    <mergeCell ref="N146:P146"/>
    <mergeCell ref="N147:P147"/>
    <mergeCell ref="N148:P148"/>
    <mergeCell ref="N149:P149"/>
    <mergeCell ref="N138:P138"/>
    <mergeCell ref="N139:P139"/>
    <mergeCell ref="N140:P140"/>
    <mergeCell ref="N141:P141"/>
    <mergeCell ref="N142:P142"/>
    <mergeCell ref="N143:P143"/>
    <mergeCell ref="N132:P132"/>
    <mergeCell ref="N133:P133"/>
    <mergeCell ref="N134:P134"/>
    <mergeCell ref="N135:P135"/>
    <mergeCell ref="N136:P136"/>
    <mergeCell ref="N137:P137"/>
    <mergeCell ref="N162:P162"/>
    <mergeCell ref="N163:P163"/>
    <mergeCell ref="N164:P164"/>
    <mergeCell ref="N165:P165"/>
    <mergeCell ref="N166:P166"/>
    <mergeCell ref="N167:P167"/>
    <mergeCell ref="N156:P156"/>
    <mergeCell ref="N157:P157"/>
    <mergeCell ref="N158:P158"/>
    <mergeCell ref="N159:P159"/>
    <mergeCell ref="N160:P160"/>
    <mergeCell ref="N161:P161"/>
    <mergeCell ref="N150:P150"/>
    <mergeCell ref="N151:P151"/>
    <mergeCell ref="N152:P152"/>
    <mergeCell ref="N153:P153"/>
    <mergeCell ref="N154:P154"/>
    <mergeCell ref="N155:P155"/>
    <mergeCell ref="N180:P180"/>
    <mergeCell ref="N181:P181"/>
    <mergeCell ref="N182:P182"/>
    <mergeCell ref="N183:P183"/>
    <mergeCell ref="N184:P184"/>
    <mergeCell ref="N185:P185"/>
    <mergeCell ref="N174:P174"/>
    <mergeCell ref="N175:P175"/>
    <mergeCell ref="N176:P176"/>
    <mergeCell ref="N177:P177"/>
    <mergeCell ref="N178:P178"/>
    <mergeCell ref="N179:P179"/>
    <mergeCell ref="N168:P168"/>
    <mergeCell ref="N169:P169"/>
    <mergeCell ref="N170:P170"/>
    <mergeCell ref="N171:P171"/>
    <mergeCell ref="N172:P172"/>
    <mergeCell ref="N173:P173"/>
    <mergeCell ref="N198:P198"/>
    <mergeCell ref="N199:P199"/>
    <mergeCell ref="N200:P200"/>
    <mergeCell ref="N201:P201"/>
    <mergeCell ref="N202:P202"/>
    <mergeCell ref="N203:P203"/>
    <mergeCell ref="N192:P192"/>
    <mergeCell ref="N193:P193"/>
    <mergeCell ref="N194:P194"/>
    <mergeCell ref="N195:P195"/>
    <mergeCell ref="N196:P196"/>
    <mergeCell ref="N197:P197"/>
    <mergeCell ref="N186:P186"/>
    <mergeCell ref="N187:P187"/>
    <mergeCell ref="N188:P188"/>
    <mergeCell ref="N189:P189"/>
    <mergeCell ref="N190:P190"/>
    <mergeCell ref="N191:P191"/>
    <mergeCell ref="N216:P216"/>
    <mergeCell ref="N217:P217"/>
    <mergeCell ref="N218:P218"/>
    <mergeCell ref="N219:P219"/>
    <mergeCell ref="N220:P220"/>
    <mergeCell ref="N221:P221"/>
    <mergeCell ref="N210:P210"/>
    <mergeCell ref="N211:P211"/>
    <mergeCell ref="N212:P212"/>
    <mergeCell ref="N213:P213"/>
    <mergeCell ref="N214:P214"/>
    <mergeCell ref="N215:P215"/>
    <mergeCell ref="N204:P204"/>
    <mergeCell ref="N205:P205"/>
    <mergeCell ref="N206:P206"/>
    <mergeCell ref="N207:P207"/>
    <mergeCell ref="N208:P208"/>
    <mergeCell ref="N209:P209"/>
    <mergeCell ref="N234:P234"/>
    <mergeCell ref="N235:P235"/>
    <mergeCell ref="N236:P236"/>
    <mergeCell ref="N237:P237"/>
    <mergeCell ref="N238:P238"/>
    <mergeCell ref="N239:P239"/>
    <mergeCell ref="N228:P228"/>
    <mergeCell ref="N229:P229"/>
    <mergeCell ref="N230:P230"/>
    <mergeCell ref="N231:P231"/>
    <mergeCell ref="N232:P232"/>
    <mergeCell ref="N233:P233"/>
    <mergeCell ref="N222:P222"/>
    <mergeCell ref="N223:P223"/>
    <mergeCell ref="N224:P224"/>
    <mergeCell ref="N225:P225"/>
    <mergeCell ref="N226:P226"/>
    <mergeCell ref="N227:P227"/>
    <mergeCell ref="N252:P252"/>
    <mergeCell ref="N253:P253"/>
    <mergeCell ref="N254:P254"/>
    <mergeCell ref="N255:P255"/>
    <mergeCell ref="N256:P256"/>
    <mergeCell ref="N257:P257"/>
    <mergeCell ref="N246:P246"/>
    <mergeCell ref="N247:P247"/>
    <mergeCell ref="N248:P248"/>
    <mergeCell ref="N249:P249"/>
    <mergeCell ref="N250:P250"/>
    <mergeCell ref="N251:P251"/>
    <mergeCell ref="N240:P240"/>
    <mergeCell ref="N241:P241"/>
    <mergeCell ref="N242:P242"/>
    <mergeCell ref="N243:P243"/>
    <mergeCell ref="N244:P244"/>
    <mergeCell ref="N245:P245"/>
    <mergeCell ref="N270:P270"/>
    <mergeCell ref="N271:P271"/>
    <mergeCell ref="N272:P272"/>
    <mergeCell ref="N273:P273"/>
    <mergeCell ref="N274:P274"/>
    <mergeCell ref="N275:P275"/>
    <mergeCell ref="N264:P264"/>
    <mergeCell ref="N265:P265"/>
    <mergeCell ref="N266:P266"/>
    <mergeCell ref="N267:P267"/>
    <mergeCell ref="N268:P268"/>
    <mergeCell ref="N269:P269"/>
    <mergeCell ref="N258:P258"/>
    <mergeCell ref="N259:P259"/>
    <mergeCell ref="N260:P260"/>
    <mergeCell ref="N261:P261"/>
    <mergeCell ref="N262:P262"/>
    <mergeCell ref="N263:P263"/>
    <mergeCell ref="N288:P288"/>
    <mergeCell ref="N289:P289"/>
    <mergeCell ref="N290:P290"/>
    <mergeCell ref="N291:P291"/>
    <mergeCell ref="N292:P292"/>
    <mergeCell ref="N293:P293"/>
    <mergeCell ref="N282:P282"/>
    <mergeCell ref="N283:P283"/>
    <mergeCell ref="N284:P284"/>
    <mergeCell ref="N285:P285"/>
    <mergeCell ref="N286:P286"/>
    <mergeCell ref="N287:P287"/>
    <mergeCell ref="N276:P276"/>
    <mergeCell ref="N277:P277"/>
    <mergeCell ref="N278:P278"/>
    <mergeCell ref="N279:P279"/>
    <mergeCell ref="N280:P280"/>
    <mergeCell ref="N281:P281"/>
    <mergeCell ref="N306:P306"/>
    <mergeCell ref="N307:P307"/>
    <mergeCell ref="N308:P308"/>
    <mergeCell ref="N309:P309"/>
    <mergeCell ref="N310:P310"/>
    <mergeCell ref="N311:P311"/>
    <mergeCell ref="N300:P300"/>
    <mergeCell ref="N301:P301"/>
    <mergeCell ref="N302:P302"/>
    <mergeCell ref="N303:P303"/>
    <mergeCell ref="N304:P304"/>
    <mergeCell ref="N305:P305"/>
    <mergeCell ref="N294:P294"/>
    <mergeCell ref="N295:P295"/>
    <mergeCell ref="N296:P296"/>
    <mergeCell ref="N297:P297"/>
    <mergeCell ref="N298:P298"/>
    <mergeCell ref="N299:P299"/>
    <mergeCell ref="N324:P324"/>
    <mergeCell ref="N325:P325"/>
    <mergeCell ref="N326:P326"/>
    <mergeCell ref="N327:P327"/>
    <mergeCell ref="N328:P328"/>
    <mergeCell ref="N329:P329"/>
    <mergeCell ref="N318:P318"/>
    <mergeCell ref="N319:P319"/>
    <mergeCell ref="N320:P320"/>
    <mergeCell ref="N321:P321"/>
    <mergeCell ref="N322:P322"/>
    <mergeCell ref="N323:P323"/>
    <mergeCell ref="N312:P312"/>
    <mergeCell ref="N313:P313"/>
    <mergeCell ref="N314:P314"/>
    <mergeCell ref="N315:P315"/>
    <mergeCell ref="N316:P316"/>
    <mergeCell ref="N317:P317"/>
    <mergeCell ref="N342:P342"/>
    <mergeCell ref="N343:P343"/>
    <mergeCell ref="N344:P344"/>
    <mergeCell ref="N345:P345"/>
    <mergeCell ref="N346:P346"/>
    <mergeCell ref="N347:P347"/>
    <mergeCell ref="N336:P336"/>
    <mergeCell ref="N337:P337"/>
    <mergeCell ref="N338:P338"/>
    <mergeCell ref="N339:P339"/>
    <mergeCell ref="N340:P340"/>
    <mergeCell ref="N341:P341"/>
    <mergeCell ref="N330:P330"/>
    <mergeCell ref="N331:P331"/>
    <mergeCell ref="N332:P332"/>
    <mergeCell ref="N333:P333"/>
    <mergeCell ref="N334:P334"/>
    <mergeCell ref="N335:P335"/>
    <mergeCell ref="N360:P360"/>
    <mergeCell ref="N361:P361"/>
    <mergeCell ref="N362:P362"/>
    <mergeCell ref="N363:P363"/>
    <mergeCell ref="N364:P364"/>
    <mergeCell ref="N365:P365"/>
    <mergeCell ref="N354:P354"/>
    <mergeCell ref="N355:P355"/>
    <mergeCell ref="N356:P356"/>
    <mergeCell ref="N357:P357"/>
    <mergeCell ref="N358:P358"/>
    <mergeCell ref="N359:P359"/>
    <mergeCell ref="N348:P348"/>
    <mergeCell ref="N349:P349"/>
    <mergeCell ref="N350:P350"/>
    <mergeCell ref="N351:P351"/>
    <mergeCell ref="N352:P352"/>
    <mergeCell ref="N353:P353"/>
    <mergeCell ref="N378:P378"/>
    <mergeCell ref="N379:P379"/>
    <mergeCell ref="N380:P380"/>
    <mergeCell ref="N381:P381"/>
    <mergeCell ref="N382:P382"/>
    <mergeCell ref="N383:P383"/>
    <mergeCell ref="N372:P372"/>
    <mergeCell ref="N373:P373"/>
    <mergeCell ref="N374:P374"/>
    <mergeCell ref="N375:P375"/>
    <mergeCell ref="N376:P376"/>
    <mergeCell ref="N377:P377"/>
    <mergeCell ref="N366:P366"/>
    <mergeCell ref="N367:P367"/>
    <mergeCell ref="N368:P368"/>
    <mergeCell ref="N369:P369"/>
    <mergeCell ref="N370:P370"/>
    <mergeCell ref="N371:P371"/>
    <mergeCell ref="N396:P396"/>
    <mergeCell ref="N397:P397"/>
    <mergeCell ref="N398:P398"/>
    <mergeCell ref="N399:P399"/>
    <mergeCell ref="N400:P400"/>
    <mergeCell ref="N401:P401"/>
    <mergeCell ref="N390:P390"/>
    <mergeCell ref="N391:P391"/>
    <mergeCell ref="N392:P392"/>
    <mergeCell ref="N393:P393"/>
    <mergeCell ref="N394:P394"/>
    <mergeCell ref="N395:P395"/>
    <mergeCell ref="N384:P384"/>
    <mergeCell ref="N385:P385"/>
    <mergeCell ref="N386:P386"/>
    <mergeCell ref="N387:P387"/>
    <mergeCell ref="N388:P388"/>
    <mergeCell ref="N389:P389"/>
    <mergeCell ref="N414:P414"/>
    <mergeCell ref="N415:P415"/>
    <mergeCell ref="N416:P416"/>
    <mergeCell ref="N417:P417"/>
    <mergeCell ref="N418:P418"/>
    <mergeCell ref="N419:P419"/>
    <mergeCell ref="N408:P408"/>
    <mergeCell ref="N409:P409"/>
    <mergeCell ref="N410:P410"/>
    <mergeCell ref="N411:P411"/>
    <mergeCell ref="N412:P412"/>
    <mergeCell ref="N413:P413"/>
    <mergeCell ref="N402:P402"/>
    <mergeCell ref="N403:P403"/>
    <mergeCell ref="N404:P404"/>
    <mergeCell ref="N405:P405"/>
    <mergeCell ref="N406:P406"/>
    <mergeCell ref="N407:P407"/>
    <mergeCell ref="N432:P432"/>
    <mergeCell ref="N433:P433"/>
    <mergeCell ref="N434:P434"/>
    <mergeCell ref="N435:P435"/>
    <mergeCell ref="N436:P436"/>
    <mergeCell ref="N437:P437"/>
    <mergeCell ref="N426:P426"/>
    <mergeCell ref="N427:P427"/>
    <mergeCell ref="N428:P428"/>
    <mergeCell ref="N429:P429"/>
    <mergeCell ref="N430:P430"/>
    <mergeCell ref="N431:P431"/>
    <mergeCell ref="N420:P420"/>
    <mergeCell ref="N421:P421"/>
    <mergeCell ref="N422:P422"/>
    <mergeCell ref="N423:P423"/>
    <mergeCell ref="N424:P424"/>
    <mergeCell ref="N425:P425"/>
    <mergeCell ref="N450:P450"/>
    <mergeCell ref="N451:P451"/>
    <mergeCell ref="N452:P452"/>
    <mergeCell ref="N453:P453"/>
    <mergeCell ref="N454:P454"/>
    <mergeCell ref="N455:P455"/>
    <mergeCell ref="N444:P444"/>
    <mergeCell ref="N445:P445"/>
    <mergeCell ref="N446:P446"/>
    <mergeCell ref="N447:P447"/>
    <mergeCell ref="N448:P448"/>
    <mergeCell ref="N449:P449"/>
    <mergeCell ref="N438:P438"/>
    <mergeCell ref="N439:P439"/>
    <mergeCell ref="N440:P440"/>
    <mergeCell ref="N441:P441"/>
    <mergeCell ref="N442:P442"/>
    <mergeCell ref="N443:P443"/>
    <mergeCell ref="N468:P468"/>
    <mergeCell ref="N469:P469"/>
    <mergeCell ref="N470:P470"/>
    <mergeCell ref="N471:P471"/>
    <mergeCell ref="N472:P472"/>
    <mergeCell ref="N473:P473"/>
    <mergeCell ref="N462:P462"/>
    <mergeCell ref="N463:P463"/>
    <mergeCell ref="N464:P464"/>
    <mergeCell ref="N465:P465"/>
    <mergeCell ref="N466:P466"/>
    <mergeCell ref="N467:P467"/>
    <mergeCell ref="N456:P456"/>
    <mergeCell ref="N457:P457"/>
    <mergeCell ref="N458:P458"/>
    <mergeCell ref="N459:P459"/>
    <mergeCell ref="N460:P460"/>
    <mergeCell ref="N461:P461"/>
    <mergeCell ref="N486:P486"/>
    <mergeCell ref="N487:P487"/>
    <mergeCell ref="N488:P488"/>
    <mergeCell ref="N489:P489"/>
    <mergeCell ref="N490:P490"/>
    <mergeCell ref="N491:P491"/>
    <mergeCell ref="N480:P480"/>
    <mergeCell ref="N481:P481"/>
    <mergeCell ref="N482:P482"/>
    <mergeCell ref="N483:P483"/>
    <mergeCell ref="N484:P484"/>
    <mergeCell ref="N485:P485"/>
    <mergeCell ref="N474:P474"/>
    <mergeCell ref="N475:P475"/>
    <mergeCell ref="N476:P476"/>
    <mergeCell ref="N477:P477"/>
    <mergeCell ref="N478:P478"/>
    <mergeCell ref="N479:P479"/>
    <mergeCell ref="N504:P504"/>
    <mergeCell ref="N505:P505"/>
    <mergeCell ref="N506:P506"/>
    <mergeCell ref="N507:P507"/>
    <mergeCell ref="N508:P508"/>
    <mergeCell ref="N509:P509"/>
    <mergeCell ref="N498:P498"/>
    <mergeCell ref="N499:P499"/>
    <mergeCell ref="N500:P500"/>
    <mergeCell ref="N501:P501"/>
    <mergeCell ref="N502:P502"/>
    <mergeCell ref="N503:P503"/>
    <mergeCell ref="N492:P492"/>
    <mergeCell ref="N493:P493"/>
    <mergeCell ref="N494:P494"/>
    <mergeCell ref="N495:P495"/>
    <mergeCell ref="N496:P496"/>
    <mergeCell ref="N497:P497"/>
    <mergeCell ref="N522:P522"/>
    <mergeCell ref="N523:P523"/>
    <mergeCell ref="N524:P524"/>
    <mergeCell ref="N525:P525"/>
    <mergeCell ref="N526:P526"/>
    <mergeCell ref="N527:P527"/>
    <mergeCell ref="N516:P516"/>
    <mergeCell ref="N517:P517"/>
    <mergeCell ref="N518:P518"/>
    <mergeCell ref="N519:P519"/>
    <mergeCell ref="N520:P520"/>
    <mergeCell ref="N521:P521"/>
    <mergeCell ref="N510:P510"/>
    <mergeCell ref="N511:P511"/>
    <mergeCell ref="N512:P512"/>
    <mergeCell ref="N513:P513"/>
    <mergeCell ref="N514:P514"/>
    <mergeCell ref="N515:P515"/>
    <mergeCell ref="N540:P540"/>
    <mergeCell ref="N541:P541"/>
    <mergeCell ref="N542:P542"/>
    <mergeCell ref="N543:P543"/>
    <mergeCell ref="N544:P544"/>
    <mergeCell ref="N545:P545"/>
    <mergeCell ref="N534:P534"/>
    <mergeCell ref="N535:P535"/>
    <mergeCell ref="N536:P536"/>
    <mergeCell ref="N537:P537"/>
    <mergeCell ref="N538:P538"/>
    <mergeCell ref="N539:P539"/>
    <mergeCell ref="N528:P528"/>
    <mergeCell ref="N529:P529"/>
    <mergeCell ref="N530:P530"/>
    <mergeCell ref="N531:P531"/>
    <mergeCell ref="N532:P532"/>
    <mergeCell ref="N533:P533"/>
    <mergeCell ref="N558:P558"/>
    <mergeCell ref="N559:P559"/>
    <mergeCell ref="N560:P560"/>
    <mergeCell ref="N561:P561"/>
    <mergeCell ref="N562:P562"/>
    <mergeCell ref="N563:P563"/>
    <mergeCell ref="N552:P552"/>
    <mergeCell ref="N553:P553"/>
    <mergeCell ref="N554:P554"/>
    <mergeCell ref="N555:P555"/>
    <mergeCell ref="N556:P556"/>
    <mergeCell ref="N557:P557"/>
    <mergeCell ref="N546:P546"/>
    <mergeCell ref="N547:P547"/>
    <mergeCell ref="N548:P548"/>
    <mergeCell ref="N549:P549"/>
    <mergeCell ref="N550:P550"/>
    <mergeCell ref="N551:P551"/>
    <mergeCell ref="N576:P576"/>
    <mergeCell ref="N577:P577"/>
    <mergeCell ref="N578:P578"/>
    <mergeCell ref="N579:P579"/>
    <mergeCell ref="N580:P580"/>
    <mergeCell ref="N581:P581"/>
    <mergeCell ref="N570:P570"/>
    <mergeCell ref="N571:P571"/>
    <mergeCell ref="N572:P572"/>
    <mergeCell ref="N573:P573"/>
    <mergeCell ref="N574:P574"/>
    <mergeCell ref="N575:P575"/>
    <mergeCell ref="N564:P564"/>
    <mergeCell ref="N565:P565"/>
    <mergeCell ref="N566:P566"/>
    <mergeCell ref="N567:P567"/>
    <mergeCell ref="N568:P568"/>
    <mergeCell ref="N569:P569"/>
    <mergeCell ref="N594:P594"/>
    <mergeCell ref="N595:P595"/>
    <mergeCell ref="N596:P596"/>
    <mergeCell ref="N597:P597"/>
    <mergeCell ref="N598:P598"/>
    <mergeCell ref="N599:P599"/>
    <mergeCell ref="N588:P588"/>
    <mergeCell ref="N589:P589"/>
    <mergeCell ref="N590:P590"/>
    <mergeCell ref="N591:P591"/>
    <mergeCell ref="N592:P592"/>
    <mergeCell ref="N593:P593"/>
    <mergeCell ref="N582:P582"/>
    <mergeCell ref="N583:P583"/>
    <mergeCell ref="N584:P584"/>
    <mergeCell ref="N585:P585"/>
    <mergeCell ref="N586:P586"/>
    <mergeCell ref="N587:P587"/>
    <mergeCell ref="N612:P612"/>
    <mergeCell ref="N613:P613"/>
    <mergeCell ref="N614:P614"/>
    <mergeCell ref="N615:P615"/>
    <mergeCell ref="N616:P616"/>
    <mergeCell ref="N617:P617"/>
    <mergeCell ref="N606:P606"/>
    <mergeCell ref="N607:P607"/>
    <mergeCell ref="N608:P608"/>
    <mergeCell ref="N609:P609"/>
    <mergeCell ref="N610:P610"/>
    <mergeCell ref="N611:P611"/>
    <mergeCell ref="N600:P600"/>
    <mergeCell ref="N601:P601"/>
    <mergeCell ref="N602:P602"/>
    <mergeCell ref="N603:P603"/>
    <mergeCell ref="N604:P604"/>
    <mergeCell ref="N605:P605"/>
    <mergeCell ref="N630:P630"/>
    <mergeCell ref="N631:P631"/>
    <mergeCell ref="N632:P632"/>
    <mergeCell ref="N633:P633"/>
    <mergeCell ref="N634:P634"/>
    <mergeCell ref="N635:P635"/>
    <mergeCell ref="N624:P624"/>
    <mergeCell ref="N625:P625"/>
    <mergeCell ref="N626:P626"/>
    <mergeCell ref="N627:P627"/>
    <mergeCell ref="N628:P628"/>
    <mergeCell ref="N629:P629"/>
    <mergeCell ref="N618:P618"/>
    <mergeCell ref="N619:P619"/>
    <mergeCell ref="N620:P620"/>
    <mergeCell ref="N621:P621"/>
    <mergeCell ref="N622:P622"/>
    <mergeCell ref="N623:P623"/>
    <mergeCell ref="N648:P648"/>
    <mergeCell ref="N649:P649"/>
    <mergeCell ref="N650:P650"/>
    <mergeCell ref="N651:P651"/>
    <mergeCell ref="N652:P652"/>
    <mergeCell ref="N653:P653"/>
    <mergeCell ref="N642:P642"/>
    <mergeCell ref="N643:P643"/>
    <mergeCell ref="N644:P644"/>
    <mergeCell ref="N645:P645"/>
    <mergeCell ref="N646:P646"/>
    <mergeCell ref="N647:P647"/>
    <mergeCell ref="N636:P636"/>
    <mergeCell ref="N637:P637"/>
    <mergeCell ref="N638:P638"/>
    <mergeCell ref="N639:P639"/>
    <mergeCell ref="N640:P640"/>
    <mergeCell ref="N641:P641"/>
    <mergeCell ref="N666:P666"/>
    <mergeCell ref="N667:P667"/>
    <mergeCell ref="N668:P668"/>
    <mergeCell ref="N669:P669"/>
    <mergeCell ref="N670:P670"/>
    <mergeCell ref="N671:P671"/>
    <mergeCell ref="N660:P660"/>
    <mergeCell ref="N661:P661"/>
    <mergeCell ref="N662:P662"/>
    <mergeCell ref="N663:P663"/>
    <mergeCell ref="N664:P664"/>
    <mergeCell ref="N665:P665"/>
    <mergeCell ref="N654:P654"/>
    <mergeCell ref="N655:P655"/>
    <mergeCell ref="N656:P656"/>
    <mergeCell ref="N657:P657"/>
    <mergeCell ref="N658:P658"/>
    <mergeCell ref="N659:P659"/>
    <mergeCell ref="N684:P684"/>
    <mergeCell ref="N685:P685"/>
    <mergeCell ref="N686:P686"/>
    <mergeCell ref="N687:P687"/>
    <mergeCell ref="N688:P688"/>
    <mergeCell ref="N689:P689"/>
    <mergeCell ref="N678:P678"/>
    <mergeCell ref="N679:P679"/>
    <mergeCell ref="N680:P680"/>
    <mergeCell ref="N681:P681"/>
    <mergeCell ref="N682:P682"/>
    <mergeCell ref="N683:P683"/>
    <mergeCell ref="N672:P672"/>
    <mergeCell ref="N673:P673"/>
    <mergeCell ref="N674:P674"/>
    <mergeCell ref="N675:P675"/>
    <mergeCell ref="N676:P676"/>
    <mergeCell ref="N677:P677"/>
    <mergeCell ref="N696:P696"/>
    <mergeCell ref="N697:P697"/>
    <mergeCell ref="N698:P698"/>
    <mergeCell ref="N699:P699"/>
    <mergeCell ref="N700:P700"/>
    <mergeCell ref="N701:P701"/>
    <mergeCell ref="N690:P690"/>
    <mergeCell ref="N691:P691"/>
    <mergeCell ref="N692:P692"/>
    <mergeCell ref="N693:P693"/>
    <mergeCell ref="N694:P694"/>
    <mergeCell ref="N695:P695"/>
    <mergeCell ref="N720:P720"/>
    <mergeCell ref="N721:P721"/>
    <mergeCell ref="N722:P722"/>
    <mergeCell ref="N723:P723"/>
    <mergeCell ref="N724:P724"/>
    <mergeCell ref="N714:P714"/>
    <mergeCell ref="N715:P715"/>
    <mergeCell ref="N716:P716"/>
    <mergeCell ref="N717:P717"/>
    <mergeCell ref="N718:P718"/>
    <mergeCell ref="N719:P719"/>
    <mergeCell ref="N708:P708"/>
    <mergeCell ref="N709:P709"/>
    <mergeCell ref="N710:P710"/>
    <mergeCell ref="N711:P711"/>
    <mergeCell ref="N712:P712"/>
    <mergeCell ref="N713:P713"/>
    <mergeCell ref="N740:P740"/>
    <mergeCell ref="N741:P741"/>
    <mergeCell ref="N742:P742"/>
    <mergeCell ref="N743:P743"/>
    <mergeCell ref="N732:P732"/>
    <mergeCell ref="N733:P733"/>
    <mergeCell ref="N734:P734"/>
    <mergeCell ref="N735:P735"/>
    <mergeCell ref="N736:P736"/>
    <mergeCell ref="N737:P737"/>
    <mergeCell ref="N726:P726"/>
    <mergeCell ref="N727:P727"/>
    <mergeCell ref="N728:P728"/>
    <mergeCell ref="N729:P729"/>
    <mergeCell ref="N730:P730"/>
    <mergeCell ref="N731:P731"/>
    <mergeCell ref="N756:P756"/>
    <mergeCell ref="N757:P757"/>
    <mergeCell ref="N758:P758"/>
    <mergeCell ref="N759:P759"/>
    <mergeCell ref="N760:P760"/>
    <mergeCell ref="N761:P761"/>
    <mergeCell ref="N750:P750"/>
    <mergeCell ref="N751:P751"/>
    <mergeCell ref="N752:P752"/>
    <mergeCell ref="N753:P753"/>
    <mergeCell ref="N754:P754"/>
    <mergeCell ref="N755:P755"/>
    <mergeCell ref="N744:P744"/>
    <mergeCell ref="N745:P745"/>
    <mergeCell ref="N746:P746"/>
    <mergeCell ref="N747:P747"/>
    <mergeCell ref="N748:P748"/>
    <mergeCell ref="N749:P749"/>
    <mergeCell ref="N774:P774"/>
    <mergeCell ref="N775:P775"/>
    <mergeCell ref="N776:P776"/>
    <mergeCell ref="N777:P777"/>
    <mergeCell ref="N778:P778"/>
    <mergeCell ref="N779:P779"/>
    <mergeCell ref="N768:P768"/>
    <mergeCell ref="N769:P769"/>
    <mergeCell ref="N770:P770"/>
    <mergeCell ref="N771:P771"/>
    <mergeCell ref="N772:P772"/>
    <mergeCell ref="N773:P773"/>
    <mergeCell ref="N762:P762"/>
    <mergeCell ref="N763:P763"/>
    <mergeCell ref="N764:P764"/>
    <mergeCell ref="N765:P765"/>
    <mergeCell ref="N766:P766"/>
    <mergeCell ref="N767:P767"/>
    <mergeCell ref="N802:P802"/>
    <mergeCell ref="N803:P803"/>
    <mergeCell ref="N792:P792"/>
    <mergeCell ref="N793:P793"/>
    <mergeCell ref="N794:P794"/>
    <mergeCell ref="N795:P795"/>
    <mergeCell ref="N796:P796"/>
    <mergeCell ref="N797:P797"/>
    <mergeCell ref="N786:P786"/>
    <mergeCell ref="N787:P787"/>
    <mergeCell ref="N788:P788"/>
    <mergeCell ref="N789:P789"/>
    <mergeCell ref="N790:P790"/>
    <mergeCell ref="N791:P791"/>
    <mergeCell ref="N780:P780"/>
    <mergeCell ref="N781:P781"/>
    <mergeCell ref="N782:P782"/>
    <mergeCell ref="N783:P783"/>
    <mergeCell ref="N784:P784"/>
    <mergeCell ref="N785:P785"/>
    <mergeCell ref="Q92:Q101"/>
    <mergeCell ref="Q102:Q111"/>
    <mergeCell ref="Q112:Q121"/>
    <mergeCell ref="Q122:Q131"/>
    <mergeCell ref="Q132:Q141"/>
    <mergeCell ref="Q142:Q151"/>
    <mergeCell ref="Q32:Q41"/>
    <mergeCell ref="Q42:Q51"/>
    <mergeCell ref="Q52:Q61"/>
    <mergeCell ref="Q62:Q71"/>
    <mergeCell ref="Q72:Q81"/>
    <mergeCell ref="Q82:Q91"/>
    <mergeCell ref="N810:P810"/>
    <mergeCell ref="N811:P811"/>
    <mergeCell ref="Y10:Y11"/>
    <mergeCell ref="Z10:AB10"/>
    <mergeCell ref="AC10:AD10"/>
    <mergeCell ref="R11:T11"/>
    <mergeCell ref="N11:P11"/>
    <mergeCell ref="R12:T12"/>
    <mergeCell ref="Q12:Q21"/>
    <mergeCell ref="Q22:Q31"/>
    <mergeCell ref="N804:P804"/>
    <mergeCell ref="N805:P805"/>
    <mergeCell ref="N806:P806"/>
    <mergeCell ref="N807:P807"/>
    <mergeCell ref="N808:P808"/>
    <mergeCell ref="N809:P809"/>
    <mergeCell ref="N798:P798"/>
    <mergeCell ref="N799:P799"/>
    <mergeCell ref="N800:P800"/>
    <mergeCell ref="N801:P801"/>
    <mergeCell ref="Q272:Q281"/>
    <mergeCell ref="Q282:Q291"/>
    <mergeCell ref="Q292:Q301"/>
    <mergeCell ref="Q302:Q311"/>
    <mergeCell ref="Q312:Q321"/>
    <mergeCell ref="Q322:Q331"/>
    <mergeCell ref="Q212:Q221"/>
    <mergeCell ref="Q222:Q231"/>
    <mergeCell ref="Q232:Q241"/>
    <mergeCell ref="Q242:Q251"/>
    <mergeCell ref="Q252:Q261"/>
    <mergeCell ref="Q262:Q271"/>
    <mergeCell ref="Q152:Q161"/>
    <mergeCell ref="Q162:Q171"/>
    <mergeCell ref="Q172:Q181"/>
    <mergeCell ref="Q182:Q191"/>
    <mergeCell ref="Q192:Q201"/>
    <mergeCell ref="Q202:Q211"/>
    <mergeCell ref="Q452:Q461"/>
    <mergeCell ref="Q462:Q471"/>
    <mergeCell ref="Q472:Q481"/>
    <mergeCell ref="Q482:Q491"/>
    <mergeCell ref="Q492:Q501"/>
    <mergeCell ref="Q502:Q511"/>
    <mergeCell ref="Q392:Q401"/>
    <mergeCell ref="Q402:Q411"/>
    <mergeCell ref="Q412:Q421"/>
    <mergeCell ref="Q422:Q431"/>
    <mergeCell ref="Q432:Q441"/>
    <mergeCell ref="Q442:Q451"/>
    <mergeCell ref="Q332:Q341"/>
    <mergeCell ref="Q342:Q351"/>
    <mergeCell ref="Q352:Q361"/>
    <mergeCell ref="Q362:Q371"/>
    <mergeCell ref="Q372:Q381"/>
    <mergeCell ref="Q382:Q391"/>
    <mergeCell ref="M52:M61"/>
    <mergeCell ref="M62:M71"/>
    <mergeCell ref="Q752:Q761"/>
    <mergeCell ref="Q762:Q771"/>
    <mergeCell ref="Q772:Q781"/>
    <mergeCell ref="Q782:Q791"/>
    <mergeCell ref="Q792:Q801"/>
    <mergeCell ref="Q802:Q811"/>
    <mergeCell ref="Q692:Q701"/>
    <mergeCell ref="Q702:Q711"/>
    <mergeCell ref="Q712:Q721"/>
    <mergeCell ref="Q722:Q731"/>
    <mergeCell ref="Q732:Q741"/>
    <mergeCell ref="Q742:Q751"/>
    <mergeCell ref="Q632:Q641"/>
    <mergeCell ref="Q642:Q651"/>
    <mergeCell ref="Q652:Q661"/>
    <mergeCell ref="Q662:Q671"/>
    <mergeCell ref="Q672:Q681"/>
    <mergeCell ref="Q682:Q691"/>
    <mergeCell ref="Q572:Q581"/>
    <mergeCell ref="Q582:Q591"/>
    <mergeCell ref="Q592:Q601"/>
    <mergeCell ref="Q602:Q611"/>
    <mergeCell ref="Q612:Q621"/>
    <mergeCell ref="Q622:Q631"/>
    <mergeCell ref="Q512:Q521"/>
    <mergeCell ref="Q522:Q531"/>
    <mergeCell ref="Q532:Q541"/>
    <mergeCell ref="Q542:Q551"/>
    <mergeCell ref="Q552:Q561"/>
    <mergeCell ref="Q562:Q571"/>
    <mergeCell ref="K72:K81"/>
    <mergeCell ref="L72:L81"/>
    <mergeCell ref="K82:K91"/>
    <mergeCell ref="L82:L91"/>
    <mergeCell ref="K92:K101"/>
    <mergeCell ref="L92:L101"/>
    <mergeCell ref="K42:K51"/>
    <mergeCell ref="L42:L51"/>
    <mergeCell ref="K52:K61"/>
    <mergeCell ref="L52:L61"/>
    <mergeCell ref="K62:K71"/>
    <mergeCell ref="L62:L71"/>
    <mergeCell ref="M132:M141"/>
    <mergeCell ref="M142:M151"/>
    <mergeCell ref="M152:M161"/>
    <mergeCell ref="M162:M171"/>
    <mergeCell ref="K12:K21"/>
    <mergeCell ref="L12:L21"/>
    <mergeCell ref="K22:K31"/>
    <mergeCell ref="L22:L31"/>
    <mergeCell ref="K32:K41"/>
    <mergeCell ref="L32:L41"/>
    <mergeCell ref="M72:M81"/>
    <mergeCell ref="M82:M91"/>
    <mergeCell ref="M92:M101"/>
    <mergeCell ref="M102:M111"/>
    <mergeCell ref="M112:M121"/>
    <mergeCell ref="M122:M131"/>
    <mergeCell ref="M12:M21"/>
    <mergeCell ref="M22:M31"/>
    <mergeCell ref="M32:M41"/>
    <mergeCell ref="M42:M51"/>
    <mergeCell ref="K132:K141"/>
    <mergeCell ref="L132:L141"/>
    <mergeCell ref="K142:K151"/>
    <mergeCell ref="L142:L151"/>
    <mergeCell ref="K152:K161"/>
    <mergeCell ref="L152:L161"/>
    <mergeCell ref="K102:K111"/>
    <mergeCell ref="L102:L111"/>
    <mergeCell ref="K112:K121"/>
    <mergeCell ref="L112:L121"/>
    <mergeCell ref="K122:K131"/>
    <mergeCell ref="L122:L131"/>
    <mergeCell ref="K222:K231"/>
    <mergeCell ref="L222:L231"/>
    <mergeCell ref="M222:M231"/>
    <mergeCell ref="K232:K241"/>
    <mergeCell ref="L232:L241"/>
    <mergeCell ref="M232:M241"/>
    <mergeCell ref="K202:K211"/>
    <mergeCell ref="L202:L211"/>
    <mergeCell ref="M202:M211"/>
    <mergeCell ref="K212:K221"/>
    <mergeCell ref="K192:K201"/>
    <mergeCell ref="L192:L201"/>
    <mergeCell ref="M192:M201"/>
    <mergeCell ref="M402:M411"/>
    <mergeCell ref="K372:K381"/>
    <mergeCell ref="L372:L381"/>
    <mergeCell ref="M372:M381"/>
    <mergeCell ref="K382:K391"/>
    <mergeCell ref="L382:L391"/>
    <mergeCell ref="M382:M391"/>
    <mergeCell ref="K352:K361"/>
    <mergeCell ref="L352:L361"/>
    <mergeCell ref="M352:M361"/>
    <mergeCell ref="K362:K371"/>
    <mergeCell ref="L362:L371"/>
    <mergeCell ref="M362:M371"/>
    <mergeCell ref="K162:K171"/>
    <mergeCell ref="L162:L171"/>
    <mergeCell ref="K332:K341"/>
    <mergeCell ref="L332:L341"/>
    <mergeCell ref="M332:M341"/>
    <mergeCell ref="K342:K351"/>
    <mergeCell ref="L342:L351"/>
    <mergeCell ref="M342:M351"/>
    <mergeCell ref="K172:K181"/>
    <mergeCell ref="L172:L181"/>
    <mergeCell ref="L212:L221"/>
    <mergeCell ref="M212:M221"/>
    <mergeCell ref="M172:M181"/>
    <mergeCell ref="K182:K191"/>
    <mergeCell ref="L182:L191"/>
    <mergeCell ref="M182:M191"/>
    <mergeCell ref="K282:K291"/>
    <mergeCell ref="L282:L291"/>
    <mergeCell ref="M282:M291"/>
    <mergeCell ref="K672:K681"/>
    <mergeCell ref="L672:L681"/>
    <mergeCell ref="M672:M681"/>
    <mergeCell ref="K682:K691"/>
    <mergeCell ref="L682:L691"/>
    <mergeCell ref="M682:M691"/>
    <mergeCell ref="K652:K661"/>
    <mergeCell ref="L652:L661"/>
    <mergeCell ref="M652:M661"/>
    <mergeCell ref="K662:K671"/>
    <mergeCell ref="L662:L671"/>
    <mergeCell ref="M662:M671"/>
    <mergeCell ref="K472:K481"/>
    <mergeCell ref="L472:L481"/>
    <mergeCell ref="M472:M481"/>
    <mergeCell ref="K482:K491"/>
    <mergeCell ref="L482:L491"/>
    <mergeCell ref="M482:M491"/>
    <mergeCell ref="K502:K511"/>
    <mergeCell ref="L502:L511"/>
    <mergeCell ref="M502:M511"/>
    <mergeCell ref="K512:K521"/>
    <mergeCell ref="L512:L521"/>
    <mergeCell ref="M512:M521"/>
    <mergeCell ref="L592:L601"/>
    <mergeCell ref="M592:M601"/>
    <mergeCell ref="K562:K571"/>
    <mergeCell ref="L562:L571"/>
    <mergeCell ref="M562:M571"/>
    <mergeCell ref="K572:K581"/>
    <mergeCell ref="L572:L581"/>
    <mergeCell ref="M572:M581"/>
    <mergeCell ref="K732:K741"/>
    <mergeCell ref="L732:L741"/>
    <mergeCell ref="M732:M741"/>
    <mergeCell ref="K742:K751"/>
    <mergeCell ref="L742:L751"/>
    <mergeCell ref="M742:M751"/>
    <mergeCell ref="K712:K721"/>
    <mergeCell ref="L712:L721"/>
    <mergeCell ref="M712:M721"/>
    <mergeCell ref="K722:K731"/>
    <mergeCell ref="L722:L731"/>
    <mergeCell ref="M722:M731"/>
    <mergeCell ref="K692:K701"/>
    <mergeCell ref="L692:L701"/>
    <mergeCell ref="M692:M701"/>
    <mergeCell ref="K702:K711"/>
    <mergeCell ref="L702:L711"/>
    <mergeCell ref="M702:M711"/>
    <mergeCell ref="K792:K801"/>
    <mergeCell ref="L792:L801"/>
    <mergeCell ref="M792:M801"/>
    <mergeCell ref="K802:K811"/>
    <mergeCell ref="L802:L811"/>
    <mergeCell ref="M802:M811"/>
    <mergeCell ref="K772:K781"/>
    <mergeCell ref="L772:L781"/>
    <mergeCell ref="M772:M781"/>
    <mergeCell ref="K782:K791"/>
    <mergeCell ref="L782:L791"/>
    <mergeCell ref="M782:M791"/>
    <mergeCell ref="K752:K761"/>
    <mergeCell ref="L752:L761"/>
    <mergeCell ref="M752:M761"/>
    <mergeCell ref="K762:K771"/>
    <mergeCell ref="L762:L771"/>
    <mergeCell ref="M762:M771"/>
    <mergeCell ref="K292:K301"/>
    <mergeCell ref="L292:L301"/>
    <mergeCell ref="M292:M301"/>
    <mergeCell ref="K262:K271"/>
    <mergeCell ref="L262:L271"/>
    <mergeCell ref="M262:M271"/>
    <mergeCell ref="K272:K281"/>
    <mergeCell ref="L272:L281"/>
    <mergeCell ref="M272:M281"/>
    <mergeCell ref="K242:K251"/>
    <mergeCell ref="L242:L251"/>
    <mergeCell ref="M242:M251"/>
    <mergeCell ref="K252:K261"/>
    <mergeCell ref="L252:L261"/>
    <mergeCell ref="M252:M261"/>
    <mergeCell ref="M322:M331"/>
    <mergeCell ref="K492:K501"/>
    <mergeCell ref="L492:L501"/>
    <mergeCell ref="M492:M501"/>
    <mergeCell ref="K302:K311"/>
    <mergeCell ref="L302:L311"/>
    <mergeCell ref="M302:M311"/>
    <mergeCell ref="K312:K321"/>
    <mergeCell ref="L312:L321"/>
    <mergeCell ref="M312:M321"/>
    <mergeCell ref="K452:K461"/>
    <mergeCell ref="L452:L461"/>
    <mergeCell ref="M452:M461"/>
    <mergeCell ref="K462:K471"/>
    <mergeCell ref="L462:L471"/>
    <mergeCell ref="M462:M471"/>
    <mergeCell ref="K432:K441"/>
    <mergeCell ref="L432:L441"/>
    <mergeCell ref="M432:M441"/>
    <mergeCell ref="K442:K451"/>
    <mergeCell ref="L442:L451"/>
    <mergeCell ref="M442:M451"/>
    <mergeCell ref="K412:K421"/>
    <mergeCell ref="L412:L421"/>
    <mergeCell ref="M412:M421"/>
    <mergeCell ref="K422:K431"/>
    <mergeCell ref="L422:L431"/>
    <mergeCell ref="M422:M431"/>
    <mergeCell ref="K392:K401"/>
    <mergeCell ref="L392:L401"/>
    <mergeCell ref="M392:M401"/>
    <mergeCell ref="K402:K411"/>
    <mergeCell ref="L402:L411"/>
    <mergeCell ref="R19:T19"/>
    <mergeCell ref="R20:T20"/>
    <mergeCell ref="R21:T21"/>
    <mergeCell ref="R22:T22"/>
    <mergeCell ref="R23:T23"/>
    <mergeCell ref="R24:T24"/>
    <mergeCell ref="R31:T31"/>
    <mergeCell ref="R32:T32"/>
    <mergeCell ref="R33:T33"/>
    <mergeCell ref="R34:T34"/>
    <mergeCell ref="R35:T35"/>
    <mergeCell ref="R36:T36"/>
    <mergeCell ref="R25:T25"/>
    <mergeCell ref="R26:T26"/>
    <mergeCell ref="R27:T27"/>
    <mergeCell ref="R28:T28"/>
    <mergeCell ref="R29:T29"/>
    <mergeCell ref="R30:T30"/>
    <mergeCell ref="U12:U21"/>
    <mergeCell ref="R13:T13"/>
    <mergeCell ref="R14:T14"/>
    <mergeCell ref="R15:T15"/>
    <mergeCell ref="R16:T16"/>
    <mergeCell ref="R17:T17"/>
    <mergeCell ref="R18:T18"/>
    <mergeCell ref="K622:K631"/>
    <mergeCell ref="L622:L631"/>
    <mergeCell ref="M622:M631"/>
    <mergeCell ref="K632:K641"/>
    <mergeCell ref="L632:L641"/>
    <mergeCell ref="M632:M641"/>
    <mergeCell ref="K602:K611"/>
    <mergeCell ref="L602:L611"/>
    <mergeCell ref="M602:M611"/>
    <mergeCell ref="K612:K621"/>
    <mergeCell ref="L612:L621"/>
    <mergeCell ref="M612:M621"/>
    <mergeCell ref="K582:K591"/>
    <mergeCell ref="L582:L591"/>
    <mergeCell ref="M582:M591"/>
    <mergeCell ref="K592:K601"/>
    <mergeCell ref="R37:T37"/>
    <mergeCell ref="R38:T38"/>
    <mergeCell ref="R39:T39"/>
    <mergeCell ref="R40:T40"/>
    <mergeCell ref="R41:T41"/>
    <mergeCell ref="R42:T42"/>
    <mergeCell ref="K542:K551"/>
    <mergeCell ref="L542:L551"/>
    <mergeCell ref="M542:M551"/>
    <mergeCell ref="R57:T57"/>
    <mergeCell ref="R58:T58"/>
    <mergeCell ref="R59:T59"/>
    <mergeCell ref="R60:T60"/>
    <mergeCell ref="R49:T49"/>
    <mergeCell ref="R50:T50"/>
    <mergeCell ref="R51:T51"/>
    <mergeCell ref="R52:T52"/>
    <mergeCell ref="R53:T53"/>
    <mergeCell ref="R54:T54"/>
    <mergeCell ref="R43:T43"/>
    <mergeCell ref="R44:T44"/>
    <mergeCell ref="R45:T45"/>
    <mergeCell ref="R46:T46"/>
    <mergeCell ref="R47:T47"/>
    <mergeCell ref="R48:T48"/>
    <mergeCell ref="R65:T65"/>
    <mergeCell ref="R66:T66"/>
    <mergeCell ref="R91:T91"/>
    <mergeCell ref="R92:T92"/>
    <mergeCell ref="R93:T93"/>
    <mergeCell ref="R94:T94"/>
    <mergeCell ref="R95:T95"/>
    <mergeCell ref="R96:T96"/>
    <mergeCell ref="R85:T85"/>
    <mergeCell ref="R86:T86"/>
    <mergeCell ref="R87:T87"/>
    <mergeCell ref="R88:T88"/>
    <mergeCell ref="R89:T89"/>
    <mergeCell ref="R90:T90"/>
    <mergeCell ref="K642:K651"/>
    <mergeCell ref="L642:L651"/>
    <mergeCell ref="M642:M651"/>
    <mergeCell ref="K552:K561"/>
    <mergeCell ref="L552:L561"/>
    <mergeCell ref="M552:M561"/>
    <mergeCell ref="K522:K531"/>
    <mergeCell ref="L522:L531"/>
    <mergeCell ref="M522:M531"/>
    <mergeCell ref="K532:K541"/>
    <mergeCell ref="L532:L541"/>
    <mergeCell ref="M532:M541"/>
    <mergeCell ref="R55:T55"/>
    <mergeCell ref="R56:T56"/>
    <mergeCell ref="K322:K331"/>
    <mergeCell ref="L322:L331"/>
    <mergeCell ref="R74:T74"/>
    <mergeCell ref="R75:T75"/>
    <mergeCell ref="R76:T76"/>
    <mergeCell ref="R77:T77"/>
    <mergeCell ref="R78:T78"/>
    <mergeCell ref="R67:T67"/>
    <mergeCell ref="R68:T68"/>
    <mergeCell ref="R69:T69"/>
    <mergeCell ref="R70:T70"/>
    <mergeCell ref="R71:T71"/>
    <mergeCell ref="R72:T72"/>
    <mergeCell ref="R73:T73"/>
    <mergeCell ref="R61:T61"/>
    <mergeCell ref="R62:T62"/>
    <mergeCell ref="R63:T63"/>
    <mergeCell ref="R64:T64"/>
    <mergeCell ref="R79:T79"/>
    <mergeCell ref="R80:T80"/>
    <mergeCell ref="R81:T81"/>
    <mergeCell ref="R82:T82"/>
    <mergeCell ref="R83:T83"/>
    <mergeCell ref="R84:T84"/>
    <mergeCell ref="R109:T109"/>
    <mergeCell ref="R110:T110"/>
    <mergeCell ref="R111:T111"/>
    <mergeCell ref="R112:T112"/>
    <mergeCell ref="R113:T113"/>
    <mergeCell ref="R114:T114"/>
    <mergeCell ref="R103:T103"/>
    <mergeCell ref="R104:T104"/>
    <mergeCell ref="R105:T105"/>
    <mergeCell ref="R106:T106"/>
    <mergeCell ref="R107:T107"/>
    <mergeCell ref="R108:T108"/>
    <mergeCell ref="R97:T97"/>
    <mergeCell ref="R98:T98"/>
    <mergeCell ref="R99:T99"/>
    <mergeCell ref="R100:T100"/>
    <mergeCell ref="R101:T101"/>
    <mergeCell ref="R102:T102"/>
    <mergeCell ref="R127:T127"/>
    <mergeCell ref="R128:T128"/>
    <mergeCell ref="R129:T129"/>
    <mergeCell ref="R130:T130"/>
    <mergeCell ref="R131:T131"/>
    <mergeCell ref="R132:T132"/>
    <mergeCell ref="R121:T121"/>
    <mergeCell ref="R122:T122"/>
    <mergeCell ref="R123:T123"/>
    <mergeCell ref="R124:T124"/>
    <mergeCell ref="R125:T125"/>
    <mergeCell ref="R126:T126"/>
    <mergeCell ref="R115:T115"/>
    <mergeCell ref="R116:T116"/>
    <mergeCell ref="R117:T117"/>
    <mergeCell ref="R118:T118"/>
    <mergeCell ref="R119:T119"/>
    <mergeCell ref="R120:T120"/>
    <mergeCell ref="R145:T145"/>
    <mergeCell ref="R146:T146"/>
    <mergeCell ref="R147:T147"/>
    <mergeCell ref="R148:T148"/>
    <mergeCell ref="R149:T149"/>
    <mergeCell ref="R150:T150"/>
    <mergeCell ref="R139:T139"/>
    <mergeCell ref="R140:T140"/>
    <mergeCell ref="R141:T141"/>
    <mergeCell ref="R142:T142"/>
    <mergeCell ref="R143:T143"/>
    <mergeCell ref="R144:T144"/>
    <mergeCell ref="R133:T133"/>
    <mergeCell ref="R134:T134"/>
    <mergeCell ref="R135:T135"/>
    <mergeCell ref="R136:T136"/>
    <mergeCell ref="R137:T137"/>
    <mergeCell ref="R138:T138"/>
    <mergeCell ref="R163:T163"/>
    <mergeCell ref="R164:T164"/>
    <mergeCell ref="R165:T165"/>
    <mergeCell ref="R166:T166"/>
    <mergeCell ref="R167:T167"/>
    <mergeCell ref="R168:T168"/>
    <mergeCell ref="R157:T157"/>
    <mergeCell ref="R158:T158"/>
    <mergeCell ref="R159:T159"/>
    <mergeCell ref="R160:T160"/>
    <mergeCell ref="R161:T161"/>
    <mergeCell ref="R162:T162"/>
    <mergeCell ref="R151:T151"/>
    <mergeCell ref="R152:T152"/>
    <mergeCell ref="R153:T153"/>
    <mergeCell ref="R154:T154"/>
    <mergeCell ref="R155:T155"/>
    <mergeCell ref="R156:T156"/>
    <mergeCell ref="R181:T181"/>
    <mergeCell ref="R182:T182"/>
    <mergeCell ref="R183:T183"/>
    <mergeCell ref="R184:T184"/>
    <mergeCell ref="R185:T185"/>
    <mergeCell ref="R186:T186"/>
    <mergeCell ref="R175:T175"/>
    <mergeCell ref="R176:T176"/>
    <mergeCell ref="R177:T177"/>
    <mergeCell ref="R178:T178"/>
    <mergeCell ref="R179:T179"/>
    <mergeCell ref="R180:T180"/>
    <mergeCell ref="R169:T169"/>
    <mergeCell ref="R170:T170"/>
    <mergeCell ref="R171:T171"/>
    <mergeCell ref="R172:T172"/>
    <mergeCell ref="R173:T173"/>
    <mergeCell ref="R174:T174"/>
    <mergeCell ref="R199:T199"/>
    <mergeCell ref="R200:T200"/>
    <mergeCell ref="R201:T201"/>
    <mergeCell ref="R202:T202"/>
    <mergeCell ref="R203:T203"/>
    <mergeCell ref="R204:T204"/>
    <mergeCell ref="R193:T193"/>
    <mergeCell ref="R194:T194"/>
    <mergeCell ref="R195:T195"/>
    <mergeCell ref="R196:T196"/>
    <mergeCell ref="R197:T197"/>
    <mergeCell ref="R198:T198"/>
    <mergeCell ref="R187:T187"/>
    <mergeCell ref="R188:T188"/>
    <mergeCell ref="R189:T189"/>
    <mergeCell ref="R190:T190"/>
    <mergeCell ref="R191:T191"/>
    <mergeCell ref="R192:T192"/>
    <mergeCell ref="R217:T217"/>
    <mergeCell ref="R218:T218"/>
    <mergeCell ref="R219:T219"/>
    <mergeCell ref="R220:T220"/>
    <mergeCell ref="R221:T221"/>
    <mergeCell ref="R222:T222"/>
    <mergeCell ref="R211:T211"/>
    <mergeCell ref="R212:T212"/>
    <mergeCell ref="R213:T213"/>
    <mergeCell ref="R214:T214"/>
    <mergeCell ref="R215:T215"/>
    <mergeCell ref="R216:T216"/>
    <mergeCell ref="R205:T205"/>
    <mergeCell ref="R206:T206"/>
    <mergeCell ref="R207:T207"/>
    <mergeCell ref="R208:T208"/>
    <mergeCell ref="R209:T209"/>
    <mergeCell ref="R210:T210"/>
    <mergeCell ref="R235:T235"/>
    <mergeCell ref="R236:T236"/>
    <mergeCell ref="R237:T237"/>
    <mergeCell ref="R238:T238"/>
    <mergeCell ref="R239:T239"/>
    <mergeCell ref="R240:T240"/>
    <mergeCell ref="R229:T229"/>
    <mergeCell ref="R230:T230"/>
    <mergeCell ref="R231:T231"/>
    <mergeCell ref="R232:T232"/>
    <mergeCell ref="R233:T233"/>
    <mergeCell ref="R234:T234"/>
    <mergeCell ref="R223:T223"/>
    <mergeCell ref="R224:T224"/>
    <mergeCell ref="R225:T225"/>
    <mergeCell ref="R226:T226"/>
    <mergeCell ref="R227:T227"/>
    <mergeCell ref="R228:T228"/>
    <mergeCell ref="R253:T253"/>
    <mergeCell ref="R254:T254"/>
    <mergeCell ref="R255:T255"/>
    <mergeCell ref="R256:T256"/>
    <mergeCell ref="R257:T257"/>
    <mergeCell ref="R258:T258"/>
    <mergeCell ref="R247:T247"/>
    <mergeCell ref="R248:T248"/>
    <mergeCell ref="R249:T249"/>
    <mergeCell ref="R250:T250"/>
    <mergeCell ref="R251:T251"/>
    <mergeCell ref="R252:T252"/>
    <mergeCell ref="R241:T241"/>
    <mergeCell ref="R242:T242"/>
    <mergeCell ref="R243:T243"/>
    <mergeCell ref="R244:T244"/>
    <mergeCell ref="R245:T245"/>
    <mergeCell ref="R246:T246"/>
    <mergeCell ref="R271:T271"/>
    <mergeCell ref="R272:T272"/>
    <mergeCell ref="R273:T273"/>
    <mergeCell ref="R274:T274"/>
    <mergeCell ref="R275:T275"/>
    <mergeCell ref="R276:T276"/>
    <mergeCell ref="R265:T265"/>
    <mergeCell ref="R266:T266"/>
    <mergeCell ref="R267:T267"/>
    <mergeCell ref="R268:T268"/>
    <mergeCell ref="R269:T269"/>
    <mergeCell ref="R270:T270"/>
    <mergeCell ref="R259:T259"/>
    <mergeCell ref="R260:T260"/>
    <mergeCell ref="R261:T261"/>
    <mergeCell ref="R262:T262"/>
    <mergeCell ref="R263:T263"/>
    <mergeCell ref="R264:T264"/>
    <mergeCell ref="R289:T289"/>
    <mergeCell ref="R290:T290"/>
    <mergeCell ref="R291:T291"/>
    <mergeCell ref="R292:T292"/>
    <mergeCell ref="R293:T293"/>
    <mergeCell ref="R294:T294"/>
    <mergeCell ref="R283:T283"/>
    <mergeCell ref="R284:T284"/>
    <mergeCell ref="R285:T285"/>
    <mergeCell ref="R286:T286"/>
    <mergeCell ref="R287:T287"/>
    <mergeCell ref="R288:T288"/>
    <mergeCell ref="R277:T277"/>
    <mergeCell ref="R278:T278"/>
    <mergeCell ref="R279:T279"/>
    <mergeCell ref="R280:T280"/>
    <mergeCell ref="R281:T281"/>
    <mergeCell ref="R282:T282"/>
    <mergeCell ref="R307:T307"/>
    <mergeCell ref="R308:T308"/>
    <mergeCell ref="R309:T309"/>
    <mergeCell ref="R310:T310"/>
    <mergeCell ref="R311:T311"/>
    <mergeCell ref="R312:T312"/>
    <mergeCell ref="R301:T301"/>
    <mergeCell ref="R302:T302"/>
    <mergeCell ref="R303:T303"/>
    <mergeCell ref="R304:T304"/>
    <mergeCell ref="R305:T305"/>
    <mergeCell ref="R306:T306"/>
    <mergeCell ref="R295:T295"/>
    <mergeCell ref="R296:T296"/>
    <mergeCell ref="R297:T297"/>
    <mergeCell ref="R298:T298"/>
    <mergeCell ref="R299:T299"/>
    <mergeCell ref="R300:T300"/>
    <mergeCell ref="R325:T325"/>
    <mergeCell ref="R326:T326"/>
    <mergeCell ref="R327:T327"/>
    <mergeCell ref="R328:T328"/>
    <mergeCell ref="R329:T329"/>
    <mergeCell ref="R330:T330"/>
    <mergeCell ref="R319:T319"/>
    <mergeCell ref="R320:T320"/>
    <mergeCell ref="R321:T321"/>
    <mergeCell ref="R322:T322"/>
    <mergeCell ref="R323:T323"/>
    <mergeCell ref="R324:T324"/>
    <mergeCell ref="R313:T313"/>
    <mergeCell ref="R314:T314"/>
    <mergeCell ref="R315:T315"/>
    <mergeCell ref="R316:T316"/>
    <mergeCell ref="R317:T317"/>
    <mergeCell ref="R318:T318"/>
    <mergeCell ref="R343:T343"/>
    <mergeCell ref="R344:T344"/>
    <mergeCell ref="R345:T345"/>
    <mergeCell ref="R346:T346"/>
    <mergeCell ref="R347:T347"/>
    <mergeCell ref="R348:T348"/>
    <mergeCell ref="R337:T337"/>
    <mergeCell ref="R338:T338"/>
    <mergeCell ref="R339:T339"/>
    <mergeCell ref="R340:T340"/>
    <mergeCell ref="R341:T341"/>
    <mergeCell ref="R342:T342"/>
    <mergeCell ref="R331:T331"/>
    <mergeCell ref="R332:T332"/>
    <mergeCell ref="R333:T333"/>
    <mergeCell ref="R334:T334"/>
    <mergeCell ref="R335:T335"/>
    <mergeCell ref="R336:T336"/>
    <mergeCell ref="R361:T361"/>
    <mergeCell ref="R362:T362"/>
    <mergeCell ref="R363:T363"/>
    <mergeCell ref="R364:T364"/>
    <mergeCell ref="R365:T365"/>
    <mergeCell ref="R366:T366"/>
    <mergeCell ref="R355:T355"/>
    <mergeCell ref="R356:T356"/>
    <mergeCell ref="R357:T357"/>
    <mergeCell ref="R358:T358"/>
    <mergeCell ref="R359:T359"/>
    <mergeCell ref="R360:T360"/>
    <mergeCell ref="R349:T349"/>
    <mergeCell ref="R350:T350"/>
    <mergeCell ref="R351:T351"/>
    <mergeCell ref="R352:T352"/>
    <mergeCell ref="R353:T353"/>
    <mergeCell ref="R354:T354"/>
    <mergeCell ref="R379:T379"/>
    <mergeCell ref="R380:T380"/>
    <mergeCell ref="R381:T381"/>
    <mergeCell ref="R382:T382"/>
    <mergeCell ref="R383:T383"/>
    <mergeCell ref="R384:T384"/>
    <mergeCell ref="R373:T373"/>
    <mergeCell ref="R374:T374"/>
    <mergeCell ref="R375:T375"/>
    <mergeCell ref="R376:T376"/>
    <mergeCell ref="R377:T377"/>
    <mergeCell ref="R378:T378"/>
    <mergeCell ref="R367:T367"/>
    <mergeCell ref="R368:T368"/>
    <mergeCell ref="R369:T369"/>
    <mergeCell ref="R370:T370"/>
    <mergeCell ref="R371:T371"/>
    <mergeCell ref="R372:T372"/>
    <mergeCell ref="R397:T397"/>
    <mergeCell ref="R398:T398"/>
    <mergeCell ref="R399:T399"/>
    <mergeCell ref="R400:T400"/>
    <mergeCell ref="R401:T401"/>
    <mergeCell ref="R402:T402"/>
    <mergeCell ref="R391:T391"/>
    <mergeCell ref="R392:T392"/>
    <mergeCell ref="R393:T393"/>
    <mergeCell ref="R394:T394"/>
    <mergeCell ref="R395:T395"/>
    <mergeCell ref="R396:T396"/>
    <mergeCell ref="R385:T385"/>
    <mergeCell ref="R386:T386"/>
    <mergeCell ref="R387:T387"/>
    <mergeCell ref="R388:T388"/>
    <mergeCell ref="R389:T389"/>
    <mergeCell ref="R390:T390"/>
    <mergeCell ref="R415:T415"/>
    <mergeCell ref="R416:T416"/>
    <mergeCell ref="R417:T417"/>
    <mergeCell ref="R418:T418"/>
    <mergeCell ref="R419:T419"/>
    <mergeCell ref="R420:T420"/>
    <mergeCell ref="R409:T409"/>
    <mergeCell ref="R410:T410"/>
    <mergeCell ref="R411:T411"/>
    <mergeCell ref="R412:T412"/>
    <mergeCell ref="R413:T413"/>
    <mergeCell ref="R414:T414"/>
    <mergeCell ref="R403:T403"/>
    <mergeCell ref="R404:T404"/>
    <mergeCell ref="R405:T405"/>
    <mergeCell ref="R406:T406"/>
    <mergeCell ref="R407:T407"/>
    <mergeCell ref="R408:T408"/>
    <mergeCell ref="R433:T433"/>
    <mergeCell ref="R434:T434"/>
    <mergeCell ref="R435:T435"/>
    <mergeCell ref="R436:T436"/>
    <mergeCell ref="R437:T437"/>
    <mergeCell ref="R438:T438"/>
    <mergeCell ref="R427:T427"/>
    <mergeCell ref="R428:T428"/>
    <mergeCell ref="R429:T429"/>
    <mergeCell ref="R430:T430"/>
    <mergeCell ref="R431:T431"/>
    <mergeCell ref="R432:T432"/>
    <mergeCell ref="R421:T421"/>
    <mergeCell ref="R422:T422"/>
    <mergeCell ref="R423:T423"/>
    <mergeCell ref="R424:T424"/>
    <mergeCell ref="R425:T425"/>
    <mergeCell ref="R426:T426"/>
    <mergeCell ref="R451:T451"/>
    <mergeCell ref="R452:T452"/>
    <mergeCell ref="R453:T453"/>
    <mergeCell ref="R454:T454"/>
    <mergeCell ref="R455:T455"/>
    <mergeCell ref="R456:T456"/>
    <mergeCell ref="R445:T445"/>
    <mergeCell ref="R446:T446"/>
    <mergeCell ref="R447:T447"/>
    <mergeCell ref="R448:T448"/>
    <mergeCell ref="R449:T449"/>
    <mergeCell ref="R450:T450"/>
    <mergeCell ref="R439:T439"/>
    <mergeCell ref="R440:T440"/>
    <mergeCell ref="R441:T441"/>
    <mergeCell ref="R442:T442"/>
    <mergeCell ref="R443:T443"/>
    <mergeCell ref="R444:T444"/>
    <mergeCell ref="R469:T469"/>
    <mergeCell ref="R470:T470"/>
    <mergeCell ref="R471:T471"/>
    <mergeCell ref="R472:T472"/>
    <mergeCell ref="R473:T473"/>
    <mergeCell ref="R474:T474"/>
    <mergeCell ref="R463:T463"/>
    <mergeCell ref="R464:T464"/>
    <mergeCell ref="R465:T465"/>
    <mergeCell ref="R466:T466"/>
    <mergeCell ref="R467:T467"/>
    <mergeCell ref="R468:T468"/>
    <mergeCell ref="R457:T457"/>
    <mergeCell ref="R458:T458"/>
    <mergeCell ref="R459:T459"/>
    <mergeCell ref="R460:T460"/>
    <mergeCell ref="R461:T461"/>
    <mergeCell ref="R462:T462"/>
    <mergeCell ref="R487:T487"/>
    <mergeCell ref="R488:T488"/>
    <mergeCell ref="R489:T489"/>
    <mergeCell ref="R490:T490"/>
    <mergeCell ref="R491:T491"/>
    <mergeCell ref="R492:T492"/>
    <mergeCell ref="R481:T481"/>
    <mergeCell ref="R482:T482"/>
    <mergeCell ref="R483:T483"/>
    <mergeCell ref="R484:T484"/>
    <mergeCell ref="R485:T485"/>
    <mergeCell ref="R486:T486"/>
    <mergeCell ref="R475:T475"/>
    <mergeCell ref="R476:T476"/>
    <mergeCell ref="R477:T477"/>
    <mergeCell ref="R478:T478"/>
    <mergeCell ref="R479:T479"/>
    <mergeCell ref="R480:T480"/>
    <mergeCell ref="R505:T505"/>
    <mergeCell ref="R506:T506"/>
    <mergeCell ref="R507:T507"/>
    <mergeCell ref="R508:T508"/>
    <mergeCell ref="R509:T509"/>
    <mergeCell ref="R510:T510"/>
    <mergeCell ref="R499:T499"/>
    <mergeCell ref="R500:T500"/>
    <mergeCell ref="R501:T501"/>
    <mergeCell ref="R502:T502"/>
    <mergeCell ref="R503:T503"/>
    <mergeCell ref="R504:T504"/>
    <mergeCell ref="R493:T493"/>
    <mergeCell ref="R494:T494"/>
    <mergeCell ref="R495:T495"/>
    <mergeCell ref="R496:T496"/>
    <mergeCell ref="R497:T497"/>
    <mergeCell ref="R498:T498"/>
    <mergeCell ref="R523:T523"/>
    <mergeCell ref="R524:T524"/>
    <mergeCell ref="R525:T525"/>
    <mergeCell ref="R526:T526"/>
    <mergeCell ref="R527:T527"/>
    <mergeCell ref="R528:T528"/>
    <mergeCell ref="R517:T517"/>
    <mergeCell ref="R518:T518"/>
    <mergeCell ref="R519:T519"/>
    <mergeCell ref="R520:T520"/>
    <mergeCell ref="R521:T521"/>
    <mergeCell ref="R522:T522"/>
    <mergeCell ref="R511:T511"/>
    <mergeCell ref="R512:T512"/>
    <mergeCell ref="R513:T513"/>
    <mergeCell ref="R514:T514"/>
    <mergeCell ref="R515:T515"/>
    <mergeCell ref="R516:T516"/>
    <mergeCell ref="R541:T541"/>
    <mergeCell ref="R542:T542"/>
    <mergeCell ref="R543:T543"/>
    <mergeCell ref="R544:T544"/>
    <mergeCell ref="R545:T545"/>
    <mergeCell ref="R546:T546"/>
    <mergeCell ref="R535:T535"/>
    <mergeCell ref="R536:T536"/>
    <mergeCell ref="R537:T537"/>
    <mergeCell ref="R538:T538"/>
    <mergeCell ref="R539:T539"/>
    <mergeCell ref="R540:T540"/>
    <mergeCell ref="R529:T529"/>
    <mergeCell ref="R530:T530"/>
    <mergeCell ref="R531:T531"/>
    <mergeCell ref="R532:T532"/>
    <mergeCell ref="R533:T533"/>
    <mergeCell ref="R534:T534"/>
    <mergeCell ref="R559:T559"/>
    <mergeCell ref="R560:T560"/>
    <mergeCell ref="R561:T561"/>
    <mergeCell ref="R562:T562"/>
    <mergeCell ref="R563:T563"/>
    <mergeCell ref="R564:T564"/>
    <mergeCell ref="R553:T553"/>
    <mergeCell ref="R554:T554"/>
    <mergeCell ref="R555:T555"/>
    <mergeCell ref="R556:T556"/>
    <mergeCell ref="R557:T557"/>
    <mergeCell ref="R558:T558"/>
    <mergeCell ref="R547:T547"/>
    <mergeCell ref="R548:T548"/>
    <mergeCell ref="R549:T549"/>
    <mergeCell ref="R550:T550"/>
    <mergeCell ref="R551:T551"/>
    <mergeCell ref="R552:T552"/>
    <mergeCell ref="R577:T577"/>
    <mergeCell ref="R578:T578"/>
    <mergeCell ref="R579:T579"/>
    <mergeCell ref="R580:T580"/>
    <mergeCell ref="R581:T581"/>
    <mergeCell ref="R582:T582"/>
    <mergeCell ref="R571:T571"/>
    <mergeCell ref="R572:T572"/>
    <mergeCell ref="R573:T573"/>
    <mergeCell ref="R574:T574"/>
    <mergeCell ref="R575:T575"/>
    <mergeCell ref="R576:T576"/>
    <mergeCell ref="R565:T565"/>
    <mergeCell ref="R566:T566"/>
    <mergeCell ref="R567:T567"/>
    <mergeCell ref="R568:T568"/>
    <mergeCell ref="R569:T569"/>
    <mergeCell ref="R570:T570"/>
    <mergeCell ref="R595:T595"/>
    <mergeCell ref="R596:T596"/>
    <mergeCell ref="R597:T597"/>
    <mergeCell ref="R598:T598"/>
    <mergeCell ref="R599:T599"/>
    <mergeCell ref="R600:T600"/>
    <mergeCell ref="R589:T589"/>
    <mergeCell ref="R590:T590"/>
    <mergeCell ref="R591:T591"/>
    <mergeCell ref="R592:T592"/>
    <mergeCell ref="R593:T593"/>
    <mergeCell ref="R594:T594"/>
    <mergeCell ref="R583:T583"/>
    <mergeCell ref="R584:T584"/>
    <mergeCell ref="R585:T585"/>
    <mergeCell ref="R586:T586"/>
    <mergeCell ref="R587:T587"/>
    <mergeCell ref="R588:T588"/>
    <mergeCell ref="R613:T613"/>
    <mergeCell ref="R614:T614"/>
    <mergeCell ref="R615:T615"/>
    <mergeCell ref="R616:T616"/>
    <mergeCell ref="R617:T617"/>
    <mergeCell ref="R618:T618"/>
    <mergeCell ref="R607:T607"/>
    <mergeCell ref="R608:T608"/>
    <mergeCell ref="R609:T609"/>
    <mergeCell ref="R610:T610"/>
    <mergeCell ref="R611:T611"/>
    <mergeCell ref="R612:T612"/>
    <mergeCell ref="R601:T601"/>
    <mergeCell ref="R602:T602"/>
    <mergeCell ref="R603:T603"/>
    <mergeCell ref="R604:T604"/>
    <mergeCell ref="R605:T605"/>
    <mergeCell ref="R606:T606"/>
    <mergeCell ref="R631:T631"/>
    <mergeCell ref="R632:T632"/>
    <mergeCell ref="R633:T633"/>
    <mergeCell ref="R634:T634"/>
    <mergeCell ref="R635:T635"/>
    <mergeCell ref="R636:T636"/>
    <mergeCell ref="R625:T625"/>
    <mergeCell ref="R626:T626"/>
    <mergeCell ref="R627:T627"/>
    <mergeCell ref="R628:T628"/>
    <mergeCell ref="R629:T629"/>
    <mergeCell ref="R630:T630"/>
    <mergeCell ref="R619:T619"/>
    <mergeCell ref="R620:T620"/>
    <mergeCell ref="R621:T621"/>
    <mergeCell ref="R622:T622"/>
    <mergeCell ref="R623:T623"/>
    <mergeCell ref="R624:T624"/>
    <mergeCell ref="R649:T649"/>
    <mergeCell ref="R650:T650"/>
    <mergeCell ref="R651:T651"/>
    <mergeCell ref="R652:T652"/>
    <mergeCell ref="R653:T653"/>
    <mergeCell ref="R654:T654"/>
    <mergeCell ref="R643:T643"/>
    <mergeCell ref="R644:T644"/>
    <mergeCell ref="R645:T645"/>
    <mergeCell ref="R646:T646"/>
    <mergeCell ref="R647:T647"/>
    <mergeCell ref="R648:T648"/>
    <mergeCell ref="R637:T637"/>
    <mergeCell ref="R638:T638"/>
    <mergeCell ref="R639:T639"/>
    <mergeCell ref="R640:T640"/>
    <mergeCell ref="R641:T641"/>
    <mergeCell ref="R642:T642"/>
    <mergeCell ref="R667:T667"/>
    <mergeCell ref="R668:T668"/>
    <mergeCell ref="R669:T669"/>
    <mergeCell ref="R670:T670"/>
    <mergeCell ref="R671:T671"/>
    <mergeCell ref="R672:T672"/>
    <mergeCell ref="R661:T661"/>
    <mergeCell ref="R662:T662"/>
    <mergeCell ref="R663:T663"/>
    <mergeCell ref="R664:T664"/>
    <mergeCell ref="R665:T665"/>
    <mergeCell ref="R666:T666"/>
    <mergeCell ref="R655:T655"/>
    <mergeCell ref="R656:T656"/>
    <mergeCell ref="R657:T657"/>
    <mergeCell ref="R658:T658"/>
    <mergeCell ref="R659:T659"/>
    <mergeCell ref="R660:T660"/>
    <mergeCell ref="R685:T685"/>
    <mergeCell ref="R686:T686"/>
    <mergeCell ref="R687:T687"/>
    <mergeCell ref="R688:T688"/>
    <mergeCell ref="R689:T689"/>
    <mergeCell ref="R690:T690"/>
    <mergeCell ref="R679:T679"/>
    <mergeCell ref="R680:T680"/>
    <mergeCell ref="R681:T681"/>
    <mergeCell ref="R682:T682"/>
    <mergeCell ref="R683:T683"/>
    <mergeCell ref="R684:T684"/>
    <mergeCell ref="R673:T673"/>
    <mergeCell ref="R674:T674"/>
    <mergeCell ref="R675:T675"/>
    <mergeCell ref="R676:T676"/>
    <mergeCell ref="R677:T677"/>
    <mergeCell ref="R678:T678"/>
    <mergeCell ref="R703:T703"/>
    <mergeCell ref="R704:T704"/>
    <mergeCell ref="R705:T705"/>
    <mergeCell ref="R706:T706"/>
    <mergeCell ref="R707:T707"/>
    <mergeCell ref="R708:T708"/>
    <mergeCell ref="R697:T697"/>
    <mergeCell ref="R698:T698"/>
    <mergeCell ref="R699:T699"/>
    <mergeCell ref="R700:T700"/>
    <mergeCell ref="R701:T701"/>
    <mergeCell ref="R702:T702"/>
    <mergeCell ref="R691:T691"/>
    <mergeCell ref="R692:T692"/>
    <mergeCell ref="R693:T693"/>
    <mergeCell ref="R694:T694"/>
    <mergeCell ref="R695:T695"/>
    <mergeCell ref="R696:T696"/>
    <mergeCell ref="R721:T721"/>
    <mergeCell ref="R722:T722"/>
    <mergeCell ref="R723:T723"/>
    <mergeCell ref="R724:T724"/>
    <mergeCell ref="R725:T725"/>
    <mergeCell ref="R726:T726"/>
    <mergeCell ref="R715:T715"/>
    <mergeCell ref="R716:T716"/>
    <mergeCell ref="R717:T717"/>
    <mergeCell ref="R718:T718"/>
    <mergeCell ref="R719:T719"/>
    <mergeCell ref="R720:T720"/>
    <mergeCell ref="R709:T709"/>
    <mergeCell ref="R710:T710"/>
    <mergeCell ref="R711:T711"/>
    <mergeCell ref="R712:T712"/>
    <mergeCell ref="R713:T713"/>
    <mergeCell ref="R714:T714"/>
    <mergeCell ref="R739:T739"/>
    <mergeCell ref="R740:T740"/>
    <mergeCell ref="R741:T741"/>
    <mergeCell ref="R742:T742"/>
    <mergeCell ref="R743:T743"/>
    <mergeCell ref="R744:T744"/>
    <mergeCell ref="R733:T733"/>
    <mergeCell ref="R734:T734"/>
    <mergeCell ref="R735:T735"/>
    <mergeCell ref="R736:T736"/>
    <mergeCell ref="R737:T737"/>
    <mergeCell ref="R738:T738"/>
    <mergeCell ref="R727:T727"/>
    <mergeCell ref="R728:T728"/>
    <mergeCell ref="R729:T729"/>
    <mergeCell ref="R730:T730"/>
    <mergeCell ref="R731:T731"/>
    <mergeCell ref="R732:T732"/>
    <mergeCell ref="R757:T757"/>
    <mergeCell ref="R758:T758"/>
    <mergeCell ref="R759:T759"/>
    <mergeCell ref="R760:T760"/>
    <mergeCell ref="R761:T761"/>
    <mergeCell ref="R762:T762"/>
    <mergeCell ref="R751:T751"/>
    <mergeCell ref="R752:T752"/>
    <mergeCell ref="R753:T753"/>
    <mergeCell ref="R754:T754"/>
    <mergeCell ref="R755:T755"/>
    <mergeCell ref="R756:T756"/>
    <mergeCell ref="R745:T745"/>
    <mergeCell ref="R746:T746"/>
    <mergeCell ref="R747:T747"/>
    <mergeCell ref="R748:T748"/>
    <mergeCell ref="R749:T749"/>
    <mergeCell ref="R750:T750"/>
    <mergeCell ref="R775:T775"/>
    <mergeCell ref="R776:T776"/>
    <mergeCell ref="R777:T777"/>
    <mergeCell ref="R778:T778"/>
    <mergeCell ref="R779:T779"/>
    <mergeCell ref="R780:T780"/>
    <mergeCell ref="R769:T769"/>
    <mergeCell ref="R770:T770"/>
    <mergeCell ref="R771:T771"/>
    <mergeCell ref="R772:T772"/>
    <mergeCell ref="R773:T773"/>
    <mergeCell ref="R774:T774"/>
    <mergeCell ref="R763:T763"/>
    <mergeCell ref="R764:T764"/>
    <mergeCell ref="R765:T765"/>
    <mergeCell ref="R766:T766"/>
    <mergeCell ref="R767:T767"/>
    <mergeCell ref="R768:T768"/>
    <mergeCell ref="R803:T803"/>
    <mergeCell ref="R804:T804"/>
    <mergeCell ref="R793:T793"/>
    <mergeCell ref="R794:T794"/>
    <mergeCell ref="R795:T795"/>
    <mergeCell ref="R796:T796"/>
    <mergeCell ref="R797:T797"/>
    <mergeCell ref="R798:T798"/>
    <mergeCell ref="R787:T787"/>
    <mergeCell ref="R788:T788"/>
    <mergeCell ref="R789:T789"/>
    <mergeCell ref="R790:T790"/>
    <mergeCell ref="R791:T791"/>
    <mergeCell ref="R792:T792"/>
    <mergeCell ref="R781:T781"/>
    <mergeCell ref="R782:T782"/>
    <mergeCell ref="R783:T783"/>
    <mergeCell ref="R784:T784"/>
    <mergeCell ref="R785:T785"/>
    <mergeCell ref="R786:T786"/>
    <mergeCell ref="U172:U181"/>
    <mergeCell ref="U182:U191"/>
    <mergeCell ref="U192:U201"/>
    <mergeCell ref="U202:U211"/>
    <mergeCell ref="U212:U221"/>
    <mergeCell ref="U222:U231"/>
    <mergeCell ref="U112:U121"/>
    <mergeCell ref="U122:U131"/>
    <mergeCell ref="U132:U141"/>
    <mergeCell ref="U142:U151"/>
    <mergeCell ref="U152:U161"/>
    <mergeCell ref="U162:U171"/>
    <mergeCell ref="R811:T811"/>
    <mergeCell ref="U22:U31"/>
    <mergeCell ref="U32:U41"/>
    <mergeCell ref="U42:U51"/>
    <mergeCell ref="U52:U61"/>
    <mergeCell ref="U62:U71"/>
    <mergeCell ref="U72:U81"/>
    <mergeCell ref="U82:U91"/>
    <mergeCell ref="U92:U101"/>
    <mergeCell ref="U102:U111"/>
    <mergeCell ref="R805:T805"/>
    <mergeCell ref="R806:T806"/>
    <mergeCell ref="R807:T807"/>
    <mergeCell ref="R808:T808"/>
    <mergeCell ref="R809:T809"/>
    <mergeCell ref="R810:T810"/>
    <mergeCell ref="R799:T799"/>
    <mergeCell ref="R800:T800"/>
    <mergeCell ref="R801:T801"/>
    <mergeCell ref="R802:T802"/>
    <mergeCell ref="U352:U361"/>
    <mergeCell ref="U362:U371"/>
    <mergeCell ref="U372:U381"/>
    <mergeCell ref="U382:U391"/>
    <mergeCell ref="U392:U401"/>
    <mergeCell ref="U402:U411"/>
    <mergeCell ref="U292:U301"/>
    <mergeCell ref="U302:U311"/>
    <mergeCell ref="U312:U321"/>
    <mergeCell ref="U322:U331"/>
    <mergeCell ref="U332:U341"/>
    <mergeCell ref="U342:U351"/>
    <mergeCell ref="U232:U241"/>
    <mergeCell ref="U242:U251"/>
    <mergeCell ref="U252:U261"/>
    <mergeCell ref="U262:U271"/>
    <mergeCell ref="U272:U281"/>
    <mergeCell ref="U282:U291"/>
    <mergeCell ref="U632:U641"/>
    <mergeCell ref="U642:U651"/>
    <mergeCell ref="U532:U541"/>
    <mergeCell ref="U542:U551"/>
    <mergeCell ref="U552:U561"/>
    <mergeCell ref="U562:U571"/>
    <mergeCell ref="U572:U581"/>
    <mergeCell ref="U582:U591"/>
    <mergeCell ref="U472:U481"/>
    <mergeCell ref="U482:U491"/>
    <mergeCell ref="U492:U501"/>
    <mergeCell ref="U502:U511"/>
    <mergeCell ref="U512:U521"/>
    <mergeCell ref="U522:U531"/>
    <mergeCell ref="U412:U421"/>
    <mergeCell ref="U422:U431"/>
    <mergeCell ref="U432:U441"/>
    <mergeCell ref="U442:U451"/>
    <mergeCell ref="U452:U461"/>
    <mergeCell ref="U462:U471"/>
    <mergeCell ref="X72:X81"/>
    <mergeCell ref="X82:X91"/>
    <mergeCell ref="X92:X101"/>
    <mergeCell ref="X102:X111"/>
    <mergeCell ref="X112:X121"/>
    <mergeCell ref="X122:X131"/>
    <mergeCell ref="U772:U781"/>
    <mergeCell ref="U782:U791"/>
    <mergeCell ref="U792:U801"/>
    <mergeCell ref="U802:U811"/>
    <mergeCell ref="X12:X21"/>
    <mergeCell ref="X22:X31"/>
    <mergeCell ref="X32:X41"/>
    <mergeCell ref="X42:X51"/>
    <mergeCell ref="X52:X61"/>
    <mergeCell ref="X62:X71"/>
    <mergeCell ref="U712:U721"/>
    <mergeCell ref="U722:U731"/>
    <mergeCell ref="U732:U741"/>
    <mergeCell ref="U742:U751"/>
    <mergeCell ref="U752:U761"/>
    <mergeCell ref="U762:U771"/>
    <mergeCell ref="U652:U661"/>
    <mergeCell ref="U662:U671"/>
    <mergeCell ref="U672:U681"/>
    <mergeCell ref="U682:U691"/>
    <mergeCell ref="U692:U701"/>
    <mergeCell ref="U702:U711"/>
    <mergeCell ref="U592:U601"/>
    <mergeCell ref="U602:U611"/>
    <mergeCell ref="U612:U621"/>
    <mergeCell ref="U622:U631"/>
    <mergeCell ref="X252:X261"/>
    <mergeCell ref="X262:X271"/>
    <mergeCell ref="X272:X281"/>
    <mergeCell ref="X282:X291"/>
    <mergeCell ref="X292:X301"/>
    <mergeCell ref="X302:X311"/>
    <mergeCell ref="X192:X201"/>
    <mergeCell ref="X202:X211"/>
    <mergeCell ref="X212:X221"/>
    <mergeCell ref="X222:X231"/>
    <mergeCell ref="X232:X241"/>
    <mergeCell ref="X242:X251"/>
    <mergeCell ref="X132:X141"/>
    <mergeCell ref="X142:X151"/>
    <mergeCell ref="X152:X161"/>
    <mergeCell ref="X162:X171"/>
    <mergeCell ref="X172:X181"/>
    <mergeCell ref="X182:X191"/>
    <mergeCell ref="X432:X441"/>
    <mergeCell ref="X442:X451"/>
    <mergeCell ref="X452:X461"/>
    <mergeCell ref="X462:X471"/>
    <mergeCell ref="X472:X481"/>
    <mergeCell ref="X482:X491"/>
    <mergeCell ref="X372:X381"/>
    <mergeCell ref="X382:X391"/>
    <mergeCell ref="X392:X401"/>
    <mergeCell ref="X402:X411"/>
    <mergeCell ref="X412:X421"/>
    <mergeCell ref="X422:X431"/>
    <mergeCell ref="X312:X321"/>
    <mergeCell ref="X322:X331"/>
    <mergeCell ref="X332:X341"/>
    <mergeCell ref="X342:X351"/>
    <mergeCell ref="X352:X361"/>
    <mergeCell ref="X362:X371"/>
    <mergeCell ref="X612:X621"/>
    <mergeCell ref="X622:X631"/>
    <mergeCell ref="X632:X641"/>
    <mergeCell ref="X642:X651"/>
    <mergeCell ref="X652:X661"/>
    <mergeCell ref="X662:X671"/>
    <mergeCell ref="X552:X561"/>
    <mergeCell ref="X562:X571"/>
    <mergeCell ref="X572:X581"/>
    <mergeCell ref="X582:X591"/>
    <mergeCell ref="X592:X601"/>
    <mergeCell ref="X602:X611"/>
    <mergeCell ref="X492:X501"/>
    <mergeCell ref="X502:X511"/>
    <mergeCell ref="X512:X521"/>
    <mergeCell ref="X522:X531"/>
    <mergeCell ref="X532:X541"/>
    <mergeCell ref="X542:X551"/>
    <mergeCell ref="V72:V81"/>
    <mergeCell ref="W72:W81"/>
    <mergeCell ref="V82:V91"/>
    <mergeCell ref="W82:W91"/>
    <mergeCell ref="V92:V101"/>
    <mergeCell ref="W92:W101"/>
    <mergeCell ref="V42:V51"/>
    <mergeCell ref="W42:W51"/>
    <mergeCell ref="V52:V61"/>
    <mergeCell ref="W52:W61"/>
    <mergeCell ref="V62:V71"/>
    <mergeCell ref="W62:W71"/>
    <mergeCell ref="X792:X801"/>
    <mergeCell ref="X802:X811"/>
    <mergeCell ref="V12:V21"/>
    <mergeCell ref="W12:W21"/>
    <mergeCell ref="V22:V31"/>
    <mergeCell ref="W22:W31"/>
    <mergeCell ref="V32:V41"/>
    <mergeCell ref="W32:W41"/>
    <mergeCell ref="X732:X741"/>
    <mergeCell ref="X742:X751"/>
    <mergeCell ref="X752:X761"/>
    <mergeCell ref="X762:X771"/>
    <mergeCell ref="X772:X781"/>
    <mergeCell ref="X782:X791"/>
    <mergeCell ref="X672:X681"/>
    <mergeCell ref="X682:X691"/>
    <mergeCell ref="X692:X701"/>
    <mergeCell ref="X702:X711"/>
    <mergeCell ref="X712:X721"/>
    <mergeCell ref="X722:X731"/>
    <mergeCell ref="V162:V171"/>
    <mergeCell ref="W162:W171"/>
    <mergeCell ref="V172:V181"/>
    <mergeCell ref="W172:W181"/>
    <mergeCell ref="V182:V191"/>
    <mergeCell ref="W182:W191"/>
    <mergeCell ref="V132:V141"/>
    <mergeCell ref="W132:W141"/>
    <mergeCell ref="V142:V151"/>
    <mergeCell ref="W142:W151"/>
    <mergeCell ref="V152:V161"/>
    <mergeCell ref="W152:W161"/>
    <mergeCell ref="V102:V111"/>
    <mergeCell ref="W102:W111"/>
    <mergeCell ref="V112:V121"/>
    <mergeCell ref="W112:W121"/>
    <mergeCell ref="V122:V131"/>
    <mergeCell ref="W122:W131"/>
    <mergeCell ref="V252:V261"/>
    <mergeCell ref="W252:W261"/>
    <mergeCell ref="V262:V271"/>
    <mergeCell ref="W262:W271"/>
    <mergeCell ref="V272:V281"/>
    <mergeCell ref="W272:W281"/>
    <mergeCell ref="V222:V231"/>
    <mergeCell ref="W222:W231"/>
    <mergeCell ref="V232:V241"/>
    <mergeCell ref="W232:W241"/>
    <mergeCell ref="V242:V251"/>
    <mergeCell ref="W242:W251"/>
    <mergeCell ref="V192:V201"/>
    <mergeCell ref="W192:W201"/>
    <mergeCell ref="V202:V211"/>
    <mergeCell ref="W202:W211"/>
    <mergeCell ref="V212:V221"/>
    <mergeCell ref="W212:W221"/>
    <mergeCell ref="V342:V351"/>
    <mergeCell ref="W342:W351"/>
    <mergeCell ref="V352:V361"/>
    <mergeCell ref="W352:W361"/>
    <mergeCell ref="V362:V371"/>
    <mergeCell ref="W362:W371"/>
    <mergeCell ref="V312:V321"/>
    <mergeCell ref="W312:W321"/>
    <mergeCell ref="V322:V331"/>
    <mergeCell ref="W322:W331"/>
    <mergeCell ref="V332:V341"/>
    <mergeCell ref="W332:W341"/>
    <mergeCell ref="V282:V291"/>
    <mergeCell ref="W282:W291"/>
    <mergeCell ref="V292:V301"/>
    <mergeCell ref="W292:W301"/>
    <mergeCell ref="V302:V311"/>
    <mergeCell ref="W302:W311"/>
    <mergeCell ref="V432:V441"/>
    <mergeCell ref="W432:W441"/>
    <mergeCell ref="V442:V451"/>
    <mergeCell ref="W442:W451"/>
    <mergeCell ref="V452:V461"/>
    <mergeCell ref="W452:W461"/>
    <mergeCell ref="V402:V411"/>
    <mergeCell ref="W402:W411"/>
    <mergeCell ref="V412:V421"/>
    <mergeCell ref="W412:W421"/>
    <mergeCell ref="V422:V431"/>
    <mergeCell ref="W422:W431"/>
    <mergeCell ref="V372:V381"/>
    <mergeCell ref="W372:W381"/>
    <mergeCell ref="V382:V391"/>
    <mergeCell ref="W382:W391"/>
    <mergeCell ref="V392:V401"/>
    <mergeCell ref="W392:W401"/>
    <mergeCell ref="V522:V531"/>
    <mergeCell ref="W522:W531"/>
    <mergeCell ref="V532:V541"/>
    <mergeCell ref="W532:W541"/>
    <mergeCell ref="V542:V551"/>
    <mergeCell ref="W542:W551"/>
    <mergeCell ref="V492:V501"/>
    <mergeCell ref="W492:W501"/>
    <mergeCell ref="V502:V511"/>
    <mergeCell ref="W502:W511"/>
    <mergeCell ref="V512:V521"/>
    <mergeCell ref="W512:W521"/>
    <mergeCell ref="V462:V471"/>
    <mergeCell ref="W462:W471"/>
    <mergeCell ref="V472:V481"/>
    <mergeCell ref="W472:W481"/>
    <mergeCell ref="V482:V491"/>
    <mergeCell ref="W482:W491"/>
    <mergeCell ref="W652:W661"/>
    <mergeCell ref="V662:V671"/>
    <mergeCell ref="W662:W671"/>
    <mergeCell ref="V612:V621"/>
    <mergeCell ref="W612:W621"/>
    <mergeCell ref="V622:V631"/>
    <mergeCell ref="W622:W631"/>
    <mergeCell ref="V632:V641"/>
    <mergeCell ref="W632:W641"/>
    <mergeCell ref="V582:V591"/>
    <mergeCell ref="W582:W591"/>
    <mergeCell ref="V592:V601"/>
    <mergeCell ref="W592:W601"/>
    <mergeCell ref="V602:V611"/>
    <mergeCell ref="W602:W611"/>
    <mergeCell ref="V552:V561"/>
    <mergeCell ref="W552:W561"/>
    <mergeCell ref="V562:V571"/>
    <mergeCell ref="W562:W571"/>
    <mergeCell ref="V572:V581"/>
    <mergeCell ref="W572:W581"/>
    <mergeCell ref="AA11:AB11"/>
    <mergeCell ref="V792:V801"/>
    <mergeCell ref="W792:W801"/>
    <mergeCell ref="V802:V811"/>
    <mergeCell ref="W802:W811"/>
    <mergeCell ref="V762:V771"/>
    <mergeCell ref="W762:W771"/>
    <mergeCell ref="V772:V781"/>
    <mergeCell ref="W772:W781"/>
    <mergeCell ref="V782:V791"/>
    <mergeCell ref="W782:W791"/>
    <mergeCell ref="V732:V741"/>
    <mergeCell ref="W732:W741"/>
    <mergeCell ref="V742:V751"/>
    <mergeCell ref="W742:W751"/>
    <mergeCell ref="V752:V761"/>
    <mergeCell ref="W752:W761"/>
    <mergeCell ref="V702:V711"/>
    <mergeCell ref="W702:W711"/>
    <mergeCell ref="V712:V721"/>
    <mergeCell ref="W712:W721"/>
    <mergeCell ref="V722:V731"/>
    <mergeCell ref="W722:W731"/>
    <mergeCell ref="V672:V681"/>
    <mergeCell ref="W672:W681"/>
    <mergeCell ref="V682:V691"/>
    <mergeCell ref="W682:W691"/>
    <mergeCell ref="V692:V701"/>
    <mergeCell ref="W692:W701"/>
    <mergeCell ref="V642:V651"/>
    <mergeCell ref="W642:W651"/>
    <mergeCell ref="V652:V661"/>
  </mergeCells>
  <phoneticPr fontId="6" type="noConversion"/>
  <conditionalFormatting sqref="Q12 Q92 Q22 Q32 Q42 Q52 Q62 Q72 Q82 Q102 Q112 Q122 Q132 Q142 Q152 Q162 Q172 Q332 Q492 Q652 Q252 Q412 Q572 Q732 Q182 Q342 Q502 Q662 Q192 Q352 Q512 Q672 Q202 Q362 Q522 Q682 Q212 Q372 Q532 Q692 Q222 Q382 Q542 Q702 Q232 Q392 Q552 Q712 Q242 Q402 Q562 Q722 Q262 Q422 Q582 Q742 Q272 Q432 Q592 Q752 Q282 Q442 Q602 Q762 Q292 Q452 Q612 Q772 Q302 Q462 Q622 Q782 Q312 Q472 Q632 Q792 Q322 Q482 Q642 Q802">
    <cfRule type="expression" dxfId="46" priority="110">
      <formula>Q12="Satisfatório"</formula>
    </cfRule>
  </conditionalFormatting>
  <conditionalFormatting sqref="Q12 Q92 Q22 Q32 Q42 Q52 Q62 Q72 Q82 Q102 Q112 Q122 Q132 Q142 Q152 Q162 Q172 Q332 Q492 Q652 Q252 Q412 Q572 Q732 Q182 Q342 Q502 Q662 Q192 Q352 Q512 Q672 Q202 Q362 Q522 Q682 Q212 Q372 Q532 Q692 Q222 Q382 Q542 Q702 Q232 Q392 Q552 Q712 Q242 Q402 Q562 Q722 Q262 Q422 Q582 Q742 Q272 Q432 Q592 Q752 Q282 Q442 Q602 Q762 Q292 Q452 Q612 Q772 Q302 Q462 Q622 Q782 Q312 Q472 Q632 Q792 Q322 Q482 Q642 Q802">
    <cfRule type="expression" dxfId="45" priority="106">
      <formula>Q12="Inexistente"</formula>
    </cfRule>
    <cfRule type="expression" dxfId="44" priority="107">
      <formula>Q12="Fraco"</formula>
    </cfRule>
    <cfRule type="expression" dxfId="43" priority="108">
      <formula>Q12="Mediano"</formula>
    </cfRule>
    <cfRule type="expression" dxfId="42" priority="109">
      <formula>Q12="Forte"</formula>
    </cfRule>
  </conditionalFormatting>
  <conditionalFormatting sqref="X12 X92 X22 X32 X52 X42 X62 X72 X82 X102 X112 X122 X132 X142 X152 X162 X172 X332 X492 X652 X252 X412 X572 X732 X182 X342 X502 X662 X192 X352 X512 X672 X212 X372 X532 X692 X202 X362 X522 X682 X222 X382 X542 X702 X232 X392 X552 X712 X242 X402 X562 X722 X262 X422 X582 X742 X272 X432 X592 X752 X282 X442 X602 X762 X292 X452 X612 X772 X302 X462 X622 X782 X312 X472 X632 X792 X322 X482 X642 X802">
    <cfRule type="expression" dxfId="41" priority="96">
      <formula>X12="Risco Crítico"</formula>
    </cfRule>
    <cfRule type="expression" dxfId="40" priority="97">
      <formula>X12="Risco Alto"</formula>
    </cfRule>
    <cfRule type="expression" dxfId="39" priority="98">
      <formula>X12="Risco Moderado"</formula>
    </cfRule>
    <cfRule type="expression" dxfId="38" priority="99">
      <formula>X12="Risco Pequeno"</formula>
    </cfRule>
    <cfRule type="expression" dxfId="37" priority="100">
      <formula>X12="Risco Insignificante"</formula>
    </cfRule>
  </conditionalFormatting>
  <conditionalFormatting sqref="U12 U172 U332 U492 U652 U92 U252 U412 U572 U732 U22 U182 U342 U502 U662 U32 U192 U352 U512 U672 U42 U202 U362 U522 U682 U52 U212 U372 U532 U692 U62 U222 U382 U542 U702 U72 U232 U392 U552 U712 U82 U242 U402 U562 U722 U102 U262 U422 U582 U742 U112 U272 U432 U592 U752 U122 U282 U442 U602 U762 U132 U292 U452 U612 U772 U142 U302 U462 U622 U782 U152 U312 U472 U632 U792 U162 U322 U482 U642 U802">
    <cfRule type="expression" dxfId="36" priority="5">
      <formula>U12="Satisfatório"</formula>
    </cfRule>
  </conditionalFormatting>
  <conditionalFormatting sqref="U12 U172 U332 U492 U652 U92 U252 U412 U572 U732 U22 U182 U342 U502 U662 U32 U192 U352 U512 U672 U42 U202 U362 U522 U682 U52 U212 U372 U532 U692 U62 U222 U382 U542 U702 U72 U232 U392 U552 U712 U82 U242 U402 U562 U722 U102 U262 U422 U582 U742 U112 U272 U432 U592 U752 U122 U282 U442 U602 U762 U132 U292 U452 U612 U772 U142 U302 U462 U622 U782 U152 U312 U472 U632 U792 U162 U322 U482 U642 U802">
    <cfRule type="expression" dxfId="35" priority="1">
      <formula>U12="Inexistente"</formula>
    </cfRule>
    <cfRule type="expression" dxfId="34" priority="2">
      <formula>U12="Fraco"</formula>
    </cfRule>
    <cfRule type="expression" dxfId="33" priority="3">
      <formula>U12="Mediano"</formula>
    </cfRule>
    <cfRule type="expression" dxfId="32" priority="4">
      <formula>U12="Forte"</formula>
    </cfRule>
  </conditionalFormatting>
  <dataValidations count="1">
    <dataValidation type="list" allowBlank="1" showInputMessage="1" showErrorMessage="1" sqref="I82 I22 I32 I42 I52 I62 I72 I92 I162 I102 I112 I122 I132 I142 I152 I172 I332 I492 I652 I242 I402 I562 I722 I182 I342 I502 I662 I192 I352 I512 I672 I202 I362 I522 I682 I212 I372 I532 I692 I222 I382 I542 I702 I232 I392 I552 I712 I252 I412 I572 I732 I322 I482 I642 I802 I262 I422 I582 I742 I272 I432 I592 I752 I282 I442 I602 I762 I292 I452 I612 I772 I302 I462 I622 I782 I312 I472 I632 I12 I792" xr:uid="{A8063250-C543-47F3-8C3B-85BD7CCBCC2D}">
      <formula1>"Financeiros/Orçamentários, Legais, Imagem/Reputação do órgão, Operacional, Ambiental, Estratégicos, Integridade"</formula1>
    </dataValidation>
  </dataValidations>
  <pageMargins left="0.25" right="0.25" top="0.75" bottom="0.75" header="0.3" footer="0.3"/>
  <pageSetup paperSize="9" scale="26" fitToHeight="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12" id="{ADEEF41C-3E39-4453-9900-60421FC3FC22}">
            <xm:f>'Apuração do Risco Inerente'!AB12:AB21="Risco Crítico"</xm:f>
            <x14:dxf>
              <font>
                <b/>
                <i val="0"/>
                <color theme="0"/>
              </font>
              <fill>
                <patternFill>
                  <bgColor rgb="FF8B0000"/>
                </patternFill>
              </fill>
            </x14:dxf>
          </x14:cfRule>
          <x14:cfRule type="expression" priority="114" id="{E346228F-7DE6-486F-8ED3-D34E3DACE108}">
            <xm:f>'Apuração do Risco Inerente'!AB12:AB21="Risco Alto"</xm:f>
            <x14:dxf>
              <font>
                <b/>
                <i val="0"/>
                <color theme="1"/>
              </font>
              <fill>
                <patternFill>
                  <bgColor rgb="FFFF4500"/>
                </patternFill>
              </fill>
            </x14:dxf>
          </x14:cfRule>
          <x14:cfRule type="expression" priority="115" id="{63E7DC69-C9D1-42B2-94B1-F4D17CC6167D}">
            <xm:f>'Apuração do Risco Inerente'!AB12:AB21="Risco Moderado"</xm:f>
            <x14:dxf>
              <font>
                <b/>
                <i val="0"/>
                <color auto="1"/>
              </font>
              <fill>
                <patternFill>
                  <bgColor rgb="FFFFFF00"/>
                </patternFill>
              </fill>
            </x14:dxf>
          </x14:cfRule>
          <x14:cfRule type="expression" priority="116" id="{018D4D99-47C8-45FB-BF47-E198B31DCD9B}">
            <xm:f>'Apuração do Risco Inerente'!AB12:AB21="Risco Pequeno"</xm:f>
            <x14:dxf>
              <font>
                <b/>
                <i val="0"/>
                <color theme="1"/>
              </font>
              <fill>
                <patternFill>
                  <bgColor rgb="FF4CA117"/>
                </patternFill>
              </fill>
            </x14:dxf>
          </x14:cfRule>
          <x14:cfRule type="expression" priority="117" id="{34C56018-58B0-466E-AD46-7B4005885455}">
            <xm:f>'Apuração do Risco Inerente'!AB12:AB21="Risco Insignificante"</xm:f>
            <x14:dxf>
              <font>
                <b/>
                <i val="0"/>
                <color theme="0"/>
              </font>
              <fill>
                <patternFill>
                  <bgColor rgb="FF0000FF"/>
                </patternFill>
              </fill>
            </x14:dxf>
          </x14:cfRule>
          <xm:sqref>M12 M92 M22 M32 M52 M72 M42 M62 M82 M102 M112 M122 M132 M142 M152 M162 M172 M332 M492 M652 M252 M412 M572 M732 M182 M342 M502 M662 M192 M352 M512 M672 M212 M372 M532 M692 M232 M392 M552 M712 M202 M362 M522 M682 M222 M382 M542 M702 M242 M402 M562 M722 M262 M422 M582 M742 M272 M432 M592 M752 M282 M442 M602 M762 M292 M452 M612 M772 M302 M462 M622 M782 M312 M472 M632 M792 M322 M482 M642 M802 M892:M971</xm:sqref>
        </x14:conditionalFormatting>
        <x14:conditionalFormatting xmlns:xm="http://schemas.microsoft.com/office/excel/2006/main">
          <x14:cfRule type="iconSet" priority="95" id="{488A51B4-AB62-4CC9-97C6-29F2E391BB50}">
            <x14:iconSet iconSet="4RedToBlack" showValue="0" custom="1">
              <x14:cfvo type="percent">
                <xm:f>0</xm:f>
              </x14:cfvo>
              <x14:cfvo type="num">
                <xm:f>2</xm:f>
              </x14:cfvo>
              <x14:cfvo type="num">
                <xm:f>3</xm:f>
              </x14:cfvo>
              <x14:cfvo type="num">
                <xm:f>4</xm:f>
              </x14:cfvo>
              <x14:cfIcon iconSet="4TrafficLights" iconId="0"/>
              <x14:cfIcon iconSet="3TrafficLights1" iconId="0"/>
              <x14:cfIcon iconSet="3TrafficLights1" iconId="1"/>
              <x14:cfIcon iconSet="3Symbols" iconId="2"/>
            </x14:iconSet>
          </x14:cfRule>
          <xm:sqref>AB12:AB251 AB332:AB411 AB492:AB571 AB652:AB731</xm:sqref>
        </x14:conditionalFormatting>
        <x14:conditionalFormatting xmlns:xm="http://schemas.microsoft.com/office/excel/2006/main">
          <x14:cfRule type="iconSet" priority="73" id="{0C933BF9-AE88-49E0-BC95-26663DF88FE4}">
            <x14:iconSet iconSet="4RedToBlack" showValue="0" custom="1">
              <x14:cfvo type="percent">
                <xm:f>0</xm:f>
              </x14:cfvo>
              <x14:cfvo type="num">
                <xm:f>2</xm:f>
              </x14:cfvo>
              <x14:cfvo type="num">
                <xm:f>3</xm:f>
              </x14:cfvo>
              <x14:cfvo type="num">
                <xm:f>4</xm:f>
              </x14:cfvo>
              <x14:cfIcon iconSet="4TrafficLights" iconId="0"/>
              <x14:cfIcon iconSet="3TrafficLights1" iconId="0"/>
              <x14:cfIcon iconSet="3TrafficLights1" iconId="1"/>
              <x14:cfIcon iconSet="3Symbols" iconId="2"/>
            </x14:iconSet>
          </x14:cfRule>
          <xm:sqref>AB252:AB331</xm:sqref>
        </x14:conditionalFormatting>
        <x14:conditionalFormatting xmlns:xm="http://schemas.microsoft.com/office/excel/2006/main">
          <x14:cfRule type="iconSet" priority="51" id="{851C053B-60FC-4593-B9BC-DB555785F96A}">
            <x14:iconSet iconSet="4RedToBlack" showValue="0" custom="1">
              <x14:cfvo type="percent">
                <xm:f>0</xm:f>
              </x14:cfvo>
              <x14:cfvo type="num">
                <xm:f>2</xm:f>
              </x14:cfvo>
              <x14:cfvo type="num">
                <xm:f>3</xm:f>
              </x14:cfvo>
              <x14:cfvo type="num">
                <xm:f>4</xm:f>
              </x14:cfvo>
              <x14:cfIcon iconSet="4TrafficLights" iconId="0"/>
              <x14:cfIcon iconSet="3TrafficLights1" iconId="0"/>
              <x14:cfIcon iconSet="3TrafficLights1" iconId="1"/>
              <x14:cfIcon iconSet="3Symbols" iconId="2"/>
            </x14:iconSet>
          </x14:cfRule>
          <xm:sqref>AB412:AB491</xm:sqref>
        </x14:conditionalFormatting>
        <x14:conditionalFormatting xmlns:xm="http://schemas.microsoft.com/office/excel/2006/main">
          <x14:cfRule type="iconSet" priority="29" id="{E89837C0-F33A-4FB2-AA1C-299CB42937DC}">
            <x14:iconSet iconSet="4RedToBlack" showValue="0" custom="1">
              <x14:cfvo type="percent">
                <xm:f>0</xm:f>
              </x14:cfvo>
              <x14:cfvo type="num">
                <xm:f>2</xm:f>
              </x14:cfvo>
              <x14:cfvo type="num">
                <xm:f>3</xm:f>
              </x14:cfvo>
              <x14:cfvo type="num">
                <xm:f>4</xm:f>
              </x14:cfvo>
              <x14:cfIcon iconSet="4TrafficLights" iconId="0"/>
              <x14:cfIcon iconSet="3TrafficLights1" iconId="0"/>
              <x14:cfIcon iconSet="3TrafficLights1" iconId="1"/>
              <x14:cfIcon iconSet="3Symbols" iconId="2"/>
            </x14:iconSet>
          </x14:cfRule>
          <xm:sqref>AB572:AB651</xm:sqref>
        </x14:conditionalFormatting>
        <x14:conditionalFormatting xmlns:xm="http://schemas.microsoft.com/office/excel/2006/main">
          <x14:cfRule type="iconSet" priority="7" id="{25B442A7-9DFC-4F0F-A77D-0D2BD609473A}">
            <x14:iconSet iconSet="4RedToBlack" showValue="0" custom="1">
              <x14:cfvo type="percent">
                <xm:f>0</xm:f>
              </x14:cfvo>
              <x14:cfvo type="num">
                <xm:f>2</xm:f>
              </x14:cfvo>
              <x14:cfvo type="num">
                <xm:f>3</xm:f>
              </x14:cfvo>
              <x14:cfvo type="num">
                <xm:f>4</xm:f>
              </x14:cfvo>
              <x14:cfIcon iconSet="4TrafficLights" iconId="0"/>
              <x14:cfIcon iconSet="3TrafficLights1" iconId="0"/>
              <x14:cfIcon iconSet="3TrafficLights1" iconId="1"/>
              <x14:cfIcon iconSet="3Symbols" iconId="2"/>
            </x14:iconSet>
          </x14:cfRule>
          <xm:sqref>AB732:AB811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Risco relacionado a qual objetivo estratégico institucional ?" xr:uid="{DC1570D0-5213-4D04-9803-3A735A579163}">
          <x14:formula1>
            <xm:f>Matriz!$AT$3:$AT$13</xm:f>
          </x14:formula1>
          <xm:sqref>J12:J811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95D21-601D-4863-8915-64D0CACF3FC2}">
  <sheetPr>
    <pageSetUpPr fitToPage="1"/>
  </sheetPr>
  <dimension ref="A1:AQ1894"/>
  <sheetViews>
    <sheetView showGridLines="0" zoomScale="70" zoomScaleNormal="70" workbookViewId="0">
      <pane xSplit="6" ySplit="11" topLeftCell="G154" activePane="bottomRight" state="frozen"/>
      <selection pane="topRight" activeCell="G1" sqref="G1"/>
      <selection pane="bottomLeft" activeCell="A12" sqref="A12"/>
      <selection pane="bottomRight" activeCell="O7" sqref="O7"/>
    </sheetView>
  </sheetViews>
  <sheetFormatPr defaultColWidth="8.85546875" defaultRowHeight="15.75" thickTop="1" thickBottom="1" x14ac:dyDescent="0.25"/>
  <cols>
    <col min="1" max="1" width="0.7109375" style="62" customWidth="1"/>
    <col min="2" max="2" width="10.7109375" style="62" customWidth="1"/>
    <col min="3" max="3" width="21" style="62" customWidth="1"/>
    <col min="4" max="4" width="7.85546875" style="62" customWidth="1"/>
    <col min="5" max="5" width="33.42578125" style="62" customWidth="1"/>
    <col min="6" max="6" width="20.85546875" style="62" customWidth="1"/>
    <col min="7" max="7" width="25.28515625" style="62" customWidth="1"/>
    <col min="8" max="8" width="11.7109375" style="126" customWidth="1"/>
    <col min="9" max="9" width="11.7109375" style="127" bestFit="1" customWidth="1"/>
    <col min="10" max="12" width="12.28515625" style="127" bestFit="1" customWidth="1"/>
    <col min="13" max="13" width="10.7109375" style="127" bestFit="1" customWidth="1"/>
    <col min="14" max="14" width="2.42578125" style="96" customWidth="1"/>
    <col min="15" max="15" width="36.28515625" style="62" customWidth="1"/>
    <col min="16" max="16" width="13.5703125" style="62" customWidth="1"/>
    <col min="17" max="17" width="12.85546875" style="130" customWidth="1"/>
    <col min="18" max="18" width="14.42578125" style="62" customWidth="1"/>
    <col min="19" max="19" width="13.28515625" style="62" customWidth="1"/>
    <col min="20" max="20" width="12.42578125" style="62" customWidth="1"/>
    <col min="21" max="21" width="14" style="62" customWidth="1"/>
    <col min="22" max="23" width="8.85546875" style="62"/>
    <col min="24" max="24" width="5.28515625" style="62" customWidth="1"/>
    <col min="25" max="25" width="5.85546875" style="62" customWidth="1"/>
    <col min="26" max="26" width="5.7109375" style="62" customWidth="1"/>
    <col min="27" max="27" width="7.7109375" style="62" customWidth="1"/>
    <col min="28" max="28" width="14.42578125" style="98" customWidth="1"/>
    <col min="29" max="30" width="8.85546875" style="62"/>
    <col min="31" max="31" width="8.85546875" style="62" customWidth="1"/>
    <col min="32" max="32" width="74.42578125" style="62" customWidth="1"/>
    <col min="33" max="33" width="59.85546875" style="62" customWidth="1"/>
    <col min="34" max="34" width="70.42578125" style="62" customWidth="1"/>
    <col min="35" max="35" width="48.85546875" style="62" customWidth="1"/>
    <col min="36" max="36" width="52.42578125" style="62" customWidth="1"/>
    <col min="37" max="37" width="1.140625" style="62" customWidth="1"/>
    <col min="38" max="38" width="8.85546875" style="62" hidden="1" customWidth="1"/>
    <col min="39" max="39" width="0.140625" style="62" customWidth="1"/>
    <col min="40" max="40" width="2.28515625" style="62" customWidth="1"/>
    <col min="41" max="41" width="12.140625" style="62" customWidth="1"/>
    <col min="42" max="42" width="8.85546875" style="62"/>
    <col min="43" max="43" width="17.42578125" style="62" customWidth="1"/>
    <col min="44" max="16384" width="8.85546875" style="62"/>
  </cols>
  <sheetData>
    <row r="1" spans="1:43" ht="15" x14ac:dyDescent="0.2">
      <c r="B1" s="580" t="str">
        <f>'Mapa de Risco'!B3:C3</f>
        <v>Processo:</v>
      </c>
      <c r="C1" s="580"/>
      <c r="D1" s="581" t="str">
        <f>'Mapa de Risco'!D3</f>
        <v>A nível de Unidade ou Subunidade, Informar o assunto dos Processos, caso não seja um processo, mas um objetivo estratégico, por favor descreva-o.</v>
      </c>
      <c r="E1" s="581"/>
      <c r="F1" s="581"/>
      <c r="G1" s="581"/>
      <c r="H1" s="95"/>
      <c r="I1" s="95"/>
      <c r="J1" s="95"/>
      <c r="K1" s="95"/>
      <c r="L1" s="95"/>
      <c r="M1" s="95"/>
      <c r="Q1" s="97"/>
    </row>
    <row r="2" spans="1:43" ht="15" x14ac:dyDescent="0.2">
      <c r="B2" s="580" t="str">
        <f>'Mapa de Risco'!B4:C4</f>
        <v>Responsável pelo Processo:</v>
      </c>
      <c r="C2" s="580" t="s">
        <v>48</v>
      </c>
      <c r="D2" s="581" t="str">
        <f>'Mapa de Risco'!D4</f>
        <v>Informe o nome completo do Responsável DIRETO pelo processo/objetivo estratégico Unidade/Subunidade</v>
      </c>
      <c r="E2" s="581"/>
      <c r="F2" s="581"/>
      <c r="G2" s="581"/>
      <c r="H2" s="95"/>
      <c r="I2" s="95"/>
      <c r="J2" s="95"/>
      <c r="K2" s="95"/>
      <c r="L2" s="95"/>
      <c r="M2" s="95"/>
      <c r="Q2" s="97"/>
    </row>
    <row r="3" spans="1:43" ht="13.9" customHeight="1" x14ac:dyDescent="0.2">
      <c r="B3" s="582" t="str">
        <f>'Mapa de Risco'!B5:C5</f>
        <v>Objetivo do Processo:</v>
      </c>
      <c r="C3" s="582" t="s">
        <v>43</v>
      </c>
      <c r="D3" s="581" t="str">
        <f>'Mapa de Risco'!D5</f>
        <v>Informar o objetivo final do processo.</v>
      </c>
      <c r="E3" s="581"/>
      <c r="F3" s="581"/>
      <c r="G3" s="581"/>
      <c r="H3" s="95"/>
      <c r="I3" s="95"/>
      <c r="J3" s="95"/>
      <c r="K3" s="95"/>
      <c r="L3" s="95"/>
      <c r="M3" s="95"/>
      <c r="Q3" s="97"/>
    </row>
    <row r="4" spans="1:43" s="100" customFormat="1" ht="13.9" customHeight="1" x14ac:dyDescent="0.2">
      <c r="A4" s="99"/>
      <c r="B4" s="588" t="s">
        <v>202</v>
      </c>
      <c r="C4" s="589"/>
      <c r="D4" s="589"/>
      <c r="E4" s="589"/>
      <c r="F4" s="589"/>
      <c r="G4" s="589"/>
      <c r="H4" s="589"/>
      <c r="I4" s="589"/>
      <c r="J4" s="589"/>
      <c r="K4" s="589"/>
      <c r="L4" s="589"/>
      <c r="M4" s="589"/>
      <c r="N4" s="589"/>
      <c r="O4" s="589"/>
      <c r="P4" s="589"/>
      <c r="Q4" s="589"/>
      <c r="R4" s="589"/>
      <c r="S4" s="589"/>
      <c r="T4" s="589"/>
      <c r="U4" s="589"/>
      <c r="V4" s="589"/>
      <c r="W4" s="589"/>
      <c r="X4" s="589"/>
      <c r="Y4" s="589"/>
      <c r="Z4" s="589"/>
      <c r="AA4" s="589"/>
      <c r="AB4" s="589"/>
    </row>
    <row r="5" spans="1:43" s="96" customFormat="1" ht="18" customHeight="1" thickBot="1" x14ac:dyDescent="0.25">
      <c r="B5" s="573"/>
      <c r="C5" s="573"/>
      <c r="D5" s="287"/>
      <c r="E5" s="287"/>
      <c r="F5" s="287"/>
      <c r="G5" s="287"/>
      <c r="H5" s="543" t="s">
        <v>173</v>
      </c>
      <c r="I5" s="543"/>
      <c r="J5" s="543"/>
      <c r="K5" s="543"/>
      <c r="L5" s="543"/>
      <c r="M5" s="543"/>
      <c r="N5" s="101"/>
      <c r="O5" s="101"/>
      <c r="P5" s="543" t="s">
        <v>193</v>
      </c>
      <c r="Q5" s="543"/>
      <c r="R5" s="543"/>
      <c r="S5" s="543"/>
      <c r="T5" s="543"/>
      <c r="U5" s="543"/>
      <c r="V5" s="543"/>
      <c r="W5" s="543"/>
      <c r="Y5" s="543" t="s">
        <v>203</v>
      </c>
      <c r="Z5" s="543"/>
      <c r="AA5" s="543"/>
      <c r="AB5" s="543"/>
      <c r="AC5" s="101"/>
      <c r="AD5" s="101"/>
      <c r="AE5" s="101"/>
      <c r="AF5" s="101"/>
    </row>
    <row r="6" spans="1:43" ht="28.9" customHeight="1" thickTop="1" thickBot="1" x14ac:dyDescent="0.3">
      <c r="H6" s="587" t="s">
        <v>190</v>
      </c>
      <c r="I6" s="620" t="s">
        <v>188</v>
      </c>
      <c r="J6" s="621"/>
      <c r="K6" s="621"/>
      <c r="L6" s="621"/>
      <c r="M6" s="621"/>
      <c r="O6" s="96"/>
      <c r="P6" s="570" t="s">
        <v>194</v>
      </c>
      <c r="Q6" s="570"/>
      <c r="R6" s="570"/>
      <c r="S6" s="570"/>
      <c r="T6" s="570"/>
      <c r="U6" s="102" t="s">
        <v>195</v>
      </c>
      <c r="V6" s="558" t="s">
        <v>189</v>
      </c>
      <c r="W6" s="541" t="s">
        <v>3</v>
      </c>
      <c r="Y6" s="544" t="s">
        <v>204</v>
      </c>
      <c r="Z6" s="544" t="s">
        <v>205</v>
      </c>
      <c r="AA6" s="547" t="s">
        <v>338</v>
      </c>
      <c r="AB6" s="531" t="s">
        <v>206</v>
      </c>
    </row>
    <row r="7" spans="1:43" ht="102" customHeight="1" thickTop="1" thickBot="1" x14ac:dyDescent="0.25">
      <c r="H7" s="587"/>
      <c r="I7" s="103" t="s">
        <v>174</v>
      </c>
      <c r="J7" s="103" t="s">
        <v>300</v>
      </c>
      <c r="K7" s="103" t="s">
        <v>175</v>
      </c>
      <c r="L7" s="103" t="s">
        <v>176</v>
      </c>
      <c r="M7" s="104" t="s">
        <v>177</v>
      </c>
      <c r="N7" s="101"/>
      <c r="O7" s="105"/>
      <c r="P7" s="152" t="s">
        <v>196</v>
      </c>
      <c r="Q7" s="152" t="s">
        <v>197</v>
      </c>
      <c r="R7" s="152" t="s">
        <v>198</v>
      </c>
      <c r="S7" s="152" t="s">
        <v>200</v>
      </c>
      <c r="T7" s="152" t="s">
        <v>199</v>
      </c>
      <c r="U7" s="152" t="s">
        <v>201</v>
      </c>
      <c r="V7" s="558"/>
      <c r="W7" s="541"/>
      <c r="Y7" s="545"/>
      <c r="Z7" s="545"/>
      <c r="AA7" s="547"/>
      <c r="AB7" s="531"/>
    </row>
    <row r="8" spans="1:43" ht="18.75" thickTop="1" x14ac:dyDescent="0.2">
      <c r="A8" s="106"/>
      <c r="B8" s="107"/>
      <c r="C8" s="107"/>
      <c r="D8" s="107"/>
      <c r="E8" s="107"/>
      <c r="F8" s="108"/>
      <c r="G8" s="109"/>
      <c r="H8" s="587"/>
      <c r="I8" s="110" t="s">
        <v>178</v>
      </c>
      <c r="J8" s="110" t="s">
        <v>179</v>
      </c>
      <c r="K8" s="110" t="s">
        <v>180</v>
      </c>
      <c r="L8" s="110" t="s">
        <v>181</v>
      </c>
      <c r="M8" s="110" t="s">
        <v>182</v>
      </c>
      <c r="N8" s="99"/>
      <c r="O8" s="105"/>
      <c r="P8" s="111">
        <v>0.15</v>
      </c>
      <c r="Q8" s="111">
        <v>0.17</v>
      </c>
      <c r="R8" s="111">
        <v>0.12</v>
      </c>
      <c r="S8" s="111">
        <v>0.18</v>
      </c>
      <c r="T8" s="111">
        <v>0.13</v>
      </c>
      <c r="U8" s="111">
        <v>0.25</v>
      </c>
      <c r="V8" s="559">
        <f>SUM(P8:U8)</f>
        <v>1</v>
      </c>
      <c r="W8" s="541"/>
      <c r="X8" s="99"/>
      <c r="Y8" s="545"/>
      <c r="Z8" s="545"/>
      <c r="AA8" s="547"/>
      <c r="AB8" s="531"/>
    </row>
    <row r="9" spans="1:43" ht="14.45" customHeight="1" x14ac:dyDescent="0.2">
      <c r="B9" s="574" t="s">
        <v>87</v>
      </c>
      <c r="C9" s="574" t="s">
        <v>88</v>
      </c>
      <c r="D9" s="576" t="s">
        <v>59</v>
      </c>
      <c r="E9" s="577"/>
      <c r="F9" s="583" t="s">
        <v>91</v>
      </c>
      <c r="G9" s="585" t="s">
        <v>90</v>
      </c>
      <c r="H9" s="587"/>
      <c r="I9" s="112">
        <v>1</v>
      </c>
      <c r="J9" s="112">
        <v>2</v>
      </c>
      <c r="K9" s="112">
        <v>3</v>
      </c>
      <c r="L9" s="112">
        <v>4</v>
      </c>
      <c r="M9" s="112">
        <v>5</v>
      </c>
      <c r="N9" s="101"/>
      <c r="O9" s="520" t="s">
        <v>92</v>
      </c>
      <c r="P9" s="571" t="s">
        <v>347</v>
      </c>
      <c r="Q9" s="571"/>
      <c r="R9" s="571"/>
      <c r="S9" s="571"/>
      <c r="T9" s="571"/>
      <c r="U9" s="571"/>
      <c r="V9" s="558"/>
      <c r="W9" s="541"/>
      <c r="X9" s="97"/>
      <c r="Y9" s="545"/>
      <c r="Z9" s="545"/>
      <c r="AA9" s="547"/>
      <c r="AB9" s="531"/>
    </row>
    <row r="10" spans="1:43" ht="14.45" customHeight="1" x14ac:dyDescent="0.2">
      <c r="A10" s="70"/>
      <c r="B10" s="574"/>
      <c r="C10" s="574"/>
      <c r="D10" s="578"/>
      <c r="E10" s="574"/>
      <c r="F10" s="583"/>
      <c r="G10" s="585"/>
      <c r="H10" s="587"/>
      <c r="I10" s="112" t="s">
        <v>183</v>
      </c>
      <c r="J10" s="112" t="s">
        <v>184</v>
      </c>
      <c r="K10" s="112" t="s">
        <v>185</v>
      </c>
      <c r="L10" s="112" t="s">
        <v>186</v>
      </c>
      <c r="M10" s="112" t="s">
        <v>187</v>
      </c>
      <c r="N10" s="101"/>
      <c r="O10" s="520"/>
      <c r="P10" s="572"/>
      <c r="Q10" s="572"/>
      <c r="R10" s="572"/>
      <c r="S10" s="572"/>
      <c r="T10" s="572"/>
      <c r="U10" s="572"/>
      <c r="V10" s="558"/>
      <c r="W10" s="541"/>
      <c r="X10" s="97"/>
      <c r="Y10" s="545"/>
      <c r="Z10" s="545"/>
      <c r="AA10" s="547"/>
      <c r="AB10" s="531"/>
    </row>
    <row r="11" spans="1:43" ht="43.9" customHeight="1" thickBot="1" x14ac:dyDescent="0.25">
      <c r="B11" s="575"/>
      <c r="C11" s="575"/>
      <c r="D11" s="579"/>
      <c r="E11" s="575"/>
      <c r="F11" s="584"/>
      <c r="G11" s="586"/>
      <c r="H11" s="113" t="s">
        <v>189</v>
      </c>
      <c r="I11" s="618" t="s">
        <v>207</v>
      </c>
      <c r="J11" s="619"/>
      <c r="K11" s="619"/>
      <c r="L11" s="619" t="s">
        <v>208</v>
      </c>
      <c r="M11" s="622"/>
      <c r="N11" s="114"/>
      <c r="O11" s="521"/>
      <c r="P11" s="572"/>
      <c r="Q11" s="572"/>
      <c r="R11" s="572"/>
      <c r="S11" s="572"/>
      <c r="T11" s="572"/>
      <c r="U11" s="572"/>
      <c r="V11" s="560"/>
      <c r="W11" s="542"/>
      <c r="X11" s="97"/>
      <c r="Y11" s="546"/>
      <c r="Z11" s="546"/>
      <c r="AA11" s="548"/>
      <c r="AB11" s="532"/>
      <c r="AC11" s="623"/>
    </row>
    <row r="12" spans="1:43" s="115" customFormat="1" ht="13.9" customHeight="1" thickTop="1" thickBot="1" x14ac:dyDescent="0.25">
      <c r="B12" s="457" t="str">
        <f>'Mapa de Risco'!B12:B91</f>
        <v>Subp.01</v>
      </c>
      <c r="C12" s="458" t="str">
        <f>'Mapa de Risco'!C12:C91</f>
        <v xml:space="preserve">É o detalhamento do processo em etapas (caso não haja, repetir o processo neste campo)..
</v>
      </c>
      <c r="D12" s="457" t="str">
        <f>'Mapa de Risco'!D12:D21</f>
        <v>FCS.01</v>
      </c>
      <c r="E12" s="489" t="str">
        <f>'Mapa de Risco'!E12:E21</f>
        <v xml:space="preserve">  Ex.:                                                                                  
Planejamento</v>
      </c>
      <c r="F12" s="603" t="str">
        <f>'Mapa de Risco'!G12:G21</f>
        <v>Evento 1                                      É a negação do fator crítico de sucesso</v>
      </c>
      <c r="G12" s="116" t="str">
        <f>'Mapa de Risco'!F12</f>
        <v>fontes geradoras do risco</v>
      </c>
      <c r="H12" s="131">
        <v>1</v>
      </c>
      <c r="I12" s="599">
        <f>IFERROR(ROUND(AVERAGE(H12:H21),0),"")</f>
        <v>1</v>
      </c>
      <c r="J12" s="600"/>
      <c r="K12" s="594"/>
      <c r="L12" s="593" t="str">
        <f>IF(I12&gt;5,"Nota Inválida",HLOOKUP(I12,$I$9:$M$10,2,0))</f>
        <v>Muito baixa</v>
      </c>
      <c r="M12" s="594"/>
      <c r="N12" s="117"/>
      <c r="O12" s="116" t="str">
        <f>'Mapa de Risco'!H12</f>
        <v>Efeito do risco</v>
      </c>
      <c r="P12" s="137">
        <v>2</v>
      </c>
      <c r="Q12" s="55">
        <v>2</v>
      </c>
      <c r="R12" s="138">
        <v>2</v>
      </c>
      <c r="S12" s="139">
        <v>2</v>
      </c>
      <c r="T12" s="139">
        <v>2</v>
      </c>
      <c r="U12" s="139">
        <v>2</v>
      </c>
      <c r="V12" s="118">
        <f t="shared" ref="V12:V75" si="0">IFERROR(((P12*$P$8)+(Q12*$Q$8)+(R12*$R$8)+(S12*$S$8)+(T12*$T$8)+(U12*$U$8))/((IF(P12=0,0,$P$8))+(IF(Q12=0,0,$Q$8))+(IF(R12=0,0,$R$8))+(IF(S12=0,0,$S$8))+(IF(T12=0,0,$T$8))+(IF(U12=0,0,$U$8))),"")</f>
        <v>2</v>
      </c>
      <c r="W12" s="538">
        <f>IFERROR(ROUND(AVERAGE(V12:V21),0),"")</f>
        <v>2</v>
      </c>
      <c r="X12" s="119"/>
      <c r="Y12" s="549">
        <f>I12</f>
        <v>1</v>
      </c>
      <c r="Z12" s="549">
        <f>W12</f>
        <v>2</v>
      </c>
      <c r="AA12" s="538">
        <f>IFERROR(Y12*Z12,"")</f>
        <v>2</v>
      </c>
      <c r="AB12" s="533" t="str">
        <f>IF(AA12=0,"",IF(AA12&lt;=2,"Risco Insignificante",IF(AA12&lt;=5,"Risco Pequeno",IF(AA12&lt;=10,"Risco Moderado",IF(AA12&lt;=16,"Risco Alto",IF(AA12&lt;=25,"Risco Crítico",""))))))</f>
        <v>Risco Insignificante</v>
      </c>
      <c r="AC12" s="623"/>
      <c r="AD12" s="624" t="s">
        <v>301</v>
      </c>
      <c r="AE12" s="624"/>
      <c r="AF12" s="624"/>
      <c r="AG12" s="624"/>
      <c r="AH12" s="624"/>
      <c r="AI12" s="624"/>
      <c r="AJ12" s="624"/>
      <c r="AK12" s="624"/>
      <c r="AL12" s="624"/>
      <c r="AM12" s="624"/>
      <c r="AN12" s="624"/>
      <c r="AO12" s="624"/>
      <c r="AP12" s="624"/>
      <c r="AQ12" s="624"/>
    </row>
    <row r="13" spans="1:43" s="115" customFormat="1" ht="15" customHeight="1" thickTop="1" thickBot="1" x14ac:dyDescent="0.25">
      <c r="B13" s="446"/>
      <c r="C13" s="459"/>
      <c r="D13" s="446"/>
      <c r="E13" s="490"/>
      <c r="F13" s="604"/>
      <c r="G13" s="116">
        <f>'Mapa de Risco'!F13</f>
        <v>0</v>
      </c>
      <c r="H13" s="132"/>
      <c r="I13" s="599"/>
      <c r="J13" s="600"/>
      <c r="K13" s="594"/>
      <c r="L13" s="593"/>
      <c r="M13" s="594"/>
      <c r="N13" s="117"/>
      <c r="O13" s="116">
        <f>'Mapa de Risco'!H13</f>
        <v>0</v>
      </c>
      <c r="P13" s="137"/>
      <c r="Q13" s="55"/>
      <c r="R13" s="138"/>
      <c r="S13" s="139"/>
      <c r="T13" s="139"/>
      <c r="U13" s="139"/>
      <c r="V13" s="118" t="str">
        <f t="shared" si="0"/>
        <v/>
      </c>
      <c r="W13" s="539"/>
      <c r="X13" s="119"/>
      <c r="Y13" s="539"/>
      <c r="Z13" s="539"/>
      <c r="AA13" s="539"/>
      <c r="AB13" s="534"/>
      <c r="AC13" s="623"/>
      <c r="AD13" s="624" t="s">
        <v>302</v>
      </c>
      <c r="AE13" s="624"/>
      <c r="AF13" s="624"/>
      <c r="AG13" s="624"/>
      <c r="AH13" s="624"/>
      <c r="AI13" s="624"/>
      <c r="AJ13" s="624"/>
      <c r="AK13" s="624"/>
      <c r="AL13" s="624"/>
      <c r="AM13" s="624"/>
      <c r="AN13" s="624"/>
      <c r="AO13" s="624"/>
      <c r="AP13" s="624"/>
      <c r="AQ13" s="624"/>
    </row>
    <row r="14" spans="1:43" s="115" customFormat="1" ht="14.45" customHeight="1" thickTop="1" thickBot="1" x14ac:dyDescent="0.25">
      <c r="B14" s="446"/>
      <c r="C14" s="459"/>
      <c r="D14" s="446"/>
      <c r="E14" s="490"/>
      <c r="F14" s="604"/>
      <c r="G14" s="116">
        <f>'Mapa de Risco'!F14</f>
        <v>0</v>
      </c>
      <c r="H14" s="132"/>
      <c r="I14" s="599"/>
      <c r="J14" s="600"/>
      <c r="K14" s="594"/>
      <c r="L14" s="593"/>
      <c r="M14" s="594"/>
      <c r="N14" s="117"/>
      <c r="O14" s="116">
        <f>'Mapa de Risco'!H14</f>
        <v>0</v>
      </c>
      <c r="P14" s="137"/>
      <c r="Q14" s="55"/>
      <c r="R14" s="138"/>
      <c r="S14" s="139"/>
      <c r="T14" s="139"/>
      <c r="U14" s="139"/>
      <c r="V14" s="118" t="str">
        <f>IFERROR(((P14*$P$8)+(Q14*$Q$8)+(R14*$R$8)+(S14*$S$8)+(T14*$T$8)+(U14*$U$8))/((IF(P14=0,0,$P$8))+(IF(Q14=0,0,$Q$8))+(IF(R14=0,0,$R$8))+(IF(S14=0,0,$S$8))+(IF(T14=0,0,$T$8))+(IF(U14=0,0,$U$8))),"")</f>
        <v/>
      </c>
      <c r="W14" s="539"/>
      <c r="X14" s="119"/>
      <c r="Y14" s="539"/>
      <c r="Z14" s="539"/>
      <c r="AA14" s="539"/>
      <c r="AB14" s="534"/>
      <c r="AC14" s="623"/>
      <c r="AD14" s="288"/>
      <c r="AE14" s="289"/>
      <c r="AF14" s="625" t="s">
        <v>303</v>
      </c>
      <c r="AG14" s="625"/>
      <c r="AH14" s="625"/>
      <c r="AI14" s="625"/>
      <c r="AJ14" s="625"/>
      <c r="AK14" s="625"/>
      <c r="AL14" s="625"/>
      <c r="AM14" s="626"/>
      <c r="AN14" s="627" t="s">
        <v>195</v>
      </c>
      <c r="AO14" s="628"/>
      <c r="AP14" s="628"/>
      <c r="AQ14" s="629" t="s">
        <v>189</v>
      </c>
    </row>
    <row r="15" spans="1:43" s="115" customFormat="1" ht="14.45" customHeight="1" thickTop="1" thickBot="1" x14ac:dyDescent="0.25">
      <c r="B15" s="446"/>
      <c r="C15" s="459"/>
      <c r="D15" s="446"/>
      <c r="E15" s="490"/>
      <c r="F15" s="604"/>
      <c r="G15" s="116">
        <f>'Mapa de Risco'!F15</f>
        <v>0</v>
      </c>
      <c r="H15" s="132"/>
      <c r="I15" s="599"/>
      <c r="J15" s="600"/>
      <c r="K15" s="594"/>
      <c r="L15" s="593"/>
      <c r="M15" s="594"/>
      <c r="N15" s="117"/>
      <c r="O15" s="116">
        <f>'Mapa de Risco'!H15</f>
        <v>0</v>
      </c>
      <c r="P15" s="140"/>
      <c r="Q15" s="52"/>
      <c r="R15" s="141"/>
      <c r="S15" s="142"/>
      <c r="T15" s="142"/>
      <c r="U15" s="142"/>
      <c r="V15" s="118" t="str">
        <f t="shared" si="0"/>
        <v/>
      </c>
      <c r="W15" s="539"/>
      <c r="X15" s="119"/>
      <c r="Y15" s="539"/>
      <c r="Z15" s="539"/>
      <c r="AA15" s="539"/>
      <c r="AB15" s="534"/>
      <c r="AC15" s="623"/>
      <c r="AD15" s="630"/>
      <c r="AE15" s="631"/>
      <c r="AF15" s="632" t="s">
        <v>196</v>
      </c>
      <c r="AG15" s="633" t="s">
        <v>197</v>
      </c>
      <c r="AH15" s="632" t="s">
        <v>198</v>
      </c>
      <c r="AI15" s="311" t="s">
        <v>304</v>
      </c>
      <c r="AJ15" s="632" t="s">
        <v>199</v>
      </c>
      <c r="AK15" s="634"/>
      <c r="AL15" s="635"/>
      <c r="AM15" s="636"/>
      <c r="AN15" s="637"/>
      <c r="AO15" s="637" t="s">
        <v>430</v>
      </c>
      <c r="AP15" s="637"/>
      <c r="AQ15" s="629"/>
    </row>
    <row r="16" spans="1:43" s="115" customFormat="1" ht="14.45" customHeight="1" thickTop="1" thickBot="1" x14ac:dyDescent="0.25">
      <c r="B16" s="446"/>
      <c r="C16" s="459"/>
      <c r="D16" s="446"/>
      <c r="E16" s="490"/>
      <c r="F16" s="604"/>
      <c r="G16" s="116">
        <f>'Mapa de Risco'!F16</f>
        <v>0</v>
      </c>
      <c r="H16" s="133"/>
      <c r="I16" s="599"/>
      <c r="J16" s="600"/>
      <c r="K16" s="594"/>
      <c r="L16" s="593"/>
      <c r="M16" s="594"/>
      <c r="N16" s="117"/>
      <c r="O16" s="116">
        <f>'Mapa de Risco'!H16</f>
        <v>0</v>
      </c>
      <c r="P16" s="140"/>
      <c r="Q16" s="52"/>
      <c r="R16" s="141"/>
      <c r="S16" s="142"/>
      <c r="T16" s="142"/>
      <c r="U16" s="142"/>
      <c r="V16" s="118" t="str">
        <f t="shared" si="0"/>
        <v/>
      </c>
      <c r="W16" s="539"/>
      <c r="X16" s="119"/>
      <c r="Y16" s="539"/>
      <c r="Z16" s="539"/>
      <c r="AA16" s="539"/>
      <c r="AB16" s="534"/>
      <c r="AC16" s="623"/>
      <c r="AD16" s="630"/>
      <c r="AE16" s="631"/>
      <c r="AF16" s="633"/>
      <c r="AG16" s="633"/>
      <c r="AH16" s="633"/>
      <c r="AI16" s="311" t="s">
        <v>305</v>
      </c>
      <c r="AJ16" s="633"/>
      <c r="AK16" s="634"/>
      <c r="AL16" s="635"/>
      <c r="AM16" s="636"/>
      <c r="AN16" s="637"/>
      <c r="AO16" s="637"/>
      <c r="AP16" s="637"/>
      <c r="AQ16" s="629"/>
    </row>
    <row r="17" spans="2:43" s="115" customFormat="1" ht="14.45" customHeight="1" thickTop="1" thickBot="1" x14ac:dyDescent="0.25">
      <c r="B17" s="446"/>
      <c r="C17" s="459"/>
      <c r="D17" s="446"/>
      <c r="E17" s="490"/>
      <c r="F17" s="604"/>
      <c r="G17" s="116">
        <f>'Mapa de Risco'!F17</f>
        <v>0</v>
      </c>
      <c r="H17" s="133"/>
      <c r="I17" s="599"/>
      <c r="J17" s="600"/>
      <c r="K17" s="594"/>
      <c r="L17" s="593"/>
      <c r="M17" s="594"/>
      <c r="N17" s="117"/>
      <c r="O17" s="116">
        <f>'Mapa de Risco'!H17</f>
        <v>0</v>
      </c>
      <c r="P17" s="140"/>
      <c r="Q17" s="52"/>
      <c r="R17" s="141"/>
      <c r="S17" s="142"/>
      <c r="T17" s="142"/>
      <c r="U17" s="142"/>
      <c r="V17" s="118" t="str">
        <f t="shared" si="0"/>
        <v/>
      </c>
      <c r="W17" s="539"/>
      <c r="X17" s="119"/>
      <c r="Y17" s="539"/>
      <c r="Z17" s="539"/>
      <c r="AA17" s="539"/>
      <c r="AB17" s="534"/>
      <c r="AC17" s="623"/>
      <c r="AD17" s="288"/>
      <c r="AE17" s="291"/>
      <c r="AF17" s="292">
        <v>0.15</v>
      </c>
      <c r="AG17" s="293">
        <v>0.17</v>
      </c>
      <c r="AH17" s="292">
        <v>0.12</v>
      </c>
      <c r="AI17" s="293">
        <v>0.18</v>
      </c>
      <c r="AJ17" s="292">
        <v>0.13</v>
      </c>
      <c r="AK17" s="638"/>
      <c r="AL17" s="639"/>
      <c r="AM17" s="640"/>
      <c r="AN17" s="641"/>
      <c r="AO17" s="642">
        <v>0.25</v>
      </c>
      <c r="AP17" s="642"/>
      <c r="AQ17" s="294">
        <v>1</v>
      </c>
    </row>
    <row r="18" spans="2:43" s="115" customFormat="1" ht="14.45" customHeight="1" thickTop="1" thickBot="1" x14ac:dyDescent="0.25">
      <c r="B18" s="446"/>
      <c r="C18" s="459"/>
      <c r="D18" s="446"/>
      <c r="E18" s="490"/>
      <c r="F18" s="604"/>
      <c r="G18" s="116">
        <f>'Mapa de Risco'!F18</f>
        <v>0</v>
      </c>
      <c r="H18" s="133"/>
      <c r="I18" s="599"/>
      <c r="J18" s="600"/>
      <c r="K18" s="594"/>
      <c r="L18" s="593"/>
      <c r="M18" s="594"/>
      <c r="N18" s="117"/>
      <c r="O18" s="116">
        <f>'Mapa de Risco'!H18</f>
        <v>0</v>
      </c>
      <c r="P18" s="140"/>
      <c r="Q18" s="52"/>
      <c r="R18" s="141"/>
      <c r="S18" s="142"/>
      <c r="T18" s="142"/>
      <c r="U18" s="142"/>
      <c r="V18" s="118" t="str">
        <f t="shared" si="0"/>
        <v/>
      </c>
      <c r="W18" s="539"/>
      <c r="X18" s="119"/>
      <c r="Y18" s="539"/>
      <c r="Z18" s="539"/>
      <c r="AA18" s="539"/>
      <c r="AB18" s="534"/>
      <c r="AC18" s="623"/>
      <c r="AD18" s="643" t="s">
        <v>306</v>
      </c>
      <c r="AE18" s="646"/>
      <c r="AF18" s="648" t="s">
        <v>348</v>
      </c>
      <c r="AG18" s="648" t="s">
        <v>307</v>
      </c>
      <c r="AH18" s="648" t="s">
        <v>308</v>
      </c>
      <c r="AI18" s="648" t="s">
        <v>309</v>
      </c>
      <c r="AJ18" s="648" t="s">
        <v>310</v>
      </c>
      <c r="AK18" s="650"/>
      <c r="AL18" s="651"/>
      <c r="AM18" s="654"/>
      <c r="AN18" s="655"/>
      <c r="AO18" s="658" t="s">
        <v>311</v>
      </c>
      <c r="AP18" s="659"/>
      <c r="AQ18" s="295">
        <v>5</v>
      </c>
    </row>
    <row r="19" spans="2:43" s="115" customFormat="1" ht="14.45" customHeight="1" thickTop="1" thickBot="1" x14ac:dyDescent="0.25">
      <c r="B19" s="446"/>
      <c r="C19" s="459"/>
      <c r="D19" s="446"/>
      <c r="E19" s="490"/>
      <c r="F19" s="604"/>
      <c r="G19" s="116">
        <f>'Mapa de Risco'!F19</f>
        <v>0</v>
      </c>
      <c r="H19" s="133"/>
      <c r="I19" s="599"/>
      <c r="J19" s="600"/>
      <c r="K19" s="594"/>
      <c r="L19" s="593"/>
      <c r="M19" s="594"/>
      <c r="N19" s="117"/>
      <c r="O19" s="116">
        <f>'Mapa de Risco'!H19</f>
        <v>0</v>
      </c>
      <c r="P19" s="140"/>
      <c r="Q19" s="52"/>
      <c r="R19" s="141"/>
      <c r="S19" s="142"/>
      <c r="T19" s="142"/>
      <c r="U19" s="142"/>
      <c r="V19" s="118" t="str">
        <f t="shared" si="0"/>
        <v/>
      </c>
      <c r="W19" s="539"/>
      <c r="X19" s="119"/>
      <c r="Y19" s="539"/>
      <c r="Z19" s="539"/>
      <c r="AA19" s="539"/>
      <c r="AB19" s="534"/>
      <c r="AC19" s="623"/>
      <c r="AD19" s="644"/>
      <c r="AE19" s="647"/>
      <c r="AF19" s="649"/>
      <c r="AG19" s="649"/>
      <c r="AH19" s="649"/>
      <c r="AI19" s="649"/>
      <c r="AJ19" s="649"/>
      <c r="AK19" s="652"/>
      <c r="AL19" s="653"/>
      <c r="AM19" s="656"/>
      <c r="AN19" s="657"/>
      <c r="AO19" s="660"/>
      <c r="AP19" s="661"/>
      <c r="AQ19" s="296" t="s">
        <v>312</v>
      </c>
    </row>
    <row r="20" spans="2:43" s="115" customFormat="1" ht="14.45" customHeight="1" thickTop="1" thickBot="1" x14ac:dyDescent="0.25">
      <c r="B20" s="446"/>
      <c r="C20" s="459"/>
      <c r="D20" s="446"/>
      <c r="E20" s="490"/>
      <c r="F20" s="604"/>
      <c r="G20" s="116">
        <f>'Mapa de Risco'!F20</f>
        <v>0</v>
      </c>
      <c r="H20" s="133"/>
      <c r="I20" s="599"/>
      <c r="J20" s="600"/>
      <c r="K20" s="594"/>
      <c r="L20" s="593"/>
      <c r="M20" s="594"/>
      <c r="N20" s="117"/>
      <c r="O20" s="116">
        <f>'Mapa de Risco'!H20</f>
        <v>0</v>
      </c>
      <c r="P20" s="140"/>
      <c r="Q20" s="52"/>
      <c r="R20" s="141"/>
      <c r="S20" s="142"/>
      <c r="T20" s="142"/>
      <c r="U20" s="142"/>
      <c r="V20" s="118" t="str">
        <f t="shared" si="0"/>
        <v/>
      </c>
      <c r="W20" s="539"/>
      <c r="X20" s="119"/>
      <c r="Y20" s="539"/>
      <c r="Z20" s="539"/>
      <c r="AA20" s="539"/>
      <c r="AB20" s="534"/>
      <c r="AC20" s="623"/>
      <c r="AD20" s="644"/>
      <c r="AE20" s="647"/>
      <c r="AF20" s="663" t="s">
        <v>349</v>
      </c>
      <c r="AG20" s="663" t="s">
        <v>313</v>
      </c>
      <c r="AH20" s="663" t="s">
        <v>314</v>
      </c>
      <c r="AI20" s="663" t="s">
        <v>315</v>
      </c>
      <c r="AJ20" s="663" t="s">
        <v>316</v>
      </c>
      <c r="AK20" s="665"/>
      <c r="AL20" s="666"/>
      <c r="AM20" s="669"/>
      <c r="AN20" s="670"/>
      <c r="AO20" s="673" t="s">
        <v>317</v>
      </c>
      <c r="AP20" s="674"/>
      <c r="AQ20" s="295">
        <v>4</v>
      </c>
    </row>
    <row r="21" spans="2:43" s="115" customFormat="1" ht="15.6" customHeight="1" thickTop="1" thickBot="1" x14ac:dyDescent="0.25">
      <c r="B21" s="446"/>
      <c r="C21" s="459"/>
      <c r="D21" s="447"/>
      <c r="E21" s="491"/>
      <c r="F21" s="605"/>
      <c r="G21" s="116">
        <f>'Mapa de Risco'!F21</f>
        <v>0</v>
      </c>
      <c r="H21" s="133"/>
      <c r="I21" s="601"/>
      <c r="J21" s="602"/>
      <c r="K21" s="596"/>
      <c r="L21" s="595"/>
      <c r="M21" s="596"/>
      <c r="N21" s="117"/>
      <c r="O21" s="116">
        <f>'Mapa de Risco'!H21</f>
        <v>0</v>
      </c>
      <c r="P21" s="140"/>
      <c r="Q21" s="52"/>
      <c r="R21" s="141"/>
      <c r="S21" s="142"/>
      <c r="T21" s="142"/>
      <c r="U21" s="142"/>
      <c r="V21" s="118" t="str">
        <f t="shared" si="0"/>
        <v/>
      </c>
      <c r="W21" s="540"/>
      <c r="X21" s="119"/>
      <c r="Y21" s="540"/>
      <c r="Z21" s="540"/>
      <c r="AA21" s="540"/>
      <c r="AB21" s="535"/>
      <c r="AC21" s="623"/>
      <c r="AD21" s="644"/>
      <c r="AE21" s="662"/>
      <c r="AF21" s="664"/>
      <c r="AG21" s="664"/>
      <c r="AH21" s="664"/>
      <c r="AI21" s="664"/>
      <c r="AJ21" s="664"/>
      <c r="AK21" s="667"/>
      <c r="AL21" s="668"/>
      <c r="AM21" s="671"/>
      <c r="AN21" s="672"/>
      <c r="AO21" s="675"/>
      <c r="AP21" s="676"/>
      <c r="AQ21" s="297" t="s">
        <v>318</v>
      </c>
    </row>
    <row r="22" spans="2:43" s="115" customFormat="1" ht="14.45" customHeight="1" thickTop="1" thickBot="1" x14ac:dyDescent="0.25">
      <c r="B22" s="446"/>
      <c r="C22" s="459"/>
      <c r="D22" s="457" t="str">
        <f>'Mapa de Risco'!D22:D31</f>
        <v>FCS.02</v>
      </c>
      <c r="E22" s="590" t="str">
        <f>'Mapa de Risco'!E22:E31</f>
        <v>Recursos Humanos</v>
      </c>
      <c r="F22" s="603" t="str">
        <f>'Mapa de Risco'!G22:G31</f>
        <v>Evento 2</v>
      </c>
      <c r="G22" s="116">
        <f>'Mapa de Risco'!F22</f>
        <v>0</v>
      </c>
      <c r="H22" s="133"/>
      <c r="I22" s="597" t="str">
        <f t="shared" ref="I22" si="1">IFERROR(ROUND(AVERAGE(H22:H31),0),"")</f>
        <v/>
      </c>
      <c r="J22" s="598"/>
      <c r="K22" s="592"/>
      <c r="L22" s="591" t="str">
        <f t="shared" ref="L22" si="2">IF(I22&gt;5,"Nota Inválida",HLOOKUP(I22,$I$9:$M$10,2,0))</f>
        <v>Nota Inválida</v>
      </c>
      <c r="M22" s="592"/>
      <c r="N22" s="117"/>
      <c r="O22" s="116">
        <f>'Mapa de Risco'!H22</f>
        <v>0</v>
      </c>
      <c r="P22" s="140"/>
      <c r="Q22" s="52"/>
      <c r="R22" s="141"/>
      <c r="S22" s="142"/>
      <c r="T22" s="142"/>
      <c r="U22" s="142"/>
      <c r="V22" s="118" t="str">
        <f t="shared" si="0"/>
        <v/>
      </c>
      <c r="W22" s="538" t="str">
        <f>IFERROR(ROUND(AVERAGE(V22:V31),0),"")</f>
        <v/>
      </c>
      <c r="X22" s="117"/>
      <c r="Y22" s="538" t="str">
        <f t="shared" ref="Y22" si="3">I22</f>
        <v/>
      </c>
      <c r="Z22" s="538" t="str">
        <f t="shared" ref="Z22" si="4">W22</f>
        <v/>
      </c>
      <c r="AA22" s="538" t="str">
        <f t="shared" ref="AA22" si="5">IFERROR(Y22*Z22,"")</f>
        <v/>
      </c>
      <c r="AB22" s="533" t="str">
        <f>IF(AA22=0,"",IF(AA22&lt;=2,"Risco Insignificante",IF(AA22&lt;=5,"Risco Pequeno",IF(AA22&lt;=10,"Risco Moderado",IF(AA22&lt;=16,"Risco Alto",IF(AA22&lt;=25,"Risco Crítico",""))))))</f>
        <v/>
      </c>
      <c r="AD22" s="644"/>
      <c r="AE22" s="677"/>
      <c r="AF22" s="679" t="s">
        <v>350</v>
      </c>
      <c r="AG22" s="679" t="s">
        <v>319</v>
      </c>
      <c r="AH22" s="679" t="s">
        <v>320</v>
      </c>
      <c r="AI22" s="679" t="s">
        <v>321</v>
      </c>
      <c r="AJ22" s="679" t="s">
        <v>322</v>
      </c>
      <c r="AK22" s="681"/>
      <c r="AL22" s="682"/>
      <c r="AM22" s="685"/>
      <c r="AN22" s="686"/>
      <c r="AO22" s="689" t="s">
        <v>323</v>
      </c>
      <c r="AP22" s="690"/>
      <c r="AQ22" s="295">
        <v>3</v>
      </c>
    </row>
    <row r="23" spans="2:43" s="115" customFormat="1" ht="15.6" customHeight="1" thickTop="1" thickBot="1" x14ac:dyDescent="0.25">
      <c r="B23" s="446"/>
      <c r="C23" s="459"/>
      <c r="D23" s="446"/>
      <c r="E23" s="490"/>
      <c r="F23" s="604"/>
      <c r="G23" s="116">
        <f>'Mapa de Risco'!F23</f>
        <v>0</v>
      </c>
      <c r="H23" s="133"/>
      <c r="I23" s="599"/>
      <c r="J23" s="600"/>
      <c r="K23" s="594"/>
      <c r="L23" s="593"/>
      <c r="M23" s="594"/>
      <c r="N23" s="117"/>
      <c r="O23" s="116">
        <f>'Mapa de Risco'!H23</f>
        <v>0</v>
      </c>
      <c r="P23" s="140"/>
      <c r="Q23" s="52"/>
      <c r="R23" s="141"/>
      <c r="S23" s="142"/>
      <c r="T23" s="142"/>
      <c r="U23" s="142"/>
      <c r="V23" s="118" t="str">
        <f t="shared" si="0"/>
        <v/>
      </c>
      <c r="W23" s="539"/>
      <c r="X23" s="117"/>
      <c r="Y23" s="539"/>
      <c r="Z23" s="539"/>
      <c r="AA23" s="539"/>
      <c r="AB23" s="534"/>
      <c r="AD23" s="644"/>
      <c r="AE23" s="678"/>
      <c r="AF23" s="680"/>
      <c r="AG23" s="680"/>
      <c r="AH23" s="680"/>
      <c r="AI23" s="680"/>
      <c r="AJ23" s="680"/>
      <c r="AK23" s="683"/>
      <c r="AL23" s="684"/>
      <c r="AM23" s="687"/>
      <c r="AN23" s="688"/>
      <c r="AO23" s="691"/>
      <c r="AP23" s="692"/>
      <c r="AQ23" s="298" t="s">
        <v>324</v>
      </c>
    </row>
    <row r="24" spans="2:43" s="115" customFormat="1" ht="15.6" customHeight="1" thickTop="1" thickBot="1" x14ac:dyDescent="0.25">
      <c r="B24" s="446"/>
      <c r="C24" s="459"/>
      <c r="D24" s="446"/>
      <c r="E24" s="490"/>
      <c r="F24" s="604"/>
      <c r="G24" s="116">
        <f>'Mapa de Risco'!F24</f>
        <v>0</v>
      </c>
      <c r="H24" s="133"/>
      <c r="I24" s="599"/>
      <c r="J24" s="600"/>
      <c r="K24" s="594"/>
      <c r="L24" s="593"/>
      <c r="M24" s="594"/>
      <c r="N24" s="117"/>
      <c r="O24" s="116">
        <f>'Mapa de Risco'!H24</f>
        <v>0</v>
      </c>
      <c r="P24" s="140"/>
      <c r="Q24" s="52"/>
      <c r="R24" s="141"/>
      <c r="S24" s="142"/>
      <c r="T24" s="142"/>
      <c r="U24" s="142"/>
      <c r="V24" s="118" t="str">
        <f t="shared" si="0"/>
        <v/>
      </c>
      <c r="W24" s="539"/>
      <c r="Y24" s="539"/>
      <c r="Z24" s="539"/>
      <c r="AA24" s="539"/>
      <c r="AB24" s="534"/>
      <c r="AD24" s="644"/>
      <c r="AE24" s="646"/>
      <c r="AF24" s="648" t="s">
        <v>351</v>
      </c>
      <c r="AG24" s="648" t="s">
        <v>325</v>
      </c>
      <c r="AH24" s="648" t="s">
        <v>326</v>
      </c>
      <c r="AI24" s="648" t="s">
        <v>327</v>
      </c>
      <c r="AJ24" s="648" t="s">
        <v>328</v>
      </c>
      <c r="AK24" s="650"/>
      <c r="AL24" s="651"/>
      <c r="AM24" s="654"/>
      <c r="AN24" s="655"/>
      <c r="AO24" s="658" t="s">
        <v>329</v>
      </c>
      <c r="AP24" s="659"/>
      <c r="AQ24" s="295">
        <v>2</v>
      </c>
    </row>
    <row r="25" spans="2:43" s="115" customFormat="1" ht="15.6" customHeight="1" thickTop="1" thickBot="1" x14ac:dyDescent="0.25">
      <c r="B25" s="446"/>
      <c r="C25" s="459"/>
      <c r="D25" s="446"/>
      <c r="E25" s="490"/>
      <c r="F25" s="604"/>
      <c r="G25" s="116">
        <f>'Mapa de Risco'!F25</f>
        <v>0</v>
      </c>
      <c r="H25" s="133"/>
      <c r="I25" s="599"/>
      <c r="J25" s="600"/>
      <c r="K25" s="594"/>
      <c r="L25" s="593"/>
      <c r="M25" s="594"/>
      <c r="N25" s="117"/>
      <c r="O25" s="116">
        <f>'Mapa de Risco'!H25</f>
        <v>0</v>
      </c>
      <c r="P25" s="140"/>
      <c r="Q25" s="52"/>
      <c r="R25" s="141"/>
      <c r="S25" s="142"/>
      <c r="T25" s="142"/>
      <c r="U25" s="142"/>
      <c r="V25" s="118" t="str">
        <f t="shared" si="0"/>
        <v/>
      </c>
      <c r="W25" s="539"/>
      <c r="Y25" s="539"/>
      <c r="Z25" s="539"/>
      <c r="AA25" s="539"/>
      <c r="AB25" s="534"/>
      <c r="AD25" s="644"/>
      <c r="AE25" s="647"/>
      <c r="AF25" s="664"/>
      <c r="AG25" s="664"/>
      <c r="AH25" s="664"/>
      <c r="AI25" s="664"/>
      <c r="AJ25" s="664"/>
      <c r="AK25" s="667"/>
      <c r="AL25" s="668"/>
      <c r="AM25" s="671"/>
      <c r="AN25" s="672"/>
      <c r="AO25" s="675"/>
      <c r="AP25" s="676"/>
      <c r="AQ25" s="297" t="s">
        <v>330</v>
      </c>
    </row>
    <row r="26" spans="2:43" s="115" customFormat="1" ht="15.6" customHeight="1" thickTop="1" thickBot="1" x14ac:dyDescent="0.25">
      <c r="B26" s="446"/>
      <c r="C26" s="459"/>
      <c r="D26" s="446"/>
      <c r="E26" s="490"/>
      <c r="F26" s="604"/>
      <c r="G26" s="116">
        <f>'Mapa de Risco'!F26</f>
        <v>0</v>
      </c>
      <c r="H26" s="133"/>
      <c r="I26" s="599"/>
      <c r="J26" s="600"/>
      <c r="K26" s="594"/>
      <c r="L26" s="593"/>
      <c r="M26" s="594"/>
      <c r="N26" s="117"/>
      <c r="O26" s="116">
        <f>'Mapa de Risco'!H26</f>
        <v>0</v>
      </c>
      <c r="P26" s="140"/>
      <c r="Q26" s="52"/>
      <c r="R26" s="141"/>
      <c r="S26" s="142"/>
      <c r="T26" s="142"/>
      <c r="U26" s="142"/>
      <c r="V26" s="118" t="str">
        <f t="shared" si="0"/>
        <v/>
      </c>
      <c r="W26" s="539"/>
      <c r="Y26" s="539"/>
      <c r="Z26" s="539"/>
      <c r="AA26" s="539"/>
      <c r="AB26" s="534"/>
      <c r="AD26" s="644"/>
      <c r="AE26" s="647"/>
      <c r="AF26" s="679" t="s">
        <v>352</v>
      </c>
      <c r="AG26" s="679" t="s">
        <v>331</v>
      </c>
      <c r="AH26" s="679" t="s">
        <v>332</v>
      </c>
      <c r="AI26" s="698" t="s">
        <v>336</v>
      </c>
      <c r="AJ26" s="679" t="s">
        <v>333</v>
      </c>
      <c r="AK26" s="681"/>
      <c r="AL26" s="682"/>
      <c r="AM26" s="685"/>
      <c r="AN26" s="686"/>
      <c r="AO26" s="689" t="s">
        <v>334</v>
      </c>
      <c r="AP26" s="690"/>
      <c r="AQ26" s="295">
        <v>1</v>
      </c>
    </row>
    <row r="27" spans="2:43" s="115" customFormat="1" ht="15.6" customHeight="1" thickTop="1" thickBot="1" x14ac:dyDescent="0.25">
      <c r="B27" s="446"/>
      <c r="C27" s="459"/>
      <c r="D27" s="446"/>
      <c r="E27" s="490"/>
      <c r="F27" s="604"/>
      <c r="G27" s="116">
        <f>'Mapa de Risco'!F27</f>
        <v>0</v>
      </c>
      <c r="H27" s="133"/>
      <c r="I27" s="599"/>
      <c r="J27" s="600"/>
      <c r="K27" s="594"/>
      <c r="L27" s="593"/>
      <c r="M27" s="594"/>
      <c r="N27" s="117"/>
      <c r="O27" s="116">
        <f>'Mapa de Risco'!H27</f>
        <v>0</v>
      </c>
      <c r="P27" s="140"/>
      <c r="Q27" s="52"/>
      <c r="R27" s="141"/>
      <c r="S27" s="142"/>
      <c r="T27" s="142"/>
      <c r="U27" s="142"/>
      <c r="V27" s="118" t="str">
        <f t="shared" si="0"/>
        <v/>
      </c>
      <c r="W27" s="539"/>
      <c r="Y27" s="539"/>
      <c r="Z27" s="539"/>
      <c r="AA27" s="539"/>
      <c r="AB27" s="534"/>
      <c r="AD27" s="644"/>
      <c r="AE27" s="696"/>
      <c r="AF27" s="697"/>
      <c r="AG27" s="697"/>
      <c r="AH27" s="697"/>
      <c r="AI27" s="699"/>
      <c r="AJ27" s="697"/>
      <c r="AK27" s="700"/>
      <c r="AL27" s="701"/>
      <c r="AM27" s="702"/>
      <c r="AN27" s="703"/>
      <c r="AO27" s="704"/>
      <c r="AP27" s="705"/>
      <c r="AQ27" s="299" t="s">
        <v>335</v>
      </c>
    </row>
    <row r="28" spans="2:43" s="115" customFormat="1" ht="15.6" customHeight="1" thickTop="1" thickBot="1" x14ac:dyDescent="0.25">
      <c r="B28" s="446"/>
      <c r="C28" s="459"/>
      <c r="D28" s="446"/>
      <c r="E28" s="490"/>
      <c r="F28" s="604"/>
      <c r="G28" s="116">
        <f>'Mapa de Risco'!F28</f>
        <v>0</v>
      </c>
      <c r="H28" s="133"/>
      <c r="I28" s="599"/>
      <c r="J28" s="600"/>
      <c r="K28" s="594"/>
      <c r="L28" s="593"/>
      <c r="M28" s="594"/>
      <c r="N28" s="117"/>
      <c r="O28" s="116">
        <f>'Mapa de Risco'!H28</f>
        <v>0</v>
      </c>
      <c r="P28" s="140"/>
      <c r="Q28" s="52"/>
      <c r="R28" s="141"/>
      <c r="S28" s="142"/>
      <c r="T28" s="142"/>
      <c r="U28" s="142"/>
      <c r="V28" s="118" t="str">
        <f t="shared" si="0"/>
        <v/>
      </c>
      <c r="W28" s="539"/>
      <c r="Y28" s="539"/>
      <c r="Z28" s="539"/>
      <c r="AA28" s="539"/>
      <c r="AB28" s="534"/>
      <c r="AD28" s="645"/>
      <c r="AE28" s="310"/>
      <c r="AF28" s="310"/>
      <c r="AG28" s="310"/>
      <c r="AH28" s="310"/>
      <c r="AI28" s="310"/>
      <c r="AJ28" s="310"/>
      <c r="AK28" s="693"/>
      <c r="AL28" s="693"/>
      <c r="AM28" s="694"/>
      <c r="AN28" s="694"/>
      <c r="AO28" s="693"/>
      <c r="AP28" s="695"/>
      <c r="AQ28" s="310"/>
    </row>
    <row r="29" spans="2:43" s="115" customFormat="1" ht="15.6" customHeight="1" thickTop="1" thickBot="1" x14ac:dyDescent="0.25">
      <c r="B29" s="446"/>
      <c r="C29" s="459"/>
      <c r="D29" s="446"/>
      <c r="E29" s="490"/>
      <c r="F29" s="604"/>
      <c r="G29" s="116">
        <f>'Mapa de Risco'!F29</f>
        <v>0</v>
      </c>
      <c r="H29" s="133"/>
      <c r="I29" s="599"/>
      <c r="J29" s="600"/>
      <c r="K29" s="594"/>
      <c r="L29" s="593"/>
      <c r="M29" s="594"/>
      <c r="N29" s="117"/>
      <c r="O29" s="116">
        <f>'Mapa de Risco'!H29</f>
        <v>0</v>
      </c>
      <c r="P29" s="140"/>
      <c r="Q29" s="52"/>
      <c r="R29" s="141"/>
      <c r="S29" s="142"/>
      <c r="T29" s="142"/>
      <c r="U29" s="142"/>
      <c r="V29" s="118" t="str">
        <f t="shared" si="0"/>
        <v/>
      </c>
      <c r="W29" s="539"/>
      <c r="Y29" s="539"/>
      <c r="Z29" s="539"/>
      <c r="AA29" s="539"/>
      <c r="AB29" s="534"/>
    </row>
    <row r="30" spans="2:43" s="115" customFormat="1" ht="15.6" customHeight="1" thickTop="1" thickBot="1" x14ac:dyDescent="0.25">
      <c r="B30" s="446"/>
      <c r="C30" s="459"/>
      <c r="D30" s="446"/>
      <c r="E30" s="490"/>
      <c r="F30" s="604"/>
      <c r="G30" s="116">
        <f>'Mapa de Risco'!F30</f>
        <v>0</v>
      </c>
      <c r="H30" s="133"/>
      <c r="I30" s="599"/>
      <c r="J30" s="600"/>
      <c r="K30" s="594"/>
      <c r="L30" s="593"/>
      <c r="M30" s="594"/>
      <c r="N30" s="117"/>
      <c r="O30" s="116">
        <f>'Mapa de Risco'!H30</f>
        <v>0</v>
      </c>
      <c r="P30" s="140"/>
      <c r="Q30" s="52"/>
      <c r="R30" s="141"/>
      <c r="S30" s="142"/>
      <c r="T30" s="142"/>
      <c r="U30" s="142"/>
      <c r="V30" s="118" t="str">
        <f t="shared" si="0"/>
        <v/>
      </c>
      <c r="W30" s="539"/>
      <c r="Y30" s="539"/>
      <c r="Z30" s="539"/>
      <c r="AA30" s="539"/>
      <c r="AB30" s="534"/>
    </row>
    <row r="31" spans="2:43" s="115" customFormat="1" ht="15.6" customHeight="1" thickTop="1" thickBot="1" x14ac:dyDescent="0.25">
      <c r="B31" s="446"/>
      <c r="C31" s="459"/>
      <c r="D31" s="447"/>
      <c r="E31" s="491"/>
      <c r="F31" s="605"/>
      <c r="G31" s="116">
        <f>'Mapa de Risco'!F31</f>
        <v>0</v>
      </c>
      <c r="H31" s="133"/>
      <c r="I31" s="601"/>
      <c r="J31" s="602"/>
      <c r="K31" s="596"/>
      <c r="L31" s="595"/>
      <c r="M31" s="596"/>
      <c r="N31" s="117"/>
      <c r="O31" s="116">
        <f>'Mapa de Risco'!H31</f>
        <v>0</v>
      </c>
      <c r="P31" s="140"/>
      <c r="Q31" s="52"/>
      <c r="R31" s="141"/>
      <c r="S31" s="142"/>
      <c r="T31" s="142"/>
      <c r="U31" s="142"/>
      <c r="V31" s="118" t="str">
        <f t="shared" si="0"/>
        <v/>
      </c>
      <c r="W31" s="540"/>
      <c r="Y31" s="540"/>
      <c r="Z31" s="540"/>
      <c r="AA31" s="540"/>
      <c r="AB31" s="535"/>
    </row>
    <row r="32" spans="2:43" s="115" customFormat="1" ht="15.6" customHeight="1" thickTop="1" thickBot="1" x14ac:dyDescent="0.25">
      <c r="B32" s="446"/>
      <c r="C32" s="459"/>
      <c r="D32" s="457" t="str">
        <f>'Mapa de Risco'!D32:D41</f>
        <v>FCS.03</v>
      </c>
      <c r="E32" s="590" t="str">
        <f>'Mapa de Risco'!E32:E41</f>
        <v>Orçamento</v>
      </c>
      <c r="F32" s="603" t="str">
        <f>'Mapa de Risco'!G32:G41</f>
        <v>Evento 3</v>
      </c>
      <c r="G32" s="116">
        <f>'Mapa de Risco'!F32</f>
        <v>0</v>
      </c>
      <c r="H32" s="133"/>
      <c r="I32" s="597" t="str">
        <f t="shared" ref="I32" si="6">IFERROR(ROUND(AVERAGE(H32:H41),0),"")</f>
        <v/>
      </c>
      <c r="J32" s="598"/>
      <c r="K32" s="592"/>
      <c r="L32" s="591" t="str">
        <f t="shared" ref="L32" si="7">IF(I32&gt;5,"Nota Inválida",HLOOKUP(I32,$I$9:$M$10,2,0))</f>
        <v>Nota Inválida</v>
      </c>
      <c r="M32" s="592"/>
      <c r="N32" s="117"/>
      <c r="O32" s="116">
        <f>'Mapa de Risco'!H32</f>
        <v>0</v>
      </c>
      <c r="P32" s="140"/>
      <c r="Q32" s="52"/>
      <c r="R32" s="141"/>
      <c r="S32" s="142"/>
      <c r="T32" s="142"/>
      <c r="U32" s="142"/>
      <c r="V32" s="118" t="str">
        <f t="shared" si="0"/>
        <v/>
      </c>
      <c r="W32" s="538" t="str">
        <f>IFERROR(ROUND(AVERAGE(V32:V41),0),"")</f>
        <v/>
      </c>
      <c r="Y32" s="538" t="str">
        <f t="shared" ref="Y32" si="8">I32</f>
        <v/>
      </c>
      <c r="Z32" s="538" t="str">
        <f t="shared" ref="Z32" si="9">W32</f>
        <v/>
      </c>
      <c r="AA32" s="538" t="str">
        <f t="shared" ref="AA32:AA92" si="10">IFERROR(Y32*Z32,"")</f>
        <v/>
      </c>
      <c r="AB32" s="533" t="str">
        <f>IF(AA32=0,"",IF(AA32&lt;=2,"Risco Insignificante",IF(AA32&lt;=5,"Risco Pequeno",IF(AA32&lt;=10,"Risco Moderado",IF(AA32&lt;=16,"Risco Alto",IF(AA32&lt;=25,"Risco Crítico",""))))))</f>
        <v/>
      </c>
    </row>
    <row r="33" spans="2:28" s="115" customFormat="1" ht="15.6" customHeight="1" thickTop="1" thickBot="1" x14ac:dyDescent="0.25">
      <c r="B33" s="446"/>
      <c r="C33" s="459"/>
      <c r="D33" s="446"/>
      <c r="E33" s="490"/>
      <c r="F33" s="604"/>
      <c r="G33" s="116">
        <f>'Mapa de Risco'!F33</f>
        <v>0</v>
      </c>
      <c r="H33" s="133"/>
      <c r="I33" s="599"/>
      <c r="J33" s="600"/>
      <c r="K33" s="594"/>
      <c r="L33" s="593"/>
      <c r="M33" s="594"/>
      <c r="N33" s="117"/>
      <c r="O33" s="116">
        <f>'Mapa de Risco'!H33</f>
        <v>0</v>
      </c>
      <c r="P33" s="140"/>
      <c r="Q33" s="52"/>
      <c r="R33" s="141"/>
      <c r="S33" s="142"/>
      <c r="T33" s="142"/>
      <c r="U33" s="142"/>
      <c r="V33" s="118" t="str">
        <f t="shared" si="0"/>
        <v/>
      </c>
      <c r="W33" s="539"/>
      <c r="Y33" s="539"/>
      <c r="Z33" s="539"/>
      <c r="AA33" s="539"/>
      <c r="AB33" s="534"/>
    </row>
    <row r="34" spans="2:28" s="115" customFormat="1" ht="15.6" customHeight="1" thickTop="1" thickBot="1" x14ac:dyDescent="0.25">
      <c r="B34" s="446"/>
      <c r="C34" s="459"/>
      <c r="D34" s="446"/>
      <c r="E34" s="490"/>
      <c r="F34" s="604"/>
      <c r="G34" s="116">
        <f>'Mapa de Risco'!F34</f>
        <v>0</v>
      </c>
      <c r="H34" s="133"/>
      <c r="I34" s="599"/>
      <c r="J34" s="600"/>
      <c r="K34" s="594"/>
      <c r="L34" s="593"/>
      <c r="M34" s="594"/>
      <c r="N34" s="117"/>
      <c r="O34" s="116">
        <f>'Mapa de Risco'!H34</f>
        <v>0</v>
      </c>
      <c r="P34" s="140"/>
      <c r="Q34" s="52"/>
      <c r="R34" s="141"/>
      <c r="S34" s="142"/>
      <c r="T34" s="142"/>
      <c r="U34" s="142"/>
      <c r="V34" s="118" t="str">
        <f t="shared" si="0"/>
        <v/>
      </c>
      <c r="W34" s="539"/>
      <c r="Y34" s="539"/>
      <c r="Z34" s="539"/>
      <c r="AA34" s="539"/>
      <c r="AB34" s="534"/>
    </row>
    <row r="35" spans="2:28" s="115" customFormat="1" ht="15.6" customHeight="1" thickTop="1" thickBot="1" x14ac:dyDescent="0.25">
      <c r="B35" s="446"/>
      <c r="C35" s="459"/>
      <c r="D35" s="446"/>
      <c r="E35" s="490"/>
      <c r="F35" s="604"/>
      <c r="G35" s="116">
        <f>'Mapa de Risco'!F35</f>
        <v>0</v>
      </c>
      <c r="H35" s="133"/>
      <c r="I35" s="599"/>
      <c r="J35" s="600"/>
      <c r="K35" s="594"/>
      <c r="L35" s="593"/>
      <c r="M35" s="594"/>
      <c r="N35" s="117"/>
      <c r="O35" s="116">
        <f>'Mapa de Risco'!H35</f>
        <v>0</v>
      </c>
      <c r="P35" s="140"/>
      <c r="Q35" s="52"/>
      <c r="R35" s="141"/>
      <c r="S35" s="142"/>
      <c r="T35" s="142"/>
      <c r="U35" s="142"/>
      <c r="V35" s="118" t="str">
        <f t="shared" si="0"/>
        <v/>
      </c>
      <c r="W35" s="539"/>
      <c r="Y35" s="539"/>
      <c r="Z35" s="539"/>
      <c r="AA35" s="539"/>
      <c r="AB35" s="534"/>
    </row>
    <row r="36" spans="2:28" s="115" customFormat="1" ht="15.6" customHeight="1" thickTop="1" thickBot="1" x14ac:dyDescent="0.25">
      <c r="B36" s="446"/>
      <c r="C36" s="459"/>
      <c r="D36" s="446"/>
      <c r="E36" s="490"/>
      <c r="F36" s="604"/>
      <c r="G36" s="116">
        <f>'Mapa de Risco'!F36</f>
        <v>0</v>
      </c>
      <c r="H36" s="133"/>
      <c r="I36" s="599"/>
      <c r="J36" s="600"/>
      <c r="K36" s="594"/>
      <c r="L36" s="593"/>
      <c r="M36" s="594"/>
      <c r="N36" s="117"/>
      <c r="O36" s="116">
        <f>'Mapa de Risco'!H36</f>
        <v>0</v>
      </c>
      <c r="P36" s="140"/>
      <c r="Q36" s="52"/>
      <c r="R36" s="141"/>
      <c r="S36" s="142"/>
      <c r="T36" s="142"/>
      <c r="U36" s="142"/>
      <c r="V36" s="118" t="str">
        <f t="shared" si="0"/>
        <v/>
      </c>
      <c r="W36" s="539"/>
      <c r="Y36" s="539"/>
      <c r="Z36" s="539"/>
      <c r="AA36" s="539"/>
      <c r="AB36" s="534"/>
    </row>
    <row r="37" spans="2:28" s="115" customFormat="1" ht="15.6" customHeight="1" thickTop="1" thickBot="1" x14ac:dyDescent="0.25">
      <c r="B37" s="446"/>
      <c r="C37" s="459"/>
      <c r="D37" s="446"/>
      <c r="E37" s="490"/>
      <c r="F37" s="604"/>
      <c r="G37" s="116">
        <f>'Mapa de Risco'!F37</f>
        <v>0</v>
      </c>
      <c r="H37" s="133"/>
      <c r="I37" s="599"/>
      <c r="J37" s="600"/>
      <c r="K37" s="594"/>
      <c r="L37" s="593"/>
      <c r="M37" s="594"/>
      <c r="N37" s="117"/>
      <c r="O37" s="116">
        <f>'Mapa de Risco'!H37</f>
        <v>0</v>
      </c>
      <c r="P37" s="140"/>
      <c r="Q37" s="52"/>
      <c r="R37" s="141"/>
      <c r="S37" s="142"/>
      <c r="T37" s="142"/>
      <c r="U37" s="142"/>
      <c r="V37" s="118" t="str">
        <f t="shared" si="0"/>
        <v/>
      </c>
      <c r="W37" s="539"/>
      <c r="Y37" s="539"/>
      <c r="Z37" s="539"/>
      <c r="AA37" s="539"/>
      <c r="AB37" s="534"/>
    </row>
    <row r="38" spans="2:28" s="115" customFormat="1" ht="15.6" customHeight="1" thickTop="1" thickBot="1" x14ac:dyDescent="0.25">
      <c r="B38" s="446"/>
      <c r="C38" s="459"/>
      <c r="D38" s="446"/>
      <c r="E38" s="490"/>
      <c r="F38" s="604"/>
      <c r="G38" s="116">
        <f>'Mapa de Risco'!F38</f>
        <v>0</v>
      </c>
      <c r="H38" s="133"/>
      <c r="I38" s="599"/>
      <c r="J38" s="600"/>
      <c r="K38" s="594"/>
      <c r="L38" s="593"/>
      <c r="M38" s="594"/>
      <c r="N38" s="117"/>
      <c r="O38" s="116">
        <f>'Mapa de Risco'!H38</f>
        <v>0</v>
      </c>
      <c r="P38" s="140"/>
      <c r="Q38" s="52"/>
      <c r="R38" s="141"/>
      <c r="S38" s="142"/>
      <c r="T38" s="142"/>
      <c r="U38" s="142"/>
      <c r="V38" s="118" t="str">
        <f t="shared" si="0"/>
        <v/>
      </c>
      <c r="W38" s="539"/>
      <c r="Y38" s="539"/>
      <c r="Z38" s="539"/>
      <c r="AA38" s="539"/>
      <c r="AB38" s="534"/>
    </row>
    <row r="39" spans="2:28" s="115" customFormat="1" ht="15.6" customHeight="1" thickTop="1" thickBot="1" x14ac:dyDescent="0.25">
      <c r="B39" s="446"/>
      <c r="C39" s="459"/>
      <c r="D39" s="446"/>
      <c r="E39" s="490"/>
      <c r="F39" s="604"/>
      <c r="G39" s="116">
        <f>'Mapa de Risco'!F39</f>
        <v>0</v>
      </c>
      <c r="H39" s="133"/>
      <c r="I39" s="599"/>
      <c r="J39" s="600"/>
      <c r="K39" s="594"/>
      <c r="L39" s="593"/>
      <c r="M39" s="594"/>
      <c r="N39" s="117"/>
      <c r="O39" s="116">
        <f>'Mapa de Risco'!H39</f>
        <v>0</v>
      </c>
      <c r="P39" s="140"/>
      <c r="Q39" s="52"/>
      <c r="R39" s="141"/>
      <c r="S39" s="142"/>
      <c r="T39" s="142"/>
      <c r="U39" s="142"/>
      <c r="V39" s="118" t="str">
        <f t="shared" si="0"/>
        <v/>
      </c>
      <c r="W39" s="539"/>
      <c r="Y39" s="539"/>
      <c r="Z39" s="539"/>
      <c r="AA39" s="539"/>
      <c r="AB39" s="534"/>
    </row>
    <row r="40" spans="2:28" s="115" customFormat="1" ht="15.6" customHeight="1" thickTop="1" thickBot="1" x14ac:dyDescent="0.25">
      <c r="B40" s="446"/>
      <c r="C40" s="459"/>
      <c r="D40" s="446"/>
      <c r="E40" s="490"/>
      <c r="F40" s="604"/>
      <c r="G40" s="116">
        <f>'Mapa de Risco'!F40</f>
        <v>0</v>
      </c>
      <c r="H40" s="133"/>
      <c r="I40" s="599"/>
      <c r="J40" s="600"/>
      <c r="K40" s="594"/>
      <c r="L40" s="593"/>
      <c r="M40" s="594"/>
      <c r="N40" s="117"/>
      <c r="O40" s="116">
        <f>'Mapa de Risco'!H40</f>
        <v>0</v>
      </c>
      <c r="P40" s="140"/>
      <c r="Q40" s="52"/>
      <c r="R40" s="141"/>
      <c r="S40" s="142"/>
      <c r="T40" s="142"/>
      <c r="U40" s="142"/>
      <c r="V40" s="118" t="str">
        <f t="shared" si="0"/>
        <v/>
      </c>
      <c r="W40" s="539"/>
      <c r="Y40" s="539"/>
      <c r="Z40" s="539"/>
      <c r="AA40" s="539"/>
      <c r="AB40" s="534"/>
    </row>
    <row r="41" spans="2:28" s="115" customFormat="1" ht="15.6" customHeight="1" thickTop="1" thickBot="1" x14ac:dyDescent="0.25">
      <c r="B41" s="446"/>
      <c r="C41" s="459"/>
      <c r="D41" s="447"/>
      <c r="E41" s="491"/>
      <c r="F41" s="605"/>
      <c r="G41" s="116">
        <f>'Mapa de Risco'!F41</f>
        <v>0</v>
      </c>
      <c r="H41" s="133"/>
      <c r="I41" s="601"/>
      <c r="J41" s="602"/>
      <c r="K41" s="596"/>
      <c r="L41" s="595"/>
      <c r="M41" s="596"/>
      <c r="N41" s="117"/>
      <c r="O41" s="116">
        <f>'Mapa de Risco'!H41</f>
        <v>0</v>
      </c>
      <c r="P41" s="140"/>
      <c r="Q41" s="52"/>
      <c r="R41" s="141"/>
      <c r="S41" s="142"/>
      <c r="T41" s="142"/>
      <c r="U41" s="142"/>
      <c r="V41" s="118" t="str">
        <f t="shared" si="0"/>
        <v/>
      </c>
      <c r="W41" s="540"/>
      <c r="Y41" s="540"/>
      <c r="Z41" s="540"/>
      <c r="AA41" s="540"/>
      <c r="AB41" s="535"/>
    </row>
    <row r="42" spans="2:28" s="115" customFormat="1" ht="15.6" customHeight="1" thickTop="1" thickBot="1" x14ac:dyDescent="0.25">
      <c r="B42" s="446"/>
      <c r="C42" s="459"/>
      <c r="D42" s="457" t="str">
        <f>'Mapa de Risco'!D42:D51</f>
        <v>FCS.04</v>
      </c>
      <c r="E42" s="590" t="str">
        <f>'Mapa de Risco'!E42:E51</f>
        <v>Pesquisa de Preços</v>
      </c>
      <c r="F42" s="603" t="str">
        <f>'Mapa de Risco'!G42:G51</f>
        <v>Evento 4</v>
      </c>
      <c r="G42" s="116">
        <f>'Mapa de Risco'!F42</f>
        <v>0</v>
      </c>
      <c r="H42" s="133"/>
      <c r="I42" s="597" t="str">
        <f t="shared" ref="I42" si="11">IFERROR(ROUND(AVERAGE(H42:H51),0),"")</f>
        <v/>
      </c>
      <c r="J42" s="598"/>
      <c r="K42" s="592"/>
      <c r="L42" s="591" t="str">
        <f t="shared" ref="L42" si="12">IF(I42&gt;5,"Nota Inválida",HLOOKUP(I42,$I$9:$M$10,2,0))</f>
        <v>Nota Inválida</v>
      </c>
      <c r="M42" s="592"/>
      <c r="N42" s="117"/>
      <c r="O42" s="116">
        <f>'Mapa de Risco'!H42</f>
        <v>0</v>
      </c>
      <c r="P42" s="140"/>
      <c r="Q42" s="52"/>
      <c r="R42" s="141"/>
      <c r="S42" s="142"/>
      <c r="T42" s="142"/>
      <c r="U42" s="142"/>
      <c r="V42" s="118" t="str">
        <f t="shared" si="0"/>
        <v/>
      </c>
      <c r="W42" s="538" t="str">
        <f t="shared" ref="W42" si="13">IFERROR(ROUND(AVERAGE(V42:V51),0),"")</f>
        <v/>
      </c>
      <c r="Y42" s="538" t="str">
        <f t="shared" ref="Y42" si="14">I42</f>
        <v/>
      </c>
      <c r="Z42" s="538" t="str">
        <f t="shared" ref="Z42" si="15">W42</f>
        <v/>
      </c>
      <c r="AA42" s="538" t="str">
        <f t="shared" si="10"/>
        <v/>
      </c>
      <c r="AB42" s="533" t="str">
        <f t="shared" ref="AB42" si="16">IF(AA42=0,"",IF(AA42&lt;=2,"Risco Insignificante",IF(AA42&lt;=5,"Risco Pequeno",IF(AA42&lt;=10,"Risco Moderado",IF(AA42&lt;=16,"Risco Alto",IF(AA42&lt;=25,"Risco Crítico",""))))))</f>
        <v/>
      </c>
    </row>
    <row r="43" spans="2:28" s="115" customFormat="1" ht="15.6" customHeight="1" thickTop="1" thickBot="1" x14ac:dyDescent="0.25">
      <c r="B43" s="446"/>
      <c r="C43" s="459"/>
      <c r="D43" s="446"/>
      <c r="E43" s="490"/>
      <c r="F43" s="604"/>
      <c r="G43" s="116">
        <f>'Mapa de Risco'!F43</f>
        <v>0</v>
      </c>
      <c r="H43" s="133"/>
      <c r="I43" s="599"/>
      <c r="J43" s="600"/>
      <c r="K43" s="594"/>
      <c r="L43" s="593"/>
      <c r="M43" s="594"/>
      <c r="N43" s="117"/>
      <c r="O43" s="116">
        <f>'Mapa de Risco'!H43</f>
        <v>0</v>
      </c>
      <c r="P43" s="140"/>
      <c r="Q43" s="52"/>
      <c r="R43" s="141"/>
      <c r="S43" s="142"/>
      <c r="T43" s="142"/>
      <c r="U43" s="142"/>
      <c r="V43" s="118" t="str">
        <f t="shared" si="0"/>
        <v/>
      </c>
      <c r="W43" s="539"/>
      <c r="Y43" s="539"/>
      <c r="Z43" s="539"/>
      <c r="AA43" s="539"/>
      <c r="AB43" s="534"/>
    </row>
    <row r="44" spans="2:28" s="115" customFormat="1" ht="15.6" customHeight="1" thickTop="1" thickBot="1" x14ac:dyDescent="0.25">
      <c r="B44" s="446"/>
      <c r="C44" s="459"/>
      <c r="D44" s="446"/>
      <c r="E44" s="490"/>
      <c r="F44" s="604"/>
      <c r="G44" s="116">
        <f>'Mapa de Risco'!F44</f>
        <v>0</v>
      </c>
      <c r="H44" s="133"/>
      <c r="I44" s="599"/>
      <c r="J44" s="600"/>
      <c r="K44" s="594"/>
      <c r="L44" s="593"/>
      <c r="M44" s="594"/>
      <c r="N44" s="117"/>
      <c r="O44" s="116">
        <f>'Mapa de Risco'!H44</f>
        <v>0</v>
      </c>
      <c r="P44" s="140"/>
      <c r="Q44" s="52"/>
      <c r="R44" s="141"/>
      <c r="S44" s="142"/>
      <c r="T44" s="142"/>
      <c r="U44" s="142"/>
      <c r="V44" s="118" t="str">
        <f t="shared" si="0"/>
        <v/>
      </c>
      <c r="W44" s="539"/>
      <c r="Y44" s="539"/>
      <c r="Z44" s="539"/>
      <c r="AA44" s="539"/>
      <c r="AB44" s="534"/>
    </row>
    <row r="45" spans="2:28" s="115" customFormat="1" ht="15.6" customHeight="1" thickTop="1" thickBot="1" x14ac:dyDescent="0.25">
      <c r="B45" s="446"/>
      <c r="C45" s="459"/>
      <c r="D45" s="446"/>
      <c r="E45" s="490"/>
      <c r="F45" s="604"/>
      <c r="G45" s="116">
        <f>'Mapa de Risco'!F45</f>
        <v>0</v>
      </c>
      <c r="H45" s="133"/>
      <c r="I45" s="599"/>
      <c r="J45" s="600"/>
      <c r="K45" s="594"/>
      <c r="L45" s="593"/>
      <c r="M45" s="594"/>
      <c r="N45" s="117"/>
      <c r="O45" s="116">
        <f>'Mapa de Risco'!H45</f>
        <v>0</v>
      </c>
      <c r="P45" s="140"/>
      <c r="Q45" s="52"/>
      <c r="R45" s="141"/>
      <c r="S45" s="142"/>
      <c r="T45" s="142"/>
      <c r="U45" s="142"/>
      <c r="V45" s="118" t="str">
        <f t="shared" si="0"/>
        <v/>
      </c>
      <c r="W45" s="539"/>
      <c r="Y45" s="539"/>
      <c r="Z45" s="539"/>
      <c r="AA45" s="539"/>
      <c r="AB45" s="534"/>
    </row>
    <row r="46" spans="2:28" s="115" customFormat="1" ht="15.6" customHeight="1" thickTop="1" thickBot="1" x14ac:dyDescent="0.25">
      <c r="B46" s="446"/>
      <c r="C46" s="459"/>
      <c r="D46" s="446"/>
      <c r="E46" s="490"/>
      <c r="F46" s="604"/>
      <c r="G46" s="116">
        <f>'Mapa de Risco'!F46</f>
        <v>0</v>
      </c>
      <c r="H46" s="133"/>
      <c r="I46" s="599"/>
      <c r="J46" s="600"/>
      <c r="K46" s="594"/>
      <c r="L46" s="593"/>
      <c r="M46" s="594"/>
      <c r="N46" s="117"/>
      <c r="O46" s="116">
        <f>'Mapa de Risco'!H46</f>
        <v>0</v>
      </c>
      <c r="P46" s="140"/>
      <c r="Q46" s="52"/>
      <c r="R46" s="141"/>
      <c r="S46" s="142"/>
      <c r="T46" s="142"/>
      <c r="U46" s="142"/>
      <c r="V46" s="118" t="str">
        <f t="shared" si="0"/>
        <v/>
      </c>
      <c r="W46" s="539"/>
      <c r="Y46" s="539"/>
      <c r="Z46" s="539"/>
      <c r="AA46" s="539"/>
      <c r="AB46" s="534"/>
    </row>
    <row r="47" spans="2:28" s="115" customFormat="1" ht="15.6" customHeight="1" thickTop="1" thickBot="1" x14ac:dyDescent="0.25">
      <c r="B47" s="446"/>
      <c r="C47" s="459"/>
      <c r="D47" s="446"/>
      <c r="E47" s="490"/>
      <c r="F47" s="604"/>
      <c r="G47" s="116">
        <f>'Mapa de Risco'!F47</f>
        <v>0</v>
      </c>
      <c r="H47" s="133"/>
      <c r="I47" s="599"/>
      <c r="J47" s="600"/>
      <c r="K47" s="594"/>
      <c r="L47" s="593"/>
      <c r="M47" s="594"/>
      <c r="N47" s="117"/>
      <c r="O47" s="116">
        <f>'Mapa de Risco'!H47</f>
        <v>0</v>
      </c>
      <c r="P47" s="140"/>
      <c r="Q47" s="52"/>
      <c r="R47" s="141"/>
      <c r="S47" s="142"/>
      <c r="T47" s="142"/>
      <c r="U47" s="142"/>
      <c r="V47" s="118" t="str">
        <f t="shared" si="0"/>
        <v/>
      </c>
      <c r="W47" s="539"/>
      <c r="Y47" s="539"/>
      <c r="Z47" s="539"/>
      <c r="AA47" s="539"/>
      <c r="AB47" s="534"/>
    </row>
    <row r="48" spans="2:28" s="115" customFormat="1" ht="15.6" customHeight="1" thickTop="1" thickBot="1" x14ac:dyDescent="0.25">
      <c r="B48" s="446"/>
      <c r="C48" s="459"/>
      <c r="D48" s="446"/>
      <c r="E48" s="490"/>
      <c r="F48" s="604"/>
      <c r="G48" s="116">
        <f>'Mapa de Risco'!F48</f>
        <v>0</v>
      </c>
      <c r="H48" s="133"/>
      <c r="I48" s="599"/>
      <c r="J48" s="600"/>
      <c r="K48" s="594"/>
      <c r="L48" s="593"/>
      <c r="M48" s="594"/>
      <c r="N48" s="117"/>
      <c r="O48" s="116">
        <f>'Mapa de Risco'!H48</f>
        <v>0</v>
      </c>
      <c r="P48" s="140"/>
      <c r="Q48" s="52"/>
      <c r="R48" s="141"/>
      <c r="S48" s="142"/>
      <c r="T48" s="142"/>
      <c r="U48" s="142"/>
      <c r="V48" s="118" t="str">
        <f t="shared" si="0"/>
        <v/>
      </c>
      <c r="W48" s="539"/>
      <c r="Y48" s="539"/>
      <c r="Z48" s="539"/>
      <c r="AA48" s="539"/>
      <c r="AB48" s="534"/>
    </row>
    <row r="49" spans="2:28" s="115" customFormat="1" ht="15.6" customHeight="1" thickTop="1" thickBot="1" x14ac:dyDescent="0.25">
      <c r="B49" s="446"/>
      <c r="C49" s="459"/>
      <c r="D49" s="446"/>
      <c r="E49" s="490"/>
      <c r="F49" s="604"/>
      <c r="G49" s="116">
        <f>'Mapa de Risco'!F49</f>
        <v>0</v>
      </c>
      <c r="H49" s="133"/>
      <c r="I49" s="599"/>
      <c r="J49" s="600"/>
      <c r="K49" s="594"/>
      <c r="L49" s="593"/>
      <c r="M49" s="594"/>
      <c r="N49" s="117"/>
      <c r="O49" s="116">
        <f>'Mapa de Risco'!H49</f>
        <v>0</v>
      </c>
      <c r="P49" s="140"/>
      <c r="Q49" s="52"/>
      <c r="R49" s="141"/>
      <c r="S49" s="142"/>
      <c r="T49" s="142"/>
      <c r="U49" s="142"/>
      <c r="V49" s="118" t="str">
        <f t="shared" si="0"/>
        <v/>
      </c>
      <c r="W49" s="539"/>
      <c r="Y49" s="539"/>
      <c r="Z49" s="539"/>
      <c r="AA49" s="539"/>
      <c r="AB49" s="534"/>
    </row>
    <row r="50" spans="2:28" s="115" customFormat="1" ht="15.6" customHeight="1" thickTop="1" thickBot="1" x14ac:dyDescent="0.25">
      <c r="B50" s="446"/>
      <c r="C50" s="459"/>
      <c r="D50" s="446"/>
      <c r="E50" s="490"/>
      <c r="F50" s="604"/>
      <c r="G50" s="116">
        <f>'Mapa de Risco'!F50</f>
        <v>0</v>
      </c>
      <c r="H50" s="133"/>
      <c r="I50" s="599"/>
      <c r="J50" s="600"/>
      <c r="K50" s="594"/>
      <c r="L50" s="593"/>
      <c r="M50" s="594"/>
      <c r="N50" s="117"/>
      <c r="O50" s="116">
        <f>'Mapa de Risco'!H50</f>
        <v>0</v>
      </c>
      <c r="P50" s="140"/>
      <c r="Q50" s="52"/>
      <c r="R50" s="141"/>
      <c r="S50" s="142"/>
      <c r="T50" s="142"/>
      <c r="U50" s="142"/>
      <c r="V50" s="118" t="str">
        <f t="shared" si="0"/>
        <v/>
      </c>
      <c r="W50" s="539"/>
      <c r="Y50" s="539"/>
      <c r="Z50" s="539"/>
      <c r="AA50" s="539"/>
      <c r="AB50" s="534"/>
    </row>
    <row r="51" spans="2:28" s="115" customFormat="1" ht="15.6" customHeight="1" thickTop="1" thickBot="1" x14ac:dyDescent="0.25">
      <c r="B51" s="446"/>
      <c r="C51" s="459"/>
      <c r="D51" s="447"/>
      <c r="E51" s="491"/>
      <c r="F51" s="605"/>
      <c r="G51" s="116">
        <f>'Mapa de Risco'!F51</f>
        <v>0</v>
      </c>
      <c r="H51" s="133"/>
      <c r="I51" s="601"/>
      <c r="J51" s="602"/>
      <c r="K51" s="596"/>
      <c r="L51" s="595"/>
      <c r="M51" s="596"/>
      <c r="N51" s="117"/>
      <c r="O51" s="116">
        <f>'Mapa de Risco'!H51</f>
        <v>0</v>
      </c>
      <c r="P51" s="140"/>
      <c r="Q51" s="52"/>
      <c r="R51" s="141"/>
      <c r="S51" s="142"/>
      <c r="T51" s="142"/>
      <c r="U51" s="142"/>
      <c r="V51" s="118" t="str">
        <f t="shared" si="0"/>
        <v/>
      </c>
      <c r="W51" s="540"/>
      <c r="Y51" s="540"/>
      <c r="Z51" s="540"/>
      <c r="AA51" s="540"/>
      <c r="AB51" s="535"/>
    </row>
    <row r="52" spans="2:28" s="115" customFormat="1" ht="15.6" customHeight="1" thickTop="1" thickBot="1" x14ac:dyDescent="0.25">
      <c r="B52" s="446"/>
      <c r="C52" s="459"/>
      <c r="D52" s="457" t="str">
        <f>'Mapa de Risco'!D52:D61</f>
        <v>FCS.05</v>
      </c>
      <c r="E52" s="590" t="str">
        <f>'Mapa de Risco'!E52:E61</f>
        <v>Equipe dimensionada e capacitada para elaboração de estudo preliminar</v>
      </c>
      <c r="F52" s="603" t="str">
        <f>'Mapa de Risco'!G52:G61</f>
        <v>Evento 5</v>
      </c>
      <c r="G52" s="116">
        <f>'Mapa de Risco'!F52</f>
        <v>0</v>
      </c>
      <c r="H52" s="133"/>
      <c r="I52" s="597" t="str">
        <f t="shared" ref="I52" si="17">IFERROR(ROUND(AVERAGE(H52:H61),0),"")</f>
        <v/>
      </c>
      <c r="J52" s="598"/>
      <c r="K52" s="592"/>
      <c r="L52" s="591" t="str">
        <f t="shared" ref="L52" si="18">IF(I52&gt;5,"Nota Inválida",HLOOKUP(I52,$I$9:$M$10,2,0))</f>
        <v>Nota Inválida</v>
      </c>
      <c r="M52" s="592"/>
      <c r="N52" s="117"/>
      <c r="O52" s="116">
        <f>'Mapa de Risco'!H52</f>
        <v>0</v>
      </c>
      <c r="P52" s="140"/>
      <c r="Q52" s="52"/>
      <c r="R52" s="141"/>
      <c r="S52" s="142"/>
      <c r="T52" s="142"/>
      <c r="U52" s="142"/>
      <c r="V52" s="118" t="str">
        <f t="shared" si="0"/>
        <v/>
      </c>
      <c r="W52" s="538" t="str">
        <f t="shared" ref="W52" si="19">IFERROR(ROUND(AVERAGE(V52:V61),0),"")</f>
        <v/>
      </c>
      <c r="Y52" s="538" t="str">
        <f t="shared" ref="Y52" si="20">I52</f>
        <v/>
      </c>
      <c r="Z52" s="538" t="str">
        <f t="shared" ref="Z52" si="21">W52</f>
        <v/>
      </c>
      <c r="AA52" s="538" t="str">
        <f t="shared" si="10"/>
        <v/>
      </c>
      <c r="AB52" s="533" t="str">
        <f t="shared" ref="AB52" si="22">IF(AA52=0,"",IF(AA52&lt;=2,"Risco Insignificante",IF(AA52&lt;=5,"Risco Pequeno",IF(AA52&lt;=10,"Risco Moderado",IF(AA52&lt;=16,"Risco Alto",IF(AA52&lt;=25,"Risco Crítico",""))))))</f>
        <v/>
      </c>
    </row>
    <row r="53" spans="2:28" s="115" customFormat="1" ht="15.6" customHeight="1" thickTop="1" thickBot="1" x14ac:dyDescent="0.25">
      <c r="B53" s="446"/>
      <c r="C53" s="459"/>
      <c r="D53" s="446"/>
      <c r="E53" s="490"/>
      <c r="F53" s="604"/>
      <c r="G53" s="116">
        <f>'Mapa de Risco'!F53</f>
        <v>0</v>
      </c>
      <c r="H53" s="133"/>
      <c r="I53" s="599"/>
      <c r="J53" s="600"/>
      <c r="K53" s="594"/>
      <c r="L53" s="593"/>
      <c r="M53" s="594"/>
      <c r="N53" s="117"/>
      <c r="O53" s="116">
        <f>'Mapa de Risco'!H53</f>
        <v>0</v>
      </c>
      <c r="P53" s="140"/>
      <c r="Q53" s="52"/>
      <c r="R53" s="141"/>
      <c r="S53" s="142"/>
      <c r="T53" s="142"/>
      <c r="U53" s="142"/>
      <c r="V53" s="118" t="str">
        <f t="shared" si="0"/>
        <v/>
      </c>
      <c r="W53" s="539"/>
      <c r="Y53" s="539"/>
      <c r="Z53" s="539"/>
      <c r="AA53" s="539"/>
      <c r="AB53" s="534"/>
    </row>
    <row r="54" spans="2:28" s="115" customFormat="1" ht="15.6" customHeight="1" thickTop="1" thickBot="1" x14ac:dyDescent="0.25">
      <c r="B54" s="446"/>
      <c r="C54" s="459"/>
      <c r="D54" s="446"/>
      <c r="E54" s="490"/>
      <c r="F54" s="604"/>
      <c r="G54" s="116">
        <f>'Mapa de Risco'!F54</f>
        <v>0</v>
      </c>
      <c r="H54" s="133"/>
      <c r="I54" s="599"/>
      <c r="J54" s="600"/>
      <c r="K54" s="594"/>
      <c r="L54" s="593"/>
      <c r="M54" s="594"/>
      <c r="N54" s="117"/>
      <c r="O54" s="116">
        <f>'Mapa de Risco'!H54</f>
        <v>0</v>
      </c>
      <c r="P54" s="140"/>
      <c r="Q54" s="52"/>
      <c r="R54" s="141"/>
      <c r="S54" s="142"/>
      <c r="T54" s="142"/>
      <c r="U54" s="142"/>
      <c r="V54" s="118" t="str">
        <f t="shared" si="0"/>
        <v/>
      </c>
      <c r="W54" s="539"/>
      <c r="Y54" s="539"/>
      <c r="Z54" s="539"/>
      <c r="AA54" s="539"/>
      <c r="AB54" s="534"/>
    </row>
    <row r="55" spans="2:28" s="115" customFormat="1" ht="15.6" customHeight="1" thickTop="1" thickBot="1" x14ac:dyDescent="0.25">
      <c r="B55" s="446"/>
      <c r="C55" s="459"/>
      <c r="D55" s="446"/>
      <c r="E55" s="490"/>
      <c r="F55" s="604"/>
      <c r="G55" s="116">
        <f>'Mapa de Risco'!F55</f>
        <v>0</v>
      </c>
      <c r="H55" s="133"/>
      <c r="I55" s="599"/>
      <c r="J55" s="600"/>
      <c r="K55" s="594"/>
      <c r="L55" s="593"/>
      <c r="M55" s="594"/>
      <c r="N55" s="117"/>
      <c r="O55" s="116">
        <f>'Mapa de Risco'!H55</f>
        <v>0</v>
      </c>
      <c r="P55" s="140"/>
      <c r="Q55" s="52"/>
      <c r="R55" s="141"/>
      <c r="S55" s="142"/>
      <c r="T55" s="142"/>
      <c r="U55" s="142"/>
      <c r="V55" s="118" t="str">
        <f t="shared" si="0"/>
        <v/>
      </c>
      <c r="W55" s="539"/>
      <c r="Y55" s="539"/>
      <c r="Z55" s="539"/>
      <c r="AA55" s="539"/>
      <c r="AB55" s="534"/>
    </row>
    <row r="56" spans="2:28" s="115" customFormat="1" ht="15.6" customHeight="1" thickTop="1" thickBot="1" x14ac:dyDescent="0.25">
      <c r="B56" s="446"/>
      <c r="C56" s="459"/>
      <c r="D56" s="446"/>
      <c r="E56" s="490"/>
      <c r="F56" s="604"/>
      <c r="G56" s="116">
        <f>'Mapa de Risco'!F56</f>
        <v>0</v>
      </c>
      <c r="H56" s="133"/>
      <c r="I56" s="599"/>
      <c r="J56" s="600"/>
      <c r="K56" s="594"/>
      <c r="L56" s="593"/>
      <c r="M56" s="594"/>
      <c r="N56" s="117"/>
      <c r="O56" s="116">
        <f>'Mapa de Risco'!H56</f>
        <v>0</v>
      </c>
      <c r="P56" s="140"/>
      <c r="Q56" s="52"/>
      <c r="R56" s="141"/>
      <c r="S56" s="142"/>
      <c r="T56" s="142"/>
      <c r="U56" s="142"/>
      <c r="V56" s="118" t="str">
        <f t="shared" si="0"/>
        <v/>
      </c>
      <c r="W56" s="539"/>
      <c r="Y56" s="539"/>
      <c r="Z56" s="539"/>
      <c r="AA56" s="539"/>
      <c r="AB56" s="534"/>
    </row>
    <row r="57" spans="2:28" s="115" customFormat="1" ht="15.6" customHeight="1" thickTop="1" thickBot="1" x14ac:dyDescent="0.25">
      <c r="B57" s="446"/>
      <c r="C57" s="459"/>
      <c r="D57" s="446"/>
      <c r="E57" s="490"/>
      <c r="F57" s="604"/>
      <c r="G57" s="116">
        <f>'Mapa de Risco'!F57</f>
        <v>0</v>
      </c>
      <c r="H57" s="133"/>
      <c r="I57" s="599"/>
      <c r="J57" s="600"/>
      <c r="K57" s="594"/>
      <c r="L57" s="593"/>
      <c r="M57" s="594"/>
      <c r="N57" s="117"/>
      <c r="O57" s="116">
        <f>'Mapa de Risco'!H57</f>
        <v>0</v>
      </c>
      <c r="P57" s="140"/>
      <c r="Q57" s="52"/>
      <c r="R57" s="141"/>
      <c r="S57" s="142"/>
      <c r="T57" s="142"/>
      <c r="U57" s="142"/>
      <c r="V57" s="118" t="str">
        <f t="shared" si="0"/>
        <v/>
      </c>
      <c r="W57" s="539"/>
      <c r="Y57" s="539"/>
      <c r="Z57" s="539"/>
      <c r="AA57" s="539"/>
      <c r="AB57" s="534"/>
    </row>
    <row r="58" spans="2:28" s="115" customFormat="1" ht="15.6" customHeight="1" thickTop="1" thickBot="1" x14ac:dyDescent="0.25">
      <c r="B58" s="446"/>
      <c r="C58" s="459"/>
      <c r="D58" s="446"/>
      <c r="E58" s="490"/>
      <c r="F58" s="604"/>
      <c r="G58" s="116">
        <f>'Mapa de Risco'!F58</f>
        <v>0</v>
      </c>
      <c r="H58" s="133"/>
      <c r="I58" s="599"/>
      <c r="J58" s="600"/>
      <c r="K58" s="594"/>
      <c r="L58" s="593"/>
      <c r="M58" s="594"/>
      <c r="N58" s="117"/>
      <c r="O58" s="116">
        <f>'Mapa de Risco'!H58</f>
        <v>0</v>
      </c>
      <c r="P58" s="140"/>
      <c r="Q58" s="52"/>
      <c r="R58" s="141"/>
      <c r="S58" s="142"/>
      <c r="T58" s="142"/>
      <c r="U58" s="142"/>
      <c r="V58" s="118" t="str">
        <f t="shared" si="0"/>
        <v/>
      </c>
      <c r="W58" s="539"/>
      <c r="Y58" s="539"/>
      <c r="Z58" s="539"/>
      <c r="AA58" s="539"/>
      <c r="AB58" s="534"/>
    </row>
    <row r="59" spans="2:28" s="115" customFormat="1" ht="15.6" customHeight="1" thickTop="1" thickBot="1" x14ac:dyDescent="0.25">
      <c r="B59" s="446"/>
      <c r="C59" s="459"/>
      <c r="D59" s="446"/>
      <c r="E59" s="490"/>
      <c r="F59" s="604"/>
      <c r="G59" s="116">
        <f>'Mapa de Risco'!F59</f>
        <v>0</v>
      </c>
      <c r="H59" s="133"/>
      <c r="I59" s="599"/>
      <c r="J59" s="600"/>
      <c r="K59" s="594"/>
      <c r="L59" s="593"/>
      <c r="M59" s="594"/>
      <c r="N59" s="117"/>
      <c r="O59" s="116">
        <f>'Mapa de Risco'!H59</f>
        <v>0</v>
      </c>
      <c r="P59" s="140"/>
      <c r="Q59" s="52"/>
      <c r="R59" s="141"/>
      <c r="S59" s="142"/>
      <c r="T59" s="142"/>
      <c r="U59" s="142"/>
      <c r="V59" s="118" t="str">
        <f t="shared" si="0"/>
        <v/>
      </c>
      <c r="W59" s="539"/>
      <c r="Y59" s="539"/>
      <c r="Z59" s="539"/>
      <c r="AA59" s="539"/>
      <c r="AB59" s="534"/>
    </row>
    <row r="60" spans="2:28" s="115" customFormat="1" ht="15.6" customHeight="1" thickTop="1" thickBot="1" x14ac:dyDescent="0.25">
      <c r="B60" s="446"/>
      <c r="C60" s="459"/>
      <c r="D60" s="446"/>
      <c r="E60" s="490"/>
      <c r="F60" s="604"/>
      <c r="G60" s="116">
        <f>'Mapa de Risco'!F60</f>
        <v>0</v>
      </c>
      <c r="H60" s="133"/>
      <c r="I60" s="599"/>
      <c r="J60" s="600"/>
      <c r="K60" s="594"/>
      <c r="L60" s="593"/>
      <c r="M60" s="594"/>
      <c r="N60" s="117"/>
      <c r="O60" s="116">
        <f>'Mapa de Risco'!H60</f>
        <v>0</v>
      </c>
      <c r="P60" s="140"/>
      <c r="Q60" s="52"/>
      <c r="R60" s="141"/>
      <c r="S60" s="142"/>
      <c r="T60" s="142"/>
      <c r="U60" s="142"/>
      <c r="V60" s="118" t="str">
        <f t="shared" si="0"/>
        <v/>
      </c>
      <c r="W60" s="539"/>
      <c r="Y60" s="539"/>
      <c r="Z60" s="539"/>
      <c r="AA60" s="539"/>
      <c r="AB60" s="534"/>
    </row>
    <row r="61" spans="2:28" s="115" customFormat="1" ht="15.6" customHeight="1" thickTop="1" thickBot="1" x14ac:dyDescent="0.25">
      <c r="B61" s="446"/>
      <c r="C61" s="459"/>
      <c r="D61" s="447"/>
      <c r="E61" s="491"/>
      <c r="F61" s="605"/>
      <c r="G61" s="116">
        <f>'Mapa de Risco'!F61</f>
        <v>0</v>
      </c>
      <c r="H61" s="133"/>
      <c r="I61" s="601"/>
      <c r="J61" s="602"/>
      <c r="K61" s="596"/>
      <c r="L61" s="595"/>
      <c r="M61" s="596"/>
      <c r="N61" s="117"/>
      <c r="O61" s="116">
        <f>'Mapa de Risco'!H61</f>
        <v>0</v>
      </c>
      <c r="P61" s="140"/>
      <c r="Q61" s="52"/>
      <c r="R61" s="141"/>
      <c r="S61" s="142"/>
      <c r="T61" s="142"/>
      <c r="U61" s="142"/>
      <c r="V61" s="118" t="str">
        <f t="shared" si="0"/>
        <v/>
      </c>
      <c r="W61" s="540"/>
      <c r="Y61" s="540"/>
      <c r="Z61" s="540"/>
      <c r="AA61" s="540"/>
      <c r="AB61" s="535"/>
    </row>
    <row r="62" spans="2:28" s="115" customFormat="1" ht="15.6" customHeight="1" thickTop="1" thickBot="1" x14ac:dyDescent="0.25">
      <c r="B62" s="446"/>
      <c r="C62" s="459"/>
      <c r="D62" s="457" t="str">
        <f>'Mapa de Risco'!D62:D71</f>
        <v>FCS.06</v>
      </c>
      <c r="E62" s="590" t="str">
        <f>'Mapa de Risco'!E62:E71</f>
        <v>Termo de referência</v>
      </c>
      <c r="F62" s="603" t="str">
        <f>'Mapa de Risco'!G62:G71</f>
        <v>Evento 6</v>
      </c>
      <c r="G62" s="116">
        <f>'Mapa de Risco'!F62</f>
        <v>0</v>
      </c>
      <c r="H62" s="133"/>
      <c r="I62" s="597" t="str">
        <f t="shared" ref="I62" si="23">IFERROR(ROUND(AVERAGE(H62:H71),0),"")</f>
        <v/>
      </c>
      <c r="J62" s="598"/>
      <c r="K62" s="592"/>
      <c r="L62" s="591" t="str">
        <f t="shared" ref="L62" si="24">IF(I62&gt;5,"Nota Inválida",HLOOKUP(I62,$I$9:$M$10,2,0))</f>
        <v>Nota Inválida</v>
      </c>
      <c r="M62" s="592"/>
      <c r="N62" s="117"/>
      <c r="O62" s="116">
        <f>'Mapa de Risco'!H62</f>
        <v>0</v>
      </c>
      <c r="P62" s="140"/>
      <c r="Q62" s="52"/>
      <c r="R62" s="141"/>
      <c r="S62" s="142"/>
      <c r="T62" s="142"/>
      <c r="U62" s="142"/>
      <c r="V62" s="118" t="str">
        <f t="shared" si="0"/>
        <v/>
      </c>
      <c r="W62" s="538" t="str">
        <f t="shared" ref="W62" si="25">IFERROR(ROUND(AVERAGE(V62:V71),0),"")</f>
        <v/>
      </c>
      <c r="Y62" s="538" t="str">
        <f t="shared" ref="Y62:Y102" si="26">I62</f>
        <v/>
      </c>
      <c r="Z62" s="538" t="str">
        <f t="shared" ref="Z62" si="27">W62</f>
        <v/>
      </c>
      <c r="AA62" s="538" t="str">
        <f t="shared" si="10"/>
        <v/>
      </c>
      <c r="AB62" s="533" t="str">
        <f t="shared" ref="AB62:AB102" si="28">IF(AA62=0,"",IF(AA62&lt;=2,"Risco Insignificante",IF(AA62&lt;=5,"Risco Pequeno",IF(AA62&lt;=10,"Risco Moderado",IF(AA62&lt;=16,"Risco Alto",IF(AA62&lt;=25,"Risco Crítico",""))))))</f>
        <v/>
      </c>
    </row>
    <row r="63" spans="2:28" s="115" customFormat="1" ht="15.6" customHeight="1" thickTop="1" thickBot="1" x14ac:dyDescent="0.25">
      <c r="B63" s="446"/>
      <c r="C63" s="459"/>
      <c r="D63" s="446"/>
      <c r="E63" s="490"/>
      <c r="F63" s="604"/>
      <c r="G63" s="116">
        <f>'Mapa de Risco'!F63</f>
        <v>0</v>
      </c>
      <c r="H63" s="133"/>
      <c r="I63" s="599"/>
      <c r="J63" s="600"/>
      <c r="K63" s="594"/>
      <c r="L63" s="593"/>
      <c r="M63" s="594"/>
      <c r="N63" s="117"/>
      <c r="O63" s="116">
        <f>'Mapa de Risco'!H63</f>
        <v>0</v>
      </c>
      <c r="P63" s="140"/>
      <c r="Q63" s="52"/>
      <c r="R63" s="141"/>
      <c r="S63" s="142"/>
      <c r="T63" s="142"/>
      <c r="U63" s="142"/>
      <c r="V63" s="118" t="str">
        <f t="shared" si="0"/>
        <v/>
      </c>
      <c r="W63" s="539"/>
      <c r="Y63" s="539"/>
      <c r="Z63" s="539"/>
      <c r="AA63" s="539"/>
      <c r="AB63" s="534"/>
    </row>
    <row r="64" spans="2:28" s="115" customFormat="1" ht="15.6" customHeight="1" thickTop="1" thickBot="1" x14ac:dyDescent="0.25">
      <c r="B64" s="446"/>
      <c r="C64" s="459"/>
      <c r="D64" s="446"/>
      <c r="E64" s="490"/>
      <c r="F64" s="604"/>
      <c r="G64" s="116">
        <f>'Mapa de Risco'!F64</f>
        <v>0</v>
      </c>
      <c r="H64" s="133"/>
      <c r="I64" s="599"/>
      <c r="J64" s="600"/>
      <c r="K64" s="594"/>
      <c r="L64" s="593"/>
      <c r="M64" s="594"/>
      <c r="N64" s="117"/>
      <c r="O64" s="116">
        <f>'Mapa de Risco'!H64</f>
        <v>0</v>
      </c>
      <c r="P64" s="140"/>
      <c r="Q64" s="52"/>
      <c r="R64" s="141"/>
      <c r="S64" s="142"/>
      <c r="T64" s="142"/>
      <c r="U64" s="142"/>
      <c r="V64" s="118" t="str">
        <f t="shared" si="0"/>
        <v/>
      </c>
      <c r="W64" s="539"/>
      <c r="Y64" s="539"/>
      <c r="Z64" s="539"/>
      <c r="AA64" s="539"/>
      <c r="AB64" s="534"/>
    </row>
    <row r="65" spans="2:28" s="115" customFormat="1" ht="15.6" customHeight="1" thickTop="1" thickBot="1" x14ac:dyDescent="0.25">
      <c r="B65" s="446"/>
      <c r="C65" s="459"/>
      <c r="D65" s="446"/>
      <c r="E65" s="490"/>
      <c r="F65" s="604"/>
      <c r="G65" s="116">
        <f>'Mapa de Risco'!F65</f>
        <v>0</v>
      </c>
      <c r="H65" s="133"/>
      <c r="I65" s="599"/>
      <c r="J65" s="600"/>
      <c r="K65" s="594"/>
      <c r="L65" s="593"/>
      <c r="M65" s="594"/>
      <c r="N65" s="117"/>
      <c r="O65" s="116">
        <f>'Mapa de Risco'!H65</f>
        <v>0</v>
      </c>
      <c r="P65" s="140"/>
      <c r="Q65" s="52"/>
      <c r="R65" s="141"/>
      <c r="S65" s="142"/>
      <c r="T65" s="142"/>
      <c r="U65" s="142"/>
      <c r="V65" s="118" t="str">
        <f t="shared" si="0"/>
        <v/>
      </c>
      <c r="W65" s="539"/>
      <c r="Y65" s="539"/>
      <c r="Z65" s="539"/>
      <c r="AA65" s="539"/>
      <c r="AB65" s="534"/>
    </row>
    <row r="66" spans="2:28" s="115" customFormat="1" ht="15.6" customHeight="1" thickTop="1" thickBot="1" x14ac:dyDescent="0.25">
      <c r="B66" s="446"/>
      <c r="C66" s="459"/>
      <c r="D66" s="446"/>
      <c r="E66" s="490"/>
      <c r="F66" s="604"/>
      <c r="G66" s="116">
        <f>'Mapa de Risco'!F66</f>
        <v>0</v>
      </c>
      <c r="H66" s="133"/>
      <c r="I66" s="599"/>
      <c r="J66" s="600"/>
      <c r="K66" s="594"/>
      <c r="L66" s="593"/>
      <c r="M66" s="594"/>
      <c r="N66" s="117"/>
      <c r="O66" s="116">
        <f>'Mapa de Risco'!H66</f>
        <v>0</v>
      </c>
      <c r="P66" s="140"/>
      <c r="Q66" s="52"/>
      <c r="R66" s="141"/>
      <c r="S66" s="142"/>
      <c r="T66" s="142"/>
      <c r="U66" s="142"/>
      <c r="V66" s="118" t="str">
        <f t="shared" si="0"/>
        <v/>
      </c>
      <c r="W66" s="539"/>
      <c r="Y66" s="539"/>
      <c r="Z66" s="539"/>
      <c r="AA66" s="539"/>
      <c r="AB66" s="534"/>
    </row>
    <row r="67" spans="2:28" s="115" customFormat="1" ht="15.6" customHeight="1" thickTop="1" thickBot="1" x14ac:dyDescent="0.25">
      <c r="B67" s="446"/>
      <c r="C67" s="459"/>
      <c r="D67" s="446"/>
      <c r="E67" s="490"/>
      <c r="F67" s="604"/>
      <c r="G67" s="116">
        <f>'Mapa de Risco'!F67</f>
        <v>0</v>
      </c>
      <c r="H67" s="133"/>
      <c r="I67" s="599"/>
      <c r="J67" s="600"/>
      <c r="K67" s="594"/>
      <c r="L67" s="593"/>
      <c r="M67" s="594"/>
      <c r="N67" s="117"/>
      <c r="O67" s="116">
        <f>'Mapa de Risco'!H67</f>
        <v>0</v>
      </c>
      <c r="P67" s="140"/>
      <c r="Q67" s="52"/>
      <c r="R67" s="141"/>
      <c r="S67" s="142"/>
      <c r="T67" s="142"/>
      <c r="U67" s="142"/>
      <c r="V67" s="118" t="str">
        <f t="shared" si="0"/>
        <v/>
      </c>
      <c r="W67" s="539"/>
      <c r="Y67" s="539"/>
      <c r="Z67" s="539"/>
      <c r="AA67" s="539"/>
      <c r="AB67" s="534"/>
    </row>
    <row r="68" spans="2:28" s="115" customFormat="1" ht="15.6" customHeight="1" thickTop="1" thickBot="1" x14ac:dyDescent="0.25">
      <c r="B68" s="446"/>
      <c r="C68" s="459"/>
      <c r="D68" s="446"/>
      <c r="E68" s="490"/>
      <c r="F68" s="604"/>
      <c r="G68" s="116">
        <f>'Mapa de Risco'!F68</f>
        <v>0</v>
      </c>
      <c r="H68" s="133"/>
      <c r="I68" s="599"/>
      <c r="J68" s="600"/>
      <c r="K68" s="594"/>
      <c r="L68" s="593"/>
      <c r="M68" s="594"/>
      <c r="N68" s="117"/>
      <c r="O68" s="116">
        <f>'Mapa de Risco'!H68</f>
        <v>0</v>
      </c>
      <c r="P68" s="140"/>
      <c r="Q68" s="52"/>
      <c r="R68" s="141"/>
      <c r="S68" s="142"/>
      <c r="T68" s="142"/>
      <c r="U68" s="142"/>
      <c r="V68" s="118" t="str">
        <f t="shared" si="0"/>
        <v/>
      </c>
      <c r="W68" s="539"/>
      <c r="Y68" s="539"/>
      <c r="Z68" s="539"/>
      <c r="AA68" s="539"/>
      <c r="AB68" s="534"/>
    </row>
    <row r="69" spans="2:28" s="115" customFormat="1" ht="15.6" customHeight="1" thickTop="1" thickBot="1" x14ac:dyDescent="0.25">
      <c r="B69" s="446"/>
      <c r="C69" s="459"/>
      <c r="D69" s="446"/>
      <c r="E69" s="490"/>
      <c r="F69" s="604"/>
      <c r="G69" s="116">
        <f>'Mapa de Risco'!F69</f>
        <v>0</v>
      </c>
      <c r="H69" s="133"/>
      <c r="I69" s="599"/>
      <c r="J69" s="600"/>
      <c r="K69" s="594"/>
      <c r="L69" s="593"/>
      <c r="M69" s="594"/>
      <c r="N69" s="117"/>
      <c r="O69" s="116">
        <f>'Mapa de Risco'!H69</f>
        <v>0</v>
      </c>
      <c r="P69" s="140"/>
      <c r="Q69" s="52"/>
      <c r="R69" s="141"/>
      <c r="S69" s="142"/>
      <c r="T69" s="142"/>
      <c r="U69" s="142"/>
      <c r="V69" s="118" t="str">
        <f t="shared" si="0"/>
        <v/>
      </c>
      <c r="W69" s="539"/>
      <c r="Y69" s="539"/>
      <c r="Z69" s="539"/>
      <c r="AA69" s="539"/>
      <c r="AB69" s="534"/>
    </row>
    <row r="70" spans="2:28" s="115" customFormat="1" ht="15.6" customHeight="1" thickTop="1" thickBot="1" x14ac:dyDescent="0.25">
      <c r="B70" s="446"/>
      <c r="C70" s="459"/>
      <c r="D70" s="446"/>
      <c r="E70" s="490"/>
      <c r="F70" s="604"/>
      <c r="G70" s="116">
        <f>'Mapa de Risco'!F70</f>
        <v>0</v>
      </c>
      <c r="H70" s="133"/>
      <c r="I70" s="599"/>
      <c r="J70" s="600"/>
      <c r="K70" s="594"/>
      <c r="L70" s="593"/>
      <c r="M70" s="594"/>
      <c r="N70" s="117"/>
      <c r="O70" s="116">
        <f>'Mapa de Risco'!H70</f>
        <v>0</v>
      </c>
      <c r="P70" s="140"/>
      <c r="Q70" s="52"/>
      <c r="R70" s="141"/>
      <c r="S70" s="142"/>
      <c r="T70" s="142"/>
      <c r="U70" s="142"/>
      <c r="V70" s="118" t="str">
        <f t="shared" si="0"/>
        <v/>
      </c>
      <c r="W70" s="539"/>
      <c r="Y70" s="539"/>
      <c r="Z70" s="539"/>
      <c r="AA70" s="539"/>
      <c r="AB70" s="534"/>
    </row>
    <row r="71" spans="2:28" s="115" customFormat="1" ht="15.6" customHeight="1" thickTop="1" thickBot="1" x14ac:dyDescent="0.25">
      <c r="B71" s="446"/>
      <c r="C71" s="459"/>
      <c r="D71" s="447"/>
      <c r="E71" s="491"/>
      <c r="F71" s="605"/>
      <c r="G71" s="116">
        <f>'Mapa de Risco'!F71</f>
        <v>0</v>
      </c>
      <c r="H71" s="133"/>
      <c r="I71" s="601"/>
      <c r="J71" s="602"/>
      <c r="K71" s="596"/>
      <c r="L71" s="595"/>
      <c r="M71" s="596"/>
      <c r="N71" s="117"/>
      <c r="O71" s="116">
        <f>'Mapa de Risco'!H71</f>
        <v>0</v>
      </c>
      <c r="P71" s="140"/>
      <c r="Q71" s="52"/>
      <c r="R71" s="141"/>
      <c r="S71" s="142"/>
      <c r="T71" s="142"/>
      <c r="U71" s="142"/>
      <c r="V71" s="118" t="str">
        <f t="shared" si="0"/>
        <v/>
      </c>
      <c r="W71" s="540"/>
      <c r="Y71" s="540"/>
      <c r="Z71" s="540"/>
      <c r="AA71" s="540"/>
      <c r="AB71" s="535"/>
    </row>
    <row r="72" spans="2:28" s="115" customFormat="1" ht="15.6" customHeight="1" thickTop="1" thickBot="1" x14ac:dyDescent="0.25">
      <c r="B72" s="446"/>
      <c r="C72" s="459"/>
      <c r="D72" s="457" t="str">
        <f>'Mapa de Risco'!D72:D81</f>
        <v>FCS.07</v>
      </c>
      <c r="E72" s="590">
        <f>'Mapa de Risco'!E72:E81</f>
        <v>0</v>
      </c>
      <c r="F72" s="603" t="str">
        <f>'Mapa de Risco'!G72:G81</f>
        <v>Evento 7</v>
      </c>
      <c r="G72" s="116">
        <f>'Mapa de Risco'!F72</f>
        <v>0</v>
      </c>
      <c r="H72" s="133"/>
      <c r="I72" s="597" t="str">
        <f t="shared" ref="I72" si="29">IFERROR(ROUND(AVERAGE(H72:H81),0),"")</f>
        <v/>
      </c>
      <c r="J72" s="598"/>
      <c r="K72" s="592"/>
      <c r="L72" s="591" t="str">
        <f t="shared" ref="L72" si="30">IF(I72&gt;5,"Nota Inválida",HLOOKUP(I72,$I$9:$M$10,2,0))</f>
        <v>Nota Inválida</v>
      </c>
      <c r="M72" s="592"/>
      <c r="N72" s="117"/>
      <c r="O72" s="116">
        <f>'Mapa de Risco'!H72</f>
        <v>0</v>
      </c>
      <c r="P72" s="140"/>
      <c r="Q72" s="52"/>
      <c r="R72" s="141"/>
      <c r="S72" s="142"/>
      <c r="T72" s="142"/>
      <c r="U72" s="142"/>
      <c r="V72" s="118" t="str">
        <f t="shared" si="0"/>
        <v/>
      </c>
      <c r="W72" s="538" t="str">
        <f t="shared" ref="W72:W112" si="31">IFERROR(ROUND(AVERAGE(V72:V81),0),"")</f>
        <v/>
      </c>
      <c r="Y72" s="538" t="str">
        <f t="shared" ref="Y72:Y112" si="32">I72</f>
        <v/>
      </c>
      <c r="Z72" s="538" t="str">
        <f t="shared" ref="Z72" si="33">W72</f>
        <v/>
      </c>
      <c r="AA72" s="538" t="str">
        <f t="shared" si="10"/>
        <v/>
      </c>
      <c r="AB72" s="533" t="str">
        <f t="shared" si="28"/>
        <v/>
      </c>
    </row>
    <row r="73" spans="2:28" s="115" customFormat="1" ht="15.6" customHeight="1" thickTop="1" thickBot="1" x14ac:dyDescent="0.25">
      <c r="B73" s="446"/>
      <c r="C73" s="459"/>
      <c r="D73" s="446"/>
      <c r="E73" s="490"/>
      <c r="F73" s="604"/>
      <c r="G73" s="116">
        <f>'Mapa de Risco'!F73</f>
        <v>0</v>
      </c>
      <c r="H73" s="133"/>
      <c r="I73" s="599"/>
      <c r="J73" s="600"/>
      <c r="K73" s="594"/>
      <c r="L73" s="593"/>
      <c r="M73" s="594"/>
      <c r="N73" s="117"/>
      <c r="O73" s="116">
        <f>'Mapa de Risco'!H73</f>
        <v>0</v>
      </c>
      <c r="P73" s="140"/>
      <c r="Q73" s="52"/>
      <c r="R73" s="141"/>
      <c r="S73" s="142"/>
      <c r="T73" s="142"/>
      <c r="U73" s="142"/>
      <c r="V73" s="118" t="str">
        <f t="shared" si="0"/>
        <v/>
      </c>
      <c r="W73" s="539"/>
      <c r="Y73" s="539"/>
      <c r="Z73" s="539"/>
      <c r="AA73" s="539"/>
      <c r="AB73" s="534"/>
    </row>
    <row r="74" spans="2:28" s="115" customFormat="1" ht="15.6" customHeight="1" thickTop="1" thickBot="1" x14ac:dyDescent="0.25">
      <c r="B74" s="446"/>
      <c r="C74" s="459"/>
      <c r="D74" s="446"/>
      <c r="E74" s="490"/>
      <c r="F74" s="604"/>
      <c r="G74" s="116">
        <f>'Mapa de Risco'!F74</f>
        <v>0</v>
      </c>
      <c r="H74" s="133"/>
      <c r="I74" s="599"/>
      <c r="J74" s="600"/>
      <c r="K74" s="594"/>
      <c r="L74" s="593"/>
      <c r="M74" s="594"/>
      <c r="N74" s="117"/>
      <c r="O74" s="116">
        <f>'Mapa de Risco'!H74</f>
        <v>0</v>
      </c>
      <c r="P74" s="140"/>
      <c r="Q74" s="52"/>
      <c r="R74" s="141"/>
      <c r="S74" s="142"/>
      <c r="T74" s="142"/>
      <c r="U74" s="142"/>
      <c r="V74" s="118" t="str">
        <f t="shared" si="0"/>
        <v/>
      </c>
      <c r="W74" s="539"/>
      <c r="Y74" s="539"/>
      <c r="Z74" s="539"/>
      <c r="AA74" s="539"/>
      <c r="AB74" s="534"/>
    </row>
    <row r="75" spans="2:28" s="115" customFormat="1" ht="15.6" customHeight="1" thickTop="1" thickBot="1" x14ac:dyDescent="0.25">
      <c r="B75" s="446"/>
      <c r="C75" s="459"/>
      <c r="D75" s="446"/>
      <c r="E75" s="490"/>
      <c r="F75" s="604"/>
      <c r="G75" s="116">
        <f>'Mapa de Risco'!F75</f>
        <v>0</v>
      </c>
      <c r="H75" s="133"/>
      <c r="I75" s="599"/>
      <c r="J75" s="600"/>
      <c r="K75" s="594"/>
      <c r="L75" s="593"/>
      <c r="M75" s="594"/>
      <c r="N75" s="117"/>
      <c r="O75" s="116">
        <f>'Mapa de Risco'!H75</f>
        <v>0</v>
      </c>
      <c r="P75" s="140"/>
      <c r="Q75" s="52"/>
      <c r="R75" s="141"/>
      <c r="S75" s="142"/>
      <c r="T75" s="142"/>
      <c r="U75" s="142"/>
      <c r="V75" s="118" t="str">
        <f t="shared" si="0"/>
        <v/>
      </c>
      <c r="W75" s="539"/>
      <c r="Y75" s="539"/>
      <c r="Z75" s="539"/>
      <c r="AA75" s="539"/>
      <c r="AB75" s="534"/>
    </row>
    <row r="76" spans="2:28" s="115" customFormat="1" ht="15.6" customHeight="1" thickTop="1" thickBot="1" x14ac:dyDescent="0.25">
      <c r="B76" s="446"/>
      <c r="C76" s="459"/>
      <c r="D76" s="446"/>
      <c r="E76" s="490"/>
      <c r="F76" s="604"/>
      <c r="G76" s="116">
        <f>'Mapa de Risco'!F76</f>
        <v>0</v>
      </c>
      <c r="H76" s="133"/>
      <c r="I76" s="599"/>
      <c r="J76" s="600"/>
      <c r="K76" s="594"/>
      <c r="L76" s="593"/>
      <c r="M76" s="594"/>
      <c r="N76" s="117"/>
      <c r="O76" s="116">
        <f>'Mapa de Risco'!H76</f>
        <v>0</v>
      </c>
      <c r="P76" s="140"/>
      <c r="Q76" s="52"/>
      <c r="R76" s="141"/>
      <c r="S76" s="142"/>
      <c r="T76" s="142"/>
      <c r="U76" s="142"/>
      <c r="V76" s="118" t="str">
        <f t="shared" ref="V76:V139" si="34">IFERROR(((P76*$P$8)+(Q76*$Q$8)+(R76*$R$8)+(S76*$S$8)+(T76*$T$8)+(U76*$U$8))/((IF(P76=0,0,$P$8))+(IF(Q76=0,0,$Q$8))+(IF(R76=0,0,$R$8))+(IF(S76=0,0,$S$8))+(IF(T76=0,0,$T$8))+(IF(U76=0,0,$U$8))),"")</f>
        <v/>
      </c>
      <c r="W76" s="539"/>
      <c r="Y76" s="539"/>
      <c r="Z76" s="539"/>
      <c r="AA76" s="539"/>
      <c r="AB76" s="534"/>
    </row>
    <row r="77" spans="2:28" s="115" customFormat="1" ht="15.6" customHeight="1" thickTop="1" thickBot="1" x14ac:dyDescent="0.25">
      <c r="B77" s="446"/>
      <c r="C77" s="459"/>
      <c r="D77" s="446"/>
      <c r="E77" s="490"/>
      <c r="F77" s="604"/>
      <c r="G77" s="116">
        <f>'Mapa de Risco'!F77</f>
        <v>0</v>
      </c>
      <c r="H77" s="133"/>
      <c r="I77" s="599"/>
      <c r="J77" s="600"/>
      <c r="K77" s="594"/>
      <c r="L77" s="593"/>
      <c r="M77" s="594"/>
      <c r="N77" s="117"/>
      <c r="O77" s="116">
        <f>'Mapa de Risco'!H77</f>
        <v>0</v>
      </c>
      <c r="P77" s="140"/>
      <c r="Q77" s="52"/>
      <c r="R77" s="141"/>
      <c r="S77" s="142"/>
      <c r="T77" s="142"/>
      <c r="U77" s="142"/>
      <c r="V77" s="118" t="str">
        <f t="shared" si="34"/>
        <v/>
      </c>
      <c r="W77" s="539"/>
      <c r="Y77" s="539"/>
      <c r="Z77" s="539"/>
      <c r="AA77" s="539"/>
      <c r="AB77" s="534"/>
    </row>
    <row r="78" spans="2:28" s="115" customFormat="1" ht="15.6" customHeight="1" thickTop="1" thickBot="1" x14ac:dyDescent="0.25">
      <c r="B78" s="446"/>
      <c r="C78" s="459"/>
      <c r="D78" s="446"/>
      <c r="E78" s="490"/>
      <c r="F78" s="604"/>
      <c r="G78" s="116">
        <f>'Mapa de Risco'!F78</f>
        <v>0</v>
      </c>
      <c r="H78" s="133"/>
      <c r="I78" s="599"/>
      <c r="J78" s="600"/>
      <c r="K78" s="594"/>
      <c r="L78" s="593"/>
      <c r="M78" s="594"/>
      <c r="N78" s="117"/>
      <c r="O78" s="116">
        <f>'Mapa de Risco'!H78</f>
        <v>0</v>
      </c>
      <c r="P78" s="140"/>
      <c r="Q78" s="52"/>
      <c r="R78" s="141"/>
      <c r="S78" s="142"/>
      <c r="T78" s="142"/>
      <c r="U78" s="142"/>
      <c r="V78" s="118" t="str">
        <f t="shared" si="34"/>
        <v/>
      </c>
      <c r="W78" s="539"/>
      <c r="Y78" s="539"/>
      <c r="Z78" s="539"/>
      <c r="AA78" s="539"/>
      <c r="AB78" s="534"/>
    </row>
    <row r="79" spans="2:28" s="115" customFormat="1" ht="15.6" customHeight="1" thickTop="1" thickBot="1" x14ac:dyDescent="0.25">
      <c r="B79" s="446"/>
      <c r="C79" s="459"/>
      <c r="D79" s="446"/>
      <c r="E79" s="490"/>
      <c r="F79" s="604"/>
      <c r="G79" s="116">
        <f>'Mapa de Risco'!F79</f>
        <v>0</v>
      </c>
      <c r="H79" s="133"/>
      <c r="I79" s="599"/>
      <c r="J79" s="600"/>
      <c r="K79" s="594"/>
      <c r="L79" s="593"/>
      <c r="M79" s="594"/>
      <c r="N79" s="117"/>
      <c r="O79" s="116">
        <f>'Mapa de Risco'!H79</f>
        <v>0</v>
      </c>
      <c r="P79" s="140"/>
      <c r="Q79" s="52"/>
      <c r="R79" s="141"/>
      <c r="S79" s="142"/>
      <c r="T79" s="142"/>
      <c r="U79" s="142"/>
      <c r="V79" s="118" t="str">
        <f t="shared" si="34"/>
        <v/>
      </c>
      <c r="W79" s="539"/>
      <c r="Y79" s="539"/>
      <c r="Z79" s="539"/>
      <c r="AA79" s="539"/>
      <c r="AB79" s="534"/>
    </row>
    <row r="80" spans="2:28" s="115" customFormat="1" ht="15.6" customHeight="1" thickTop="1" thickBot="1" x14ac:dyDescent="0.25">
      <c r="B80" s="446"/>
      <c r="C80" s="459"/>
      <c r="D80" s="446"/>
      <c r="E80" s="490"/>
      <c r="F80" s="604"/>
      <c r="G80" s="116">
        <f>'Mapa de Risco'!F80</f>
        <v>0</v>
      </c>
      <c r="H80" s="133"/>
      <c r="I80" s="599"/>
      <c r="J80" s="600"/>
      <c r="K80" s="594"/>
      <c r="L80" s="593"/>
      <c r="M80" s="594"/>
      <c r="N80" s="117"/>
      <c r="O80" s="116">
        <f>'Mapa de Risco'!H80</f>
        <v>0</v>
      </c>
      <c r="P80" s="140"/>
      <c r="Q80" s="52"/>
      <c r="R80" s="141"/>
      <c r="S80" s="142"/>
      <c r="T80" s="142"/>
      <c r="U80" s="142"/>
      <c r="V80" s="118" t="str">
        <f t="shared" si="34"/>
        <v/>
      </c>
      <c r="W80" s="539"/>
      <c r="Y80" s="539"/>
      <c r="Z80" s="539"/>
      <c r="AA80" s="539"/>
      <c r="AB80" s="534"/>
    </row>
    <row r="81" spans="2:28" s="115" customFormat="1" ht="15.6" customHeight="1" thickTop="1" thickBot="1" x14ac:dyDescent="0.25">
      <c r="B81" s="446"/>
      <c r="C81" s="459"/>
      <c r="D81" s="447"/>
      <c r="E81" s="491"/>
      <c r="F81" s="605"/>
      <c r="G81" s="116">
        <f>'Mapa de Risco'!F81</f>
        <v>0</v>
      </c>
      <c r="H81" s="133"/>
      <c r="I81" s="601"/>
      <c r="J81" s="602"/>
      <c r="K81" s="596"/>
      <c r="L81" s="595"/>
      <c r="M81" s="596"/>
      <c r="N81" s="117"/>
      <c r="O81" s="116">
        <f>'Mapa de Risco'!H81</f>
        <v>0</v>
      </c>
      <c r="P81" s="140"/>
      <c r="Q81" s="52"/>
      <c r="R81" s="141"/>
      <c r="S81" s="142"/>
      <c r="T81" s="142"/>
      <c r="U81" s="142"/>
      <c r="V81" s="118" t="str">
        <f t="shared" si="34"/>
        <v/>
      </c>
      <c r="W81" s="540"/>
      <c r="Y81" s="540"/>
      <c r="Z81" s="540"/>
      <c r="AA81" s="540"/>
      <c r="AB81" s="535"/>
    </row>
    <row r="82" spans="2:28" s="115" customFormat="1" ht="15.6" customHeight="1" thickTop="1" thickBot="1" x14ac:dyDescent="0.25">
      <c r="B82" s="446"/>
      <c r="C82" s="459"/>
      <c r="D82" s="457" t="str">
        <f>'Mapa de Risco'!D82:D91</f>
        <v>FCS.08</v>
      </c>
      <c r="E82" s="590">
        <f>'Mapa de Risco'!E82:E91</f>
        <v>0</v>
      </c>
      <c r="F82" s="603" t="str">
        <f>'Mapa de Risco'!G82:G91</f>
        <v>Evento 8</v>
      </c>
      <c r="G82" s="116">
        <f>'Mapa de Risco'!F82</f>
        <v>0</v>
      </c>
      <c r="H82" s="133"/>
      <c r="I82" s="597" t="str">
        <f t="shared" ref="I82" si="35">IFERROR(ROUND(AVERAGE(H82:H91),0),"")</f>
        <v/>
      </c>
      <c r="J82" s="598"/>
      <c r="K82" s="592"/>
      <c r="L82" s="591" t="str">
        <f t="shared" ref="L82" si="36">IF(I82&gt;5,"Nota Inválida",HLOOKUP(I82,$I$9:$M$10,2,0))</f>
        <v>Nota Inválida</v>
      </c>
      <c r="M82" s="592"/>
      <c r="N82" s="117"/>
      <c r="O82" s="116">
        <f>'Mapa de Risco'!H82</f>
        <v>0</v>
      </c>
      <c r="P82" s="140"/>
      <c r="Q82" s="52"/>
      <c r="R82" s="141"/>
      <c r="S82" s="142"/>
      <c r="T82" s="142"/>
      <c r="U82" s="142"/>
      <c r="V82" s="118" t="str">
        <f t="shared" si="34"/>
        <v/>
      </c>
      <c r="W82" s="538" t="str">
        <f t="shared" si="31"/>
        <v/>
      </c>
      <c r="Y82" s="538" t="str">
        <f t="shared" ref="Y82:Y122" si="37">I82</f>
        <v/>
      </c>
      <c r="Z82" s="538" t="str">
        <f t="shared" ref="Z82" si="38">W82</f>
        <v/>
      </c>
      <c r="AA82" s="538" t="str">
        <f t="shared" si="10"/>
        <v/>
      </c>
      <c r="AB82" s="533" t="str">
        <f t="shared" si="28"/>
        <v/>
      </c>
    </row>
    <row r="83" spans="2:28" s="115" customFormat="1" ht="15.6" customHeight="1" thickTop="1" thickBot="1" x14ac:dyDescent="0.25">
      <c r="B83" s="446"/>
      <c r="C83" s="459"/>
      <c r="D83" s="446"/>
      <c r="E83" s="490"/>
      <c r="F83" s="604"/>
      <c r="G83" s="116">
        <f>'Mapa de Risco'!F83</f>
        <v>0</v>
      </c>
      <c r="H83" s="133"/>
      <c r="I83" s="599"/>
      <c r="J83" s="600"/>
      <c r="K83" s="594"/>
      <c r="L83" s="593"/>
      <c r="M83" s="594"/>
      <c r="N83" s="117"/>
      <c r="O83" s="116">
        <f>'Mapa de Risco'!H83</f>
        <v>0</v>
      </c>
      <c r="P83" s="140"/>
      <c r="Q83" s="52"/>
      <c r="R83" s="141"/>
      <c r="S83" s="142"/>
      <c r="T83" s="142"/>
      <c r="U83" s="142"/>
      <c r="V83" s="118" t="str">
        <f t="shared" si="34"/>
        <v/>
      </c>
      <c r="W83" s="539"/>
      <c r="Y83" s="539"/>
      <c r="Z83" s="539"/>
      <c r="AA83" s="539"/>
      <c r="AB83" s="534"/>
    </row>
    <row r="84" spans="2:28" s="115" customFormat="1" ht="15.6" customHeight="1" thickTop="1" thickBot="1" x14ac:dyDescent="0.25">
      <c r="B84" s="446"/>
      <c r="C84" s="459"/>
      <c r="D84" s="446"/>
      <c r="E84" s="490"/>
      <c r="F84" s="604"/>
      <c r="G84" s="116">
        <f>'Mapa de Risco'!F84</f>
        <v>0</v>
      </c>
      <c r="H84" s="133"/>
      <c r="I84" s="599"/>
      <c r="J84" s="600"/>
      <c r="K84" s="594"/>
      <c r="L84" s="593"/>
      <c r="M84" s="594"/>
      <c r="N84" s="117"/>
      <c r="O84" s="116">
        <f>'Mapa de Risco'!H84</f>
        <v>0</v>
      </c>
      <c r="P84" s="140"/>
      <c r="Q84" s="52"/>
      <c r="R84" s="141"/>
      <c r="S84" s="142"/>
      <c r="T84" s="142"/>
      <c r="U84" s="142"/>
      <c r="V84" s="118" t="str">
        <f t="shared" si="34"/>
        <v/>
      </c>
      <c r="W84" s="539"/>
      <c r="Y84" s="539"/>
      <c r="Z84" s="539"/>
      <c r="AA84" s="539"/>
      <c r="AB84" s="534"/>
    </row>
    <row r="85" spans="2:28" s="115" customFormat="1" ht="15.6" customHeight="1" thickTop="1" thickBot="1" x14ac:dyDescent="0.25">
      <c r="B85" s="446"/>
      <c r="C85" s="459"/>
      <c r="D85" s="446"/>
      <c r="E85" s="490"/>
      <c r="F85" s="604"/>
      <c r="G85" s="116">
        <f>'Mapa de Risco'!F85</f>
        <v>0</v>
      </c>
      <c r="H85" s="133"/>
      <c r="I85" s="599"/>
      <c r="J85" s="600"/>
      <c r="K85" s="594"/>
      <c r="L85" s="593"/>
      <c r="M85" s="594"/>
      <c r="N85" s="117"/>
      <c r="O85" s="116">
        <f>'Mapa de Risco'!H85</f>
        <v>0</v>
      </c>
      <c r="P85" s="140"/>
      <c r="Q85" s="52"/>
      <c r="R85" s="141"/>
      <c r="S85" s="142"/>
      <c r="T85" s="142"/>
      <c r="U85" s="142"/>
      <c r="V85" s="118" t="str">
        <f t="shared" si="34"/>
        <v/>
      </c>
      <c r="W85" s="539"/>
      <c r="Y85" s="539"/>
      <c r="Z85" s="539"/>
      <c r="AA85" s="539"/>
      <c r="AB85" s="534"/>
    </row>
    <row r="86" spans="2:28" s="115" customFormat="1" ht="15.6" customHeight="1" thickTop="1" thickBot="1" x14ac:dyDescent="0.25">
      <c r="B86" s="446"/>
      <c r="C86" s="459"/>
      <c r="D86" s="446"/>
      <c r="E86" s="490"/>
      <c r="F86" s="604"/>
      <c r="G86" s="116">
        <f>'Mapa de Risco'!F86</f>
        <v>0</v>
      </c>
      <c r="H86" s="133"/>
      <c r="I86" s="599"/>
      <c r="J86" s="600"/>
      <c r="K86" s="594"/>
      <c r="L86" s="593"/>
      <c r="M86" s="594"/>
      <c r="N86" s="117"/>
      <c r="O86" s="116">
        <f>'Mapa de Risco'!H86</f>
        <v>0</v>
      </c>
      <c r="P86" s="140"/>
      <c r="Q86" s="52"/>
      <c r="R86" s="141"/>
      <c r="S86" s="142"/>
      <c r="T86" s="142"/>
      <c r="U86" s="142"/>
      <c r="V86" s="118" t="str">
        <f t="shared" si="34"/>
        <v/>
      </c>
      <c r="W86" s="539"/>
      <c r="Y86" s="539"/>
      <c r="Z86" s="539"/>
      <c r="AA86" s="539"/>
      <c r="AB86" s="534"/>
    </row>
    <row r="87" spans="2:28" s="115" customFormat="1" ht="15.6" customHeight="1" thickTop="1" thickBot="1" x14ac:dyDescent="0.25">
      <c r="B87" s="446"/>
      <c r="C87" s="459"/>
      <c r="D87" s="446"/>
      <c r="E87" s="490"/>
      <c r="F87" s="604"/>
      <c r="G87" s="116">
        <f>'Mapa de Risco'!F87</f>
        <v>0</v>
      </c>
      <c r="H87" s="133"/>
      <c r="I87" s="599"/>
      <c r="J87" s="600"/>
      <c r="K87" s="594"/>
      <c r="L87" s="593"/>
      <c r="M87" s="594"/>
      <c r="N87" s="117"/>
      <c r="O87" s="116">
        <f>'Mapa de Risco'!H87</f>
        <v>0</v>
      </c>
      <c r="P87" s="140"/>
      <c r="Q87" s="52"/>
      <c r="R87" s="141"/>
      <c r="S87" s="142"/>
      <c r="T87" s="142"/>
      <c r="U87" s="142"/>
      <c r="V87" s="118" t="str">
        <f t="shared" si="34"/>
        <v/>
      </c>
      <c r="W87" s="539"/>
      <c r="Y87" s="539"/>
      <c r="Z87" s="539"/>
      <c r="AA87" s="539"/>
      <c r="AB87" s="534"/>
    </row>
    <row r="88" spans="2:28" s="115" customFormat="1" ht="15.6" customHeight="1" thickTop="1" thickBot="1" x14ac:dyDescent="0.25">
      <c r="B88" s="446"/>
      <c r="C88" s="459"/>
      <c r="D88" s="446"/>
      <c r="E88" s="490"/>
      <c r="F88" s="604"/>
      <c r="G88" s="116">
        <f>'Mapa de Risco'!F88</f>
        <v>0</v>
      </c>
      <c r="H88" s="133"/>
      <c r="I88" s="599"/>
      <c r="J88" s="600"/>
      <c r="K88" s="594"/>
      <c r="L88" s="593"/>
      <c r="M88" s="594"/>
      <c r="N88" s="117"/>
      <c r="O88" s="116">
        <f>'Mapa de Risco'!H88</f>
        <v>0</v>
      </c>
      <c r="P88" s="140"/>
      <c r="Q88" s="52"/>
      <c r="R88" s="141"/>
      <c r="S88" s="142"/>
      <c r="T88" s="142"/>
      <c r="U88" s="142"/>
      <c r="V88" s="118" t="str">
        <f t="shared" si="34"/>
        <v/>
      </c>
      <c r="W88" s="539"/>
      <c r="Y88" s="539"/>
      <c r="Z88" s="539"/>
      <c r="AA88" s="539"/>
      <c r="AB88" s="534"/>
    </row>
    <row r="89" spans="2:28" s="115" customFormat="1" ht="15.6" customHeight="1" thickTop="1" thickBot="1" x14ac:dyDescent="0.25">
      <c r="B89" s="446"/>
      <c r="C89" s="459"/>
      <c r="D89" s="446"/>
      <c r="E89" s="490"/>
      <c r="F89" s="604"/>
      <c r="G89" s="116">
        <f>'Mapa de Risco'!F89</f>
        <v>0</v>
      </c>
      <c r="H89" s="133"/>
      <c r="I89" s="599"/>
      <c r="J89" s="600"/>
      <c r="K89" s="594"/>
      <c r="L89" s="593"/>
      <c r="M89" s="594"/>
      <c r="N89" s="117"/>
      <c r="O89" s="116">
        <f>'Mapa de Risco'!H89</f>
        <v>0</v>
      </c>
      <c r="P89" s="140"/>
      <c r="Q89" s="52"/>
      <c r="R89" s="141"/>
      <c r="S89" s="142"/>
      <c r="T89" s="142"/>
      <c r="U89" s="142"/>
      <c r="V89" s="118" t="str">
        <f t="shared" si="34"/>
        <v/>
      </c>
      <c r="W89" s="539"/>
      <c r="Y89" s="539"/>
      <c r="Z89" s="539"/>
      <c r="AA89" s="539"/>
      <c r="AB89" s="534"/>
    </row>
    <row r="90" spans="2:28" s="115" customFormat="1" ht="15.6" customHeight="1" thickTop="1" thickBot="1" x14ac:dyDescent="0.25">
      <c r="B90" s="446"/>
      <c r="C90" s="459"/>
      <c r="D90" s="446"/>
      <c r="E90" s="490"/>
      <c r="F90" s="604"/>
      <c r="G90" s="116">
        <f>'Mapa de Risco'!F90</f>
        <v>0</v>
      </c>
      <c r="H90" s="133"/>
      <c r="I90" s="599"/>
      <c r="J90" s="600"/>
      <c r="K90" s="594"/>
      <c r="L90" s="593"/>
      <c r="M90" s="594"/>
      <c r="N90" s="117"/>
      <c r="O90" s="116">
        <f>'Mapa de Risco'!H90</f>
        <v>0</v>
      </c>
      <c r="P90" s="140"/>
      <c r="Q90" s="52"/>
      <c r="R90" s="141"/>
      <c r="S90" s="142"/>
      <c r="T90" s="142"/>
      <c r="U90" s="142"/>
      <c r="V90" s="118" t="str">
        <f t="shared" si="34"/>
        <v/>
      </c>
      <c r="W90" s="539"/>
      <c r="Y90" s="539"/>
      <c r="Z90" s="539"/>
      <c r="AA90" s="539"/>
      <c r="AB90" s="534"/>
    </row>
    <row r="91" spans="2:28" s="115" customFormat="1" ht="15.6" customHeight="1" thickTop="1" thickBot="1" x14ac:dyDescent="0.25">
      <c r="B91" s="447"/>
      <c r="C91" s="460"/>
      <c r="D91" s="447"/>
      <c r="E91" s="491"/>
      <c r="F91" s="605"/>
      <c r="G91" s="116">
        <f>'Mapa de Risco'!F91</f>
        <v>0</v>
      </c>
      <c r="H91" s="133"/>
      <c r="I91" s="601"/>
      <c r="J91" s="602"/>
      <c r="K91" s="596"/>
      <c r="L91" s="595"/>
      <c r="M91" s="596"/>
      <c r="N91" s="117"/>
      <c r="O91" s="116">
        <f>'Mapa de Risco'!H91</f>
        <v>0</v>
      </c>
      <c r="P91" s="140"/>
      <c r="Q91" s="52"/>
      <c r="R91" s="141"/>
      <c r="S91" s="142"/>
      <c r="T91" s="142"/>
      <c r="U91" s="142"/>
      <c r="V91" s="118" t="str">
        <f t="shared" si="34"/>
        <v/>
      </c>
      <c r="W91" s="540"/>
      <c r="Y91" s="540"/>
      <c r="Z91" s="540"/>
      <c r="AA91" s="540"/>
      <c r="AB91" s="535"/>
    </row>
    <row r="92" spans="2:28" s="78" customFormat="1" ht="15.6" customHeight="1" thickTop="1" thickBot="1" x14ac:dyDescent="0.25">
      <c r="B92" s="454" t="str">
        <f>'Mapa de Risco'!B92:B171</f>
        <v>Subp.02</v>
      </c>
      <c r="C92" s="461">
        <f>'Mapa de Risco'!C92:C171</f>
        <v>0</v>
      </c>
      <c r="D92" s="464" t="str">
        <f>'Mapa de Risco'!D92:D101</f>
        <v>FCS.01</v>
      </c>
      <c r="E92" s="471">
        <f>'Mapa de Risco'!E92:E101</f>
        <v>0</v>
      </c>
      <c r="F92" s="609" t="str">
        <f>'Mapa de Risco'!G92:G101</f>
        <v>Evento 9</v>
      </c>
      <c r="G92" s="120">
        <f>'Mapa de Risco'!F92</f>
        <v>0</v>
      </c>
      <c r="H92" s="134"/>
      <c r="I92" s="561" t="str">
        <f t="shared" ref="I92" si="39">IFERROR(ROUND(AVERAGE(H92:H101),0),"")</f>
        <v/>
      </c>
      <c r="J92" s="562"/>
      <c r="K92" s="563"/>
      <c r="L92" s="606" t="str">
        <f t="shared" ref="L92" si="40">IF(I92&gt;5,"Nota Inválida",HLOOKUP(I92,$I$9:$M$10,2,0))</f>
        <v>Nota Inválida</v>
      </c>
      <c r="M92" s="563"/>
      <c r="N92" s="117"/>
      <c r="O92" s="120">
        <f>'Mapa de Risco'!H92</f>
        <v>0</v>
      </c>
      <c r="P92" s="143"/>
      <c r="Q92" s="53"/>
      <c r="R92" s="144"/>
      <c r="S92" s="145"/>
      <c r="T92" s="145"/>
      <c r="U92" s="145"/>
      <c r="V92" s="121" t="str">
        <f t="shared" si="34"/>
        <v/>
      </c>
      <c r="W92" s="410" t="str">
        <f t="shared" si="31"/>
        <v/>
      </c>
      <c r="X92" s="122"/>
      <c r="Y92" s="410" t="str">
        <f t="shared" ref="Y92" si="41">I92</f>
        <v/>
      </c>
      <c r="Z92" s="410" t="str">
        <f t="shared" ref="Z92" si="42">W92</f>
        <v/>
      </c>
      <c r="AA92" s="410" t="str">
        <f t="shared" si="10"/>
        <v/>
      </c>
      <c r="AB92" s="522" t="str">
        <f t="shared" si="28"/>
        <v/>
      </c>
    </row>
    <row r="93" spans="2:28" s="78" customFormat="1" ht="15.6" customHeight="1" thickTop="1" thickBot="1" x14ac:dyDescent="0.25">
      <c r="B93" s="455"/>
      <c r="C93" s="462"/>
      <c r="D93" s="465"/>
      <c r="E93" s="472"/>
      <c r="F93" s="610"/>
      <c r="G93" s="120">
        <f>'Mapa de Risco'!F93</f>
        <v>0</v>
      </c>
      <c r="H93" s="134"/>
      <c r="I93" s="564"/>
      <c r="J93" s="565"/>
      <c r="K93" s="566"/>
      <c r="L93" s="607"/>
      <c r="M93" s="566"/>
      <c r="N93" s="117"/>
      <c r="O93" s="120">
        <f>'Mapa de Risco'!H93</f>
        <v>0</v>
      </c>
      <c r="P93" s="143"/>
      <c r="Q93" s="53"/>
      <c r="R93" s="144"/>
      <c r="S93" s="145"/>
      <c r="T93" s="145"/>
      <c r="U93" s="145"/>
      <c r="V93" s="121" t="str">
        <f t="shared" si="34"/>
        <v/>
      </c>
      <c r="W93" s="411"/>
      <c r="X93" s="122"/>
      <c r="Y93" s="411"/>
      <c r="Z93" s="411"/>
      <c r="AA93" s="411"/>
      <c r="AB93" s="523"/>
    </row>
    <row r="94" spans="2:28" s="78" customFormat="1" ht="15.6" customHeight="1" thickTop="1" thickBot="1" x14ac:dyDescent="0.25">
      <c r="B94" s="455"/>
      <c r="C94" s="462"/>
      <c r="D94" s="465"/>
      <c r="E94" s="472"/>
      <c r="F94" s="610"/>
      <c r="G94" s="120">
        <f>'Mapa de Risco'!F94</f>
        <v>0</v>
      </c>
      <c r="H94" s="134"/>
      <c r="I94" s="564"/>
      <c r="J94" s="565"/>
      <c r="K94" s="566"/>
      <c r="L94" s="607"/>
      <c r="M94" s="566"/>
      <c r="N94" s="117"/>
      <c r="O94" s="120">
        <f>'Mapa de Risco'!H94</f>
        <v>0</v>
      </c>
      <c r="P94" s="143"/>
      <c r="Q94" s="53"/>
      <c r="R94" s="144"/>
      <c r="S94" s="145"/>
      <c r="T94" s="145"/>
      <c r="U94" s="145"/>
      <c r="V94" s="121" t="str">
        <f t="shared" si="34"/>
        <v/>
      </c>
      <c r="W94" s="411"/>
      <c r="X94" s="122"/>
      <c r="Y94" s="411"/>
      <c r="Z94" s="411"/>
      <c r="AA94" s="411"/>
      <c r="AB94" s="523"/>
    </row>
    <row r="95" spans="2:28" s="78" customFormat="1" ht="15.6" customHeight="1" thickTop="1" thickBot="1" x14ac:dyDescent="0.25">
      <c r="B95" s="455"/>
      <c r="C95" s="462"/>
      <c r="D95" s="465"/>
      <c r="E95" s="472"/>
      <c r="F95" s="610"/>
      <c r="G95" s="120">
        <f>'Mapa de Risco'!F95</f>
        <v>0</v>
      </c>
      <c r="H95" s="134"/>
      <c r="I95" s="564"/>
      <c r="J95" s="565"/>
      <c r="K95" s="566"/>
      <c r="L95" s="607"/>
      <c r="M95" s="566"/>
      <c r="N95" s="117"/>
      <c r="O95" s="120">
        <f>'Mapa de Risco'!H95</f>
        <v>0</v>
      </c>
      <c r="P95" s="143"/>
      <c r="Q95" s="53"/>
      <c r="R95" s="144"/>
      <c r="S95" s="145"/>
      <c r="T95" s="145"/>
      <c r="U95" s="145"/>
      <c r="V95" s="121" t="str">
        <f t="shared" si="34"/>
        <v/>
      </c>
      <c r="W95" s="411"/>
      <c r="X95" s="122"/>
      <c r="Y95" s="411"/>
      <c r="Z95" s="411"/>
      <c r="AA95" s="411"/>
      <c r="AB95" s="523"/>
    </row>
    <row r="96" spans="2:28" s="78" customFormat="1" ht="15.6" customHeight="1" thickTop="1" thickBot="1" x14ac:dyDescent="0.25">
      <c r="B96" s="455"/>
      <c r="C96" s="462"/>
      <c r="D96" s="465"/>
      <c r="E96" s="472"/>
      <c r="F96" s="610"/>
      <c r="G96" s="120">
        <f>'Mapa de Risco'!F96</f>
        <v>0</v>
      </c>
      <c r="H96" s="134"/>
      <c r="I96" s="564"/>
      <c r="J96" s="565"/>
      <c r="K96" s="566"/>
      <c r="L96" s="607"/>
      <c r="M96" s="566"/>
      <c r="N96" s="117"/>
      <c r="O96" s="120">
        <f>'Mapa de Risco'!H96</f>
        <v>0</v>
      </c>
      <c r="P96" s="143"/>
      <c r="Q96" s="53"/>
      <c r="R96" s="144"/>
      <c r="S96" s="145"/>
      <c r="T96" s="145"/>
      <c r="U96" s="145"/>
      <c r="V96" s="121" t="str">
        <f t="shared" si="34"/>
        <v/>
      </c>
      <c r="W96" s="411"/>
      <c r="X96" s="122"/>
      <c r="Y96" s="411"/>
      <c r="Z96" s="411"/>
      <c r="AA96" s="411"/>
      <c r="AB96" s="523"/>
    </row>
    <row r="97" spans="2:28" s="78" customFormat="1" ht="15.6" customHeight="1" thickTop="1" thickBot="1" x14ac:dyDescent="0.25">
      <c r="B97" s="455"/>
      <c r="C97" s="462"/>
      <c r="D97" s="465"/>
      <c r="E97" s="472"/>
      <c r="F97" s="610"/>
      <c r="G97" s="120">
        <f>'Mapa de Risco'!F97</f>
        <v>0</v>
      </c>
      <c r="H97" s="134"/>
      <c r="I97" s="564"/>
      <c r="J97" s="565"/>
      <c r="K97" s="566"/>
      <c r="L97" s="607"/>
      <c r="M97" s="566"/>
      <c r="N97" s="117"/>
      <c r="O97" s="120">
        <f>'Mapa de Risco'!H97</f>
        <v>0</v>
      </c>
      <c r="P97" s="143"/>
      <c r="Q97" s="53"/>
      <c r="R97" s="144"/>
      <c r="S97" s="145"/>
      <c r="T97" s="145"/>
      <c r="U97" s="145"/>
      <c r="V97" s="121" t="str">
        <f t="shared" si="34"/>
        <v/>
      </c>
      <c r="W97" s="411"/>
      <c r="X97" s="122"/>
      <c r="Y97" s="411"/>
      <c r="Z97" s="411"/>
      <c r="AA97" s="411"/>
      <c r="AB97" s="523"/>
    </row>
    <row r="98" spans="2:28" s="78" customFormat="1" ht="15.6" customHeight="1" thickTop="1" thickBot="1" x14ac:dyDescent="0.25">
      <c r="B98" s="455"/>
      <c r="C98" s="462"/>
      <c r="D98" s="465"/>
      <c r="E98" s="472"/>
      <c r="F98" s="610"/>
      <c r="G98" s="120">
        <f>'Mapa de Risco'!F98</f>
        <v>0</v>
      </c>
      <c r="H98" s="134"/>
      <c r="I98" s="564"/>
      <c r="J98" s="565"/>
      <c r="K98" s="566"/>
      <c r="L98" s="607"/>
      <c r="M98" s="566"/>
      <c r="N98" s="117"/>
      <c r="O98" s="120">
        <f>'Mapa de Risco'!H98</f>
        <v>0</v>
      </c>
      <c r="P98" s="143"/>
      <c r="Q98" s="53"/>
      <c r="R98" s="144"/>
      <c r="S98" s="145"/>
      <c r="T98" s="145"/>
      <c r="U98" s="145"/>
      <c r="V98" s="121" t="str">
        <f t="shared" si="34"/>
        <v/>
      </c>
      <c r="W98" s="411"/>
      <c r="X98" s="122"/>
      <c r="Y98" s="411"/>
      <c r="Z98" s="411"/>
      <c r="AA98" s="411"/>
      <c r="AB98" s="523"/>
    </row>
    <row r="99" spans="2:28" s="78" customFormat="1" ht="15.6" customHeight="1" thickTop="1" thickBot="1" x14ac:dyDescent="0.25">
      <c r="B99" s="455"/>
      <c r="C99" s="462"/>
      <c r="D99" s="465"/>
      <c r="E99" s="472"/>
      <c r="F99" s="610"/>
      <c r="G99" s="120">
        <f>'Mapa de Risco'!F99</f>
        <v>0</v>
      </c>
      <c r="H99" s="134"/>
      <c r="I99" s="564"/>
      <c r="J99" s="565"/>
      <c r="K99" s="566"/>
      <c r="L99" s="607"/>
      <c r="M99" s="566"/>
      <c r="N99" s="117"/>
      <c r="O99" s="120">
        <f>'Mapa de Risco'!H99</f>
        <v>0</v>
      </c>
      <c r="P99" s="143"/>
      <c r="Q99" s="53"/>
      <c r="R99" s="144"/>
      <c r="S99" s="145"/>
      <c r="T99" s="145"/>
      <c r="U99" s="145"/>
      <c r="V99" s="121" t="str">
        <f t="shared" si="34"/>
        <v/>
      </c>
      <c r="W99" s="411"/>
      <c r="X99" s="122"/>
      <c r="Y99" s="411"/>
      <c r="Z99" s="411"/>
      <c r="AA99" s="411"/>
      <c r="AB99" s="523"/>
    </row>
    <row r="100" spans="2:28" s="78" customFormat="1" ht="15.6" customHeight="1" thickTop="1" thickBot="1" x14ac:dyDescent="0.25">
      <c r="B100" s="455"/>
      <c r="C100" s="462"/>
      <c r="D100" s="465"/>
      <c r="E100" s="472"/>
      <c r="F100" s="610"/>
      <c r="G100" s="120">
        <f>'Mapa de Risco'!F100</f>
        <v>0</v>
      </c>
      <c r="H100" s="134"/>
      <c r="I100" s="564"/>
      <c r="J100" s="565"/>
      <c r="K100" s="566"/>
      <c r="L100" s="607"/>
      <c r="M100" s="566"/>
      <c r="N100" s="117"/>
      <c r="O100" s="120">
        <f>'Mapa de Risco'!H100</f>
        <v>0</v>
      </c>
      <c r="P100" s="143"/>
      <c r="Q100" s="53"/>
      <c r="R100" s="144"/>
      <c r="S100" s="145"/>
      <c r="T100" s="145"/>
      <c r="U100" s="145"/>
      <c r="V100" s="121" t="str">
        <f t="shared" si="34"/>
        <v/>
      </c>
      <c r="W100" s="411"/>
      <c r="X100" s="122"/>
      <c r="Y100" s="411"/>
      <c r="Z100" s="411"/>
      <c r="AA100" s="411"/>
      <c r="AB100" s="523"/>
    </row>
    <row r="101" spans="2:28" s="78" customFormat="1" ht="15.6" customHeight="1" thickTop="1" thickBot="1" x14ac:dyDescent="0.25">
      <c r="B101" s="455"/>
      <c r="C101" s="462"/>
      <c r="D101" s="466"/>
      <c r="E101" s="473"/>
      <c r="F101" s="611"/>
      <c r="G101" s="120">
        <f>'Mapa de Risco'!F101</f>
        <v>0</v>
      </c>
      <c r="H101" s="134"/>
      <c r="I101" s="567"/>
      <c r="J101" s="568"/>
      <c r="K101" s="569"/>
      <c r="L101" s="608"/>
      <c r="M101" s="569"/>
      <c r="N101" s="117"/>
      <c r="O101" s="120">
        <f>'Mapa de Risco'!H101</f>
        <v>0</v>
      </c>
      <c r="P101" s="143"/>
      <c r="Q101" s="53"/>
      <c r="R101" s="144"/>
      <c r="S101" s="145"/>
      <c r="T101" s="145"/>
      <c r="U101" s="145"/>
      <c r="V101" s="121" t="str">
        <f t="shared" si="34"/>
        <v/>
      </c>
      <c r="W101" s="412"/>
      <c r="X101" s="122"/>
      <c r="Y101" s="412"/>
      <c r="Z101" s="412"/>
      <c r="AA101" s="412"/>
      <c r="AB101" s="524"/>
    </row>
    <row r="102" spans="2:28" s="78" customFormat="1" ht="15.6" customHeight="1" thickTop="1" thickBot="1" x14ac:dyDescent="0.25">
      <c r="B102" s="455"/>
      <c r="C102" s="462"/>
      <c r="D102" s="464" t="str">
        <f>'Mapa de Risco'!D102:D111</f>
        <v>FCS.02</v>
      </c>
      <c r="E102" s="471">
        <f>'Mapa de Risco'!E102:E111</f>
        <v>0</v>
      </c>
      <c r="F102" s="609" t="str">
        <f>'Mapa de Risco'!G102:G111</f>
        <v>Evento 10</v>
      </c>
      <c r="G102" s="120">
        <f>'Mapa de Risco'!F102</f>
        <v>0</v>
      </c>
      <c r="H102" s="134"/>
      <c r="I102" s="561" t="str">
        <f t="shared" ref="I102" si="43">IFERROR(ROUND(AVERAGE(H102:H111),0),"")</f>
        <v/>
      </c>
      <c r="J102" s="562"/>
      <c r="K102" s="563"/>
      <c r="L102" s="606" t="str">
        <f t="shared" ref="L102" si="44">IF(I102&gt;5,"Nota Inválida",HLOOKUP(I102,$I$9:$M$10,2,0))</f>
        <v>Nota Inválida</v>
      </c>
      <c r="M102" s="563"/>
      <c r="N102" s="117"/>
      <c r="O102" s="120">
        <f>'Mapa de Risco'!H102</f>
        <v>0</v>
      </c>
      <c r="P102" s="143"/>
      <c r="Q102" s="53"/>
      <c r="R102" s="144"/>
      <c r="S102" s="145"/>
      <c r="T102" s="145"/>
      <c r="U102" s="145"/>
      <c r="V102" s="121" t="str">
        <f t="shared" si="34"/>
        <v/>
      </c>
      <c r="W102" s="410" t="str">
        <f t="shared" si="31"/>
        <v/>
      </c>
      <c r="X102" s="122"/>
      <c r="Y102" s="410" t="str">
        <f t="shared" si="26"/>
        <v/>
      </c>
      <c r="Z102" s="410" t="str">
        <f t="shared" ref="Z102" si="45">W102</f>
        <v/>
      </c>
      <c r="AA102" s="410" t="str">
        <f t="shared" ref="AA102:AA162" si="46">IFERROR(Y102*Z102,"")</f>
        <v/>
      </c>
      <c r="AB102" s="522" t="str">
        <f t="shared" si="28"/>
        <v/>
      </c>
    </row>
    <row r="103" spans="2:28" s="78" customFormat="1" ht="15.6" customHeight="1" thickTop="1" thickBot="1" x14ac:dyDescent="0.25">
      <c r="B103" s="455"/>
      <c r="C103" s="462"/>
      <c r="D103" s="465"/>
      <c r="E103" s="472"/>
      <c r="F103" s="610"/>
      <c r="G103" s="120">
        <f>'Mapa de Risco'!F103</f>
        <v>0</v>
      </c>
      <c r="H103" s="134"/>
      <c r="I103" s="564"/>
      <c r="J103" s="565"/>
      <c r="K103" s="566"/>
      <c r="L103" s="607"/>
      <c r="M103" s="566"/>
      <c r="N103" s="117"/>
      <c r="O103" s="120">
        <f>'Mapa de Risco'!H103</f>
        <v>0</v>
      </c>
      <c r="P103" s="143"/>
      <c r="Q103" s="53"/>
      <c r="R103" s="144"/>
      <c r="S103" s="145"/>
      <c r="T103" s="145"/>
      <c r="U103" s="145"/>
      <c r="V103" s="121" t="str">
        <f t="shared" si="34"/>
        <v/>
      </c>
      <c r="W103" s="411"/>
      <c r="X103" s="122"/>
      <c r="Y103" s="411"/>
      <c r="Z103" s="411"/>
      <c r="AA103" s="411"/>
      <c r="AB103" s="523"/>
    </row>
    <row r="104" spans="2:28" s="78" customFormat="1" ht="15.6" customHeight="1" thickTop="1" thickBot="1" x14ac:dyDescent="0.25">
      <c r="B104" s="455"/>
      <c r="C104" s="462"/>
      <c r="D104" s="465"/>
      <c r="E104" s="472"/>
      <c r="F104" s="610"/>
      <c r="G104" s="120">
        <f>'Mapa de Risco'!F104</f>
        <v>0</v>
      </c>
      <c r="H104" s="134"/>
      <c r="I104" s="564"/>
      <c r="J104" s="565"/>
      <c r="K104" s="566"/>
      <c r="L104" s="607"/>
      <c r="M104" s="566"/>
      <c r="N104" s="117"/>
      <c r="O104" s="120">
        <f>'Mapa de Risco'!H104</f>
        <v>0</v>
      </c>
      <c r="P104" s="143"/>
      <c r="Q104" s="53"/>
      <c r="R104" s="144"/>
      <c r="S104" s="145"/>
      <c r="T104" s="145"/>
      <c r="U104" s="145"/>
      <c r="V104" s="121" t="str">
        <f t="shared" si="34"/>
        <v/>
      </c>
      <c r="W104" s="411"/>
      <c r="X104" s="122"/>
      <c r="Y104" s="411"/>
      <c r="Z104" s="411"/>
      <c r="AA104" s="411"/>
      <c r="AB104" s="523"/>
    </row>
    <row r="105" spans="2:28" s="78" customFormat="1" ht="15.6" customHeight="1" thickTop="1" thickBot="1" x14ac:dyDescent="0.25">
      <c r="B105" s="455"/>
      <c r="C105" s="462"/>
      <c r="D105" s="465"/>
      <c r="E105" s="472"/>
      <c r="F105" s="610"/>
      <c r="G105" s="120">
        <f>'Mapa de Risco'!F105</f>
        <v>0</v>
      </c>
      <c r="H105" s="134"/>
      <c r="I105" s="564"/>
      <c r="J105" s="565"/>
      <c r="K105" s="566"/>
      <c r="L105" s="607"/>
      <c r="M105" s="566"/>
      <c r="N105" s="117"/>
      <c r="O105" s="120">
        <f>'Mapa de Risco'!H105</f>
        <v>0</v>
      </c>
      <c r="P105" s="143"/>
      <c r="Q105" s="53"/>
      <c r="R105" s="144"/>
      <c r="S105" s="145"/>
      <c r="T105" s="145"/>
      <c r="U105" s="145"/>
      <c r="V105" s="121" t="str">
        <f t="shared" si="34"/>
        <v/>
      </c>
      <c r="W105" s="411"/>
      <c r="X105" s="122"/>
      <c r="Y105" s="411"/>
      <c r="Z105" s="411"/>
      <c r="AA105" s="411"/>
      <c r="AB105" s="523"/>
    </row>
    <row r="106" spans="2:28" s="78" customFormat="1" ht="15.6" customHeight="1" thickTop="1" thickBot="1" x14ac:dyDescent="0.25">
      <c r="B106" s="455"/>
      <c r="C106" s="462"/>
      <c r="D106" s="465"/>
      <c r="E106" s="472"/>
      <c r="F106" s="610"/>
      <c r="G106" s="120">
        <f>'Mapa de Risco'!F106</f>
        <v>0</v>
      </c>
      <c r="H106" s="134"/>
      <c r="I106" s="564"/>
      <c r="J106" s="565"/>
      <c r="K106" s="566"/>
      <c r="L106" s="607"/>
      <c r="M106" s="566"/>
      <c r="N106" s="117"/>
      <c r="O106" s="120">
        <f>'Mapa de Risco'!H106</f>
        <v>0</v>
      </c>
      <c r="P106" s="143"/>
      <c r="Q106" s="53"/>
      <c r="R106" s="144"/>
      <c r="S106" s="145"/>
      <c r="T106" s="145"/>
      <c r="U106" s="145"/>
      <c r="V106" s="121" t="str">
        <f t="shared" si="34"/>
        <v/>
      </c>
      <c r="W106" s="411"/>
      <c r="X106" s="122"/>
      <c r="Y106" s="411"/>
      <c r="Z106" s="411"/>
      <c r="AA106" s="411"/>
      <c r="AB106" s="523"/>
    </row>
    <row r="107" spans="2:28" s="78" customFormat="1" ht="15.6" customHeight="1" thickTop="1" thickBot="1" x14ac:dyDescent="0.25">
      <c r="B107" s="455"/>
      <c r="C107" s="462"/>
      <c r="D107" s="465"/>
      <c r="E107" s="472"/>
      <c r="F107" s="610"/>
      <c r="G107" s="120">
        <f>'Mapa de Risco'!F107</f>
        <v>0</v>
      </c>
      <c r="H107" s="134"/>
      <c r="I107" s="564"/>
      <c r="J107" s="565"/>
      <c r="K107" s="566"/>
      <c r="L107" s="607"/>
      <c r="M107" s="566"/>
      <c r="N107" s="117"/>
      <c r="O107" s="120">
        <f>'Mapa de Risco'!H107</f>
        <v>0</v>
      </c>
      <c r="P107" s="143"/>
      <c r="Q107" s="53"/>
      <c r="R107" s="144"/>
      <c r="S107" s="145"/>
      <c r="T107" s="145"/>
      <c r="U107" s="145"/>
      <c r="V107" s="121" t="str">
        <f t="shared" si="34"/>
        <v/>
      </c>
      <c r="W107" s="411"/>
      <c r="X107" s="122"/>
      <c r="Y107" s="411"/>
      <c r="Z107" s="411"/>
      <c r="AA107" s="411"/>
      <c r="AB107" s="523"/>
    </row>
    <row r="108" spans="2:28" s="78" customFormat="1" ht="15.6" customHeight="1" thickTop="1" thickBot="1" x14ac:dyDescent="0.25">
      <c r="B108" s="455"/>
      <c r="C108" s="462"/>
      <c r="D108" s="465"/>
      <c r="E108" s="472"/>
      <c r="F108" s="610"/>
      <c r="G108" s="120">
        <f>'Mapa de Risco'!F108</f>
        <v>0</v>
      </c>
      <c r="H108" s="134"/>
      <c r="I108" s="564"/>
      <c r="J108" s="565"/>
      <c r="K108" s="566"/>
      <c r="L108" s="607"/>
      <c r="M108" s="566"/>
      <c r="N108" s="117"/>
      <c r="O108" s="120">
        <f>'Mapa de Risco'!H108</f>
        <v>0</v>
      </c>
      <c r="P108" s="143"/>
      <c r="Q108" s="53"/>
      <c r="R108" s="144"/>
      <c r="S108" s="145"/>
      <c r="T108" s="145"/>
      <c r="U108" s="145"/>
      <c r="V108" s="121" t="str">
        <f t="shared" si="34"/>
        <v/>
      </c>
      <c r="W108" s="411"/>
      <c r="X108" s="122"/>
      <c r="Y108" s="411"/>
      <c r="Z108" s="411"/>
      <c r="AA108" s="411"/>
      <c r="AB108" s="523"/>
    </row>
    <row r="109" spans="2:28" s="78" customFormat="1" ht="15.6" customHeight="1" thickTop="1" thickBot="1" x14ac:dyDescent="0.25">
      <c r="B109" s="455"/>
      <c r="C109" s="462"/>
      <c r="D109" s="465"/>
      <c r="E109" s="472"/>
      <c r="F109" s="610"/>
      <c r="G109" s="120">
        <f>'Mapa de Risco'!F109</f>
        <v>0</v>
      </c>
      <c r="H109" s="134"/>
      <c r="I109" s="564"/>
      <c r="J109" s="565"/>
      <c r="K109" s="566"/>
      <c r="L109" s="607"/>
      <c r="M109" s="566"/>
      <c r="N109" s="117"/>
      <c r="O109" s="120">
        <f>'Mapa de Risco'!H109</f>
        <v>0</v>
      </c>
      <c r="P109" s="143"/>
      <c r="Q109" s="53"/>
      <c r="R109" s="144"/>
      <c r="S109" s="145"/>
      <c r="T109" s="145"/>
      <c r="U109" s="145"/>
      <c r="V109" s="121" t="str">
        <f t="shared" si="34"/>
        <v/>
      </c>
      <c r="W109" s="411"/>
      <c r="X109" s="122"/>
      <c r="Y109" s="411"/>
      <c r="Z109" s="411"/>
      <c r="AA109" s="411"/>
      <c r="AB109" s="523"/>
    </row>
    <row r="110" spans="2:28" s="78" customFormat="1" ht="15.6" customHeight="1" thickTop="1" thickBot="1" x14ac:dyDescent="0.25">
      <c r="B110" s="455"/>
      <c r="C110" s="462"/>
      <c r="D110" s="465"/>
      <c r="E110" s="472"/>
      <c r="F110" s="610"/>
      <c r="G110" s="120">
        <f>'Mapa de Risco'!F110</f>
        <v>0</v>
      </c>
      <c r="H110" s="134"/>
      <c r="I110" s="564"/>
      <c r="J110" s="565"/>
      <c r="K110" s="566"/>
      <c r="L110" s="607"/>
      <c r="M110" s="566"/>
      <c r="N110" s="117"/>
      <c r="O110" s="120">
        <f>'Mapa de Risco'!H110</f>
        <v>0</v>
      </c>
      <c r="P110" s="143"/>
      <c r="Q110" s="53"/>
      <c r="R110" s="144"/>
      <c r="S110" s="145"/>
      <c r="T110" s="145"/>
      <c r="U110" s="145"/>
      <c r="V110" s="121" t="str">
        <f t="shared" si="34"/>
        <v/>
      </c>
      <c r="W110" s="411"/>
      <c r="X110" s="122"/>
      <c r="Y110" s="411"/>
      <c r="Z110" s="411"/>
      <c r="AA110" s="411"/>
      <c r="AB110" s="523"/>
    </row>
    <row r="111" spans="2:28" s="78" customFormat="1" ht="15.6" customHeight="1" thickTop="1" thickBot="1" x14ac:dyDescent="0.25">
      <c r="B111" s="455"/>
      <c r="C111" s="462"/>
      <c r="D111" s="466"/>
      <c r="E111" s="473"/>
      <c r="F111" s="611"/>
      <c r="G111" s="120">
        <f>'Mapa de Risco'!F111</f>
        <v>0</v>
      </c>
      <c r="H111" s="134"/>
      <c r="I111" s="567"/>
      <c r="J111" s="568"/>
      <c r="K111" s="569"/>
      <c r="L111" s="608"/>
      <c r="M111" s="569"/>
      <c r="N111" s="117"/>
      <c r="O111" s="120">
        <f>'Mapa de Risco'!H111</f>
        <v>0</v>
      </c>
      <c r="P111" s="143"/>
      <c r="Q111" s="53"/>
      <c r="R111" s="144"/>
      <c r="S111" s="145"/>
      <c r="T111" s="145"/>
      <c r="U111" s="145"/>
      <c r="V111" s="121" t="str">
        <f t="shared" si="34"/>
        <v/>
      </c>
      <c r="W111" s="412"/>
      <c r="X111" s="122"/>
      <c r="Y111" s="412"/>
      <c r="Z111" s="412"/>
      <c r="AA111" s="412"/>
      <c r="AB111" s="524"/>
    </row>
    <row r="112" spans="2:28" s="78" customFormat="1" ht="15.6" customHeight="1" thickTop="1" thickBot="1" x14ac:dyDescent="0.25">
      <c r="B112" s="455"/>
      <c r="C112" s="462"/>
      <c r="D112" s="464" t="str">
        <f>'Mapa de Risco'!D112:D121</f>
        <v>FCS.03</v>
      </c>
      <c r="E112" s="471">
        <f>'Mapa de Risco'!E112:E121</f>
        <v>0</v>
      </c>
      <c r="F112" s="609" t="str">
        <f>'Mapa de Risco'!G112:G121</f>
        <v>Evento 11</v>
      </c>
      <c r="G112" s="120">
        <f>'Mapa de Risco'!F112</f>
        <v>0</v>
      </c>
      <c r="H112" s="134"/>
      <c r="I112" s="561" t="str">
        <f t="shared" ref="I112" si="47">IFERROR(ROUND(AVERAGE(H112:H121),0),"")</f>
        <v/>
      </c>
      <c r="J112" s="562"/>
      <c r="K112" s="563"/>
      <c r="L112" s="606" t="str">
        <f t="shared" ref="L112" si="48">IF(I112&gt;5,"Nota Inválida",HLOOKUP(I112,$I$9:$M$10,2,0))</f>
        <v>Nota Inválida</v>
      </c>
      <c r="M112" s="563"/>
      <c r="N112" s="117"/>
      <c r="O112" s="120">
        <f>'Mapa de Risco'!H112</f>
        <v>0</v>
      </c>
      <c r="P112" s="143"/>
      <c r="Q112" s="53"/>
      <c r="R112" s="144"/>
      <c r="S112" s="145"/>
      <c r="T112" s="145"/>
      <c r="U112" s="145"/>
      <c r="V112" s="121" t="str">
        <f t="shared" si="34"/>
        <v/>
      </c>
      <c r="W112" s="410" t="str">
        <f t="shared" si="31"/>
        <v/>
      </c>
      <c r="X112" s="122"/>
      <c r="Y112" s="410" t="str">
        <f t="shared" si="32"/>
        <v/>
      </c>
      <c r="Z112" s="410" t="str">
        <f t="shared" ref="Z112" si="49">W112</f>
        <v/>
      </c>
      <c r="AA112" s="410" t="str">
        <f t="shared" si="46"/>
        <v/>
      </c>
      <c r="AB112" s="522" t="str">
        <f t="shared" ref="AB112:AB172" si="50">IF(AA112=0,"",IF(AA112&lt;=2,"Risco Insignificante",IF(AA112&lt;=5,"Risco Pequeno",IF(AA112&lt;=10,"Risco Moderado",IF(AA112&lt;=16,"Risco Alto",IF(AA112&lt;=25,"Risco Crítico",""))))))</f>
        <v/>
      </c>
    </row>
    <row r="113" spans="2:28" s="78" customFormat="1" ht="15.6" customHeight="1" thickTop="1" thickBot="1" x14ac:dyDescent="0.25">
      <c r="B113" s="455"/>
      <c r="C113" s="462"/>
      <c r="D113" s="465"/>
      <c r="E113" s="472"/>
      <c r="F113" s="610"/>
      <c r="G113" s="120">
        <f>'Mapa de Risco'!F113</f>
        <v>0</v>
      </c>
      <c r="H113" s="134"/>
      <c r="I113" s="564"/>
      <c r="J113" s="565"/>
      <c r="K113" s="566"/>
      <c r="L113" s="607"/>
      <c r="M113" s="566"/>
      <c r="N113" s="117"/>
      <c r="O113" s="120">
        <f>'Mapa de Risco'!H113</f>
        <v>0</v>
      </c>
      <c r="P113" s="143"/>
      <c r="Q113" s="53"/>
      <c r="R113" s="144"/>
      <c r="S113" s="145"/>
      <c r="T113" s="145"/>
      <c r="U113" s="145"/>
      <c r="V113" s="121" t="str">
        <f t="shared" si="34"/>
        <v/>
      </c>
      <c r="W113" s="411"/>
      <c r="X113" s="122"/>
      <c r="Y113" s="411"/>
      <c r="Z113" s="411"/>
      <c r="AA113" s="411"/>
      <c r="AB113" s="523"/>
    </row>
    <row r="114" spans="2:28" s="78" customFormat="1" ht="15.6" customHeight="1" thickTop="1" thickBot="1" x14ac:dyDescent="0.25">
      <c r="B114" s="455"/>
      <c r="C114" s="462"/>
      <c r="D114" s="465"/>
      <c r="E114" s="472"/>
      <c r="F114" s="610"/>
      <c r="G114" s="120">
        <f>'Mapa de Risco'!F114</f>
        <v>0</v>
      </c>
      <c r="H114" s="134"/>
      <c r="I114" s="564"/>
      <c r="J114" s="565"/>
      <c r="K114" s="566"/>
      <c r="L114" s="607"/>
      <c r="M114" s="566"/>
      <c r="N114" s="117"/>
      <c r="O114" s="120">
        <f>'Mapa de Risco'!H114</f>
        <v>0</v>
      </c>
      <c r="P114" s="143"/>
      <c r="Q114" s="53"/>
      <c r="R114" s="144"/>
      <c r="S114" s="145"/>
      <c r="T114" s="145"/>
      <c r="U114" s="145"/>
      <c r="V114" s="121" t="str">
        <f t="shared" si="34"/>
        <v/>
      </c>
      <c r="W114" s="411"/>
      <c r="X114" s="122"/>
      <c r="Y114" s="411"/>
      <c r="Z114" s="411"/>
      <c r="AA114" s="411"/>
      <c r="AB114" s="523"/>
    </row>
    <row r="115" spans="2:28" s="78" customFormat="1" ht="15.6" customHeight="1" thickTop="1" thickBot="1" x14ac:dyDescent="0.25">
      <c r="B115" s="455"/>
      <c r="C115" s="462"/>
      <c r="D115" s="465"/>
      <c r="E115" s="472"/>
      <c r="F115" s="610"/>
      <c r="G115" s="120">
        <f>'Mapa de Risco'!F115</f>
        <v>0</v>
      </c>
      <c r="H115" s="134"/>
      <c r="I115" s="564"/>
      <c r="J115" s="565"/>
      <c r="K115" s="566"/>
      <c r="L115" s="607"/>
      <c r="M115" s="566"/>
      <c r="N115" s="117"/>
      <c r="O115" s="120">
        <f>'Mapa de Risco'!H115</f>
        <v>0</v>
      </c>
      <c r="P115" s="143"/>
      <c r="Q115" s="53"/>
      <c r="R115" s="144"/>
      <c r="S115" s="145"/>
      <c r="T115" s="145"/>
      <c r="U115" s="145"/>
      <c r="V115" s="121" t="str">
        <f t="shared" si="34"/>
        <v/>
      </c>
      <c r="W115" s="411"/>
      <c r="X115" s="122"/>
      <c r="Y115" s="411"/>
      <c r="Z115" s="411"/>
      <c r="AA115" s="411"/>
      <c r="AB115" s="523"/>
    </row>
    <row r="116" spans="2:28" s="78" customFormat="1" ht="15.6" customHeight="1" thickTop="1" thickBot="1" x14ac:dyDescent="0.25">
      <c r="B116" s="455"/>
      <c r="C116" s="462"/>
      <c r="D116" s="465"/>
      <c r="E116" s="472"/>
      <c r="F116" s="610"/>
      <c r="G116" s="120">
        <f>'Mapa de Risco'!F116</f>
        <v>0</v>
      </c>
      <c r="H116" s="134"/>
      <c r="I116" s="564"/>
      <c r="J116" s="565"/>
      <c r="K116" s="566"/>
      <c r="L116" s="607"/>
      <c r="M116" s="566"/>
      <c r="N116" s="117"/>
      <c r="O116" s="120">
        <f>'Mapa de Risco'!H116</f>
        <v>0</v>
      </c>
      <c r="P116" s="143"/>
      <c r="Q116" s="53"/>
      <c r="R116" s="144"/>
      <c r="S116" s="145"/>
      <c r="T116" s="145"/>
      <c r="U116" s="145"/>
      <c r="V116" s="121" t="str">
        <f t="shared" si="34"/>
        <v/>
      </c>
      <c r="W116" s="411"/>
      <c r="X116" s="122"/>
      <c r="Y116" s="411"/>
      <c r="Z116" s="411"/>
      <c r="AA116" s="411"/>
      <c r="AB116" s="523"/>
    </row>
    <row r="117" spans="2:28" s="78" customFormat="1" ht="15.6" customHeight="1" thickTop="1" thickBot="1" x14ac:dyDescent="0.25">
      <c r="B117" s="455"/>
      <c r="C117" s="462"/>
      <c r="D117" s="465"/>
      <c r="E117" s="472"/>
      <c r="F117" s="610"/>
      <c r="G117" s="120">
        <f>'Mapa de Risco'!F117</f>
        <v>0</v>
      </c>
      <c r="H117" s="134"/>
      <c r="I117" s="564"/>
      <c r="J117" s="565"/>
      <c r="K117" s="566"/>
      <c r="L117" s="607"/>
      <c r="M117" s="566"/>
      <c r="N117" s="117"/>
      <c r="O117" s="120">
        <f>'Mapa de Risco'!H117</f>
        <v>0</v>
      </c>
      <c r="P117" s="143"/>
      <c r="Q117" s="53"/>
      <c r="R117" s="144"/>
      <c r="S117" s="145"/>
      <c r="T117" s="145"/>
      <c r="U117" s="145"/>
      <c r="V117" s="121" t="str">
        <f t="shared" si="34"/>
        <v/>
      </c>
      <c r="W117" s="411"/>
      <c r="X117" s="122"/>
      <c r="Y117" s="411"/>
      <c r="Z117" s="411"/>
      <c r="AA117" s="411"/>
      <c r="AB117" s="523"/>
    </row>
    <row r="118" spans="2:28" s="78" customFormat="1" ht="15.6" customHeight="1" thickTop="1" thickBot="1" x14ac:dyDescent="0.25">
      <c r="B118" s="455"/>
      <c r="C118" s="462"/>
      <c r="D118" s="465"/>
      <c r="E118" s="472"/>
      <c r="F118" s="610"/>
      <c r="G118" s="120">
        <f>'Mapa de Risco'!F118</f>
        <v>0</v>
      </c>
      <c r="H118" s="134"/>
      <c r="I118" s="564"/>
      <c r="J118" s="565"/>
      <c r="K118" s="566"/>
      <c r="L118" s="607"/>
      <c r="M118" s="566"/>
      <c r="N118" s="117"/>
      <c r="O118" s="120">
        <f>'Mapa de Risco'!H118</f>
        <v>0</v>
      </c>
      <c r="P118" s="143"/>
      <c r="Q118" s="53"/>
      <c r="R118" s="144"/>
      <c r="S118" s="145"/>
      <c r="T118" s="145"/>
      <c r="U118" s="145"/>
      <c r="V118" s="121" t="str">
        <f t="shared" si="34"/>
        <v/>
      </c>
      <c r="W118" s="411"/>
      <c r="X118" s="122"/>
      <c r="Y118" s="411"/>
      <c r="Z118" s="411"/>
      <c r="AA118" s="411"/>
      <c r="AB118" s="523"/>
    </row>
    <row r="119" spans="2:28" s="78" customFormat="1" ht="15.6" customHeight="1" thickTop="1" thickBot="1" x14ac:dyDescent="0.25">
      <c r="B119" s="455"/>
      <c r="C119" s="462"/>
      <c r="D119" s="465"/>
      <c r="E119" s="472"/>
      <c r="F119" s="610"/>
      <c r="G119" s="120">
        <f>'Mapa de Risco'!F119</f>
        <v>0</v>
      </c>
      <c r="H119" s="134"/>
      <c r="I119" s="564"/>
      <c r="J119" s="565"/>
      <c r="K119" s="566"/>
      <c r="L119" s="607"/>
      <c r="M119" s="566"/>
      <c r="N119" s="117"/>
      <c r="O119" s="120">
        <f>'Mapa de Risco'!H119</f>
        <v>0</v>
      </c>
      <c r="P119" s="143"/>
      <c r="Q119" s="53"/>
      <c r="R119" s="144"/>
      <c r="S119" s="145"/>
      <c r="T119" s="145"/>
      <c r="U119" s="145"/>
      <c r="V119" s="121" t="str">
        <f t="shared" si="34"/>
        <v/>
      </c>
      <c r="W119" s="411"/>
      <c r="X119" s="122"/>
      <c r="Y119" s="411"/>
      <c r="Z119" s="411"/>
      <c r="AA119" s="411"/>
      <c r="AB119" s="523"/>
    </row>
    <row r="120" spans="2:28" s="78" customFormat="1" ht="15.6" customHeight="1" thickTop="1" thickBot="1" x14ac:dyDescent="0.25">
      <c r="B120" s="455"/>
      <c r="C120" s="462"/>
      <c r="D120" s="465"/>
      <c r="E120" s="472"/>
      <c r="F120" s="610"/>
      <c r="G120" s="120">
        <f>'Mapa de Risco'!F120</f>
        <v>0</v>
      </c>
      <c r="H120" s="134"/>
      <c r="I120" s="564"/>
      <c r="J120" s="565"/>
      <c r="K120" s="566"/>
      <c r="L120" s="607"/>
      <c r="M120" s="566"/>
      <c r="N120" s="117"/>
      <c r="O120" s="120">
        <f>'Mapa de Risco'!H120</f>
        <v>0</v>
      </c>
      <c r="P120" s="143"/>
      <c r="Q120" s="53"/>
      <c r="R120" s="144"/>
      <c r="S120" s="145"/>
      <c r="T120" s="145"/>
      <c r="U120" s="145"/>
      <c r="V120" s="121" t="str">
        <f t="shared" si="34"/>
        <v/>
      </c>
      <c r="W120" s="411"/>
      <c r="X120" s="122"/>
      <c r="Y120" s="411"/>
      <c r="Z120" s="411"/>
      <c r="AA120" s="411"/>
      <c r="AB120" s="523"/>
    </row>
    <row r="121" spans="2:28" s="78" customFormat="1" ht="15.6" customHeight="1" thickTop="1" thickBot="1" x14ac:dyDescent="0.25">
      <c r="B121" s="455"/>
      <c r="C121" s="462"/>
      <c r="D121" s="466"/>
      <c r="E121" s="473"/>
      <c r="F121" s="611"/>
      <c r="G121" s="120">
        <f>'Mapa de Risco'!F121</f>
        <v>0</v>
      </c>
      <c r="H121" s="134"/>
      <c r="I121" s="567"/>
      <c r="J121" s="568"/>
      <c r="K121" s="569"/>
      <c r="L121" s="608"/>
      <c r="M121" s="569"/>
      <c r="N121" s="117"/>
      <c r="O121" s="120">
        <f>'Mapa de Risco'!H121</f>
        <v>0</v>
      </c>
      <c r="P121" s="143"/>
      <c r="Q121" s="53"/>
      <c r="R121" s="144"/>
      <c r="S121" s="145"/>
      <c r="T121" s="145"/>
      <c r="U121" s="145"/>
      <c r="V121" s="121" t="str">
        <f t="shared" si="34"/>
        <v/>
      </c>
      <c r="W121" s="412"/>
      <c r="X121" s="122"/>
      <c r="Y121" s="412"/>
      <c r="Z121" s="412"/>
      <c r="AA121" s="412"/>
      <c r="AB121" s="524"/>
    </row>
    <row r="122" spans="2:28" s="78" customFormat="1" ht="15.6" customHeight="1" thickTop="1" thickBot="1" x14ac:dyDescent="0.25">
      <c r="B122" s="455"/>
      <c r="C122" s="462"/>
      <c r="D122" s="464" t="str">
        <f>'Mapa de Risco'!D122:D131</f>
        <v>FCS.04</v>
      </c>
      <c r="E122" s="471">
        <f>'Mapa de Risco'!E122:E131</f>
        <v>0</v>
      </c>
      <c r="F122" s="609" t="str">
        <f>'Mapa de Risco'!G122:G131</f>
        <v>Evento 12</v>
      </c>
      <c r="G122" s="120">
        <f>'Mapa de Risco'!F122</f>
        <v>0</v>
      </c>
      <c r="H122" s="134"/>
      <c r="I122" s="561" t="str">
        <f t="shared" ref="I122" si="51">IFERROR(ROUND(AVERAGE(H122:H131),0),"")</f>
        <v/>
      </c>
      <c r="J122" s="562"/>
      <c r="K122" s="563"/>
      <c r="L122" s="606" t="str">
        <f t="shared" ref="L122" si="52">IF(I122&gt;5,"Nota Inválida",HLOOKUP(I122,$I$9:$M$10,2,0))</f>
        <v>Nota Inválida</v>
      </c>
      <c r="M122" s="563"/>
      <c r="N122" s="117"/>
      <c r="O122" s="120">
        <f>'Mapa de Risco'!H122</f>
        <v>0</v>
      </c>
      <c r="P122" s="143"/>
      <c r="Q122" s="53"/>
      <c r="R122" s="144"/>
      <c r="S122" s="145"/>
      <c r="T122" s="145"/>
      <c r="U122" s="145"/>
      <c r="V122" s="121" t="str">
        <f t="shared" si="34"/>
        <v/>
      </c>
      <c r="W122" s="410" t="str">
        <f t="shared" ref="W122:W182" si="53">IFERROR(ROUND(AVERAGE(V122:V131),0),"")</f>
        <v/>
      </c>
      <c r="X122" s="122"/>
      <c r="Y122" s="410" t="str">
        <f t="shared" si="37"/>
        <v/>
      </c>
      <c r="Z122" s="410" t="str">
        <f t="shared" ref="Z122" si="54">W122</f>
        <v/>
      </c>
      <c r="AA122" s="410" t="str">
        <f t="shared" si="46"/>
        <v/>
      </c>
      <c r="AB122" s="522" t="str">
        <f t="shared" si="50"/>
        <v/>
      </c>
    </row>
    <row r="123" spans="2:28" s="78" customFormat="1" ht="15.6" customHeight="1" thickTop="1" thickBot="1" x14ac:dyDescent="0.25">
      <c r="B123" s="455"/>
      <c r="C123" s="462"/>
      <c r="D123" s="465"/>
      <c r="E123" s="472"/>
      <c r="F123" s="610"/>
      <c r="G123" s="120">
        <f>'Mapa de Risco'!F123</f>
        <v>0</v>
      </c>
      <c r="H123" s="134"/>
      <c r="I123" s="564"/>
      <c r="J123" s="565"/>
      <c r="K123" s="566"/>
      <c r="L123" s="607"/>
      <c r="M123" s="566"/>
      <c r="N123" s="117"/>
      <c r="O123" s="120">
        <f>'Mapa de Risco'!H123</f>
        <v>0</v>
      </c>
      <c r="P123" s="143"/>
      <c r="Q123" s="53"/>
      <c r="R123" s="144"/>
      <c r="S123" s="145"/>
      <c r="T123" s="145"/>
      <c r="U123" s="145"/>
      <c r="V123" s="121" t="str">
        <f t="shared" si="34"/>
        <v/>
      </c>
      <c r="W123" s="411"/>
      <c r="X123" s="122"/>
      <c r="Y123" s="411"/>
      <c r="Z123" s="411"/>
      <c r="AA123" s="411"/>
      <c r="AB123" s="523"/>
    </row>
    <row r="124" spans="2:28" s="78" customFormat="1" ht="15.6" customHeight="1" thickTop="1" thickBot="1" x14ac:dyDescent="0.25">
      <c r="B124" s="455"/>
      <c r="C124" s="462"/>
      <c r="D124" s="465"/>
      <c r="E124" s="472"/>
      <c r="F124" s="610"/>
      <c r="G124" s="120">
        <f>'Mapa de Risco'!F124</f>
        <v>0</v>
      </c>
      <c r="H124" s="134"/>
      <c r="I124" s="564"/>
      <c r="J124" s="565"/>
      <c r="K124" s="566"/>
      <c r="L124" s="607"/>
      <c r="M124" s="566"/>
      <c r="N124" s="117"/>
      <c r="O124" s="120">
        <f>'Mapa de Risco'!H124</f>
        <v>0</v>
      </c>
      <c r="P124" s="143"/>
      <c r="Q124" s="53"/>
      <c r="R124" s="144"/>
      <c r="S124" s="145"/>
      <c r="T124" s="145"/>
      <c r="U124" s="145"/>
      <c r="V124" s="121" t="str">
        <f t="shared" si="34"/>
        <v/>
      </c>
      <c r="W124" s="411"/>
      <c r="X124" s="122"/>
      <c r="Y124" s="411"/>
      <c r="Z124" s="411"/>
      <c r="AA124" s="411"/>
      <c r="AB124" s="523"/>
    </row>
    <row r="125" spans="2:28" s="78" customFormat="1" ht="15.6" customHeight="1" thickTop="1" thickBot="1" x14ac:dyDescent="0.25">
      <c r="B125" s="455"/>
      <c r="C125" s="462"/>
      <c r="D125" s="465"/>
      <c r="E125" s="472"/>
      <c r="F125" s="610"/>
      <c r="G125" s="120">
        <f>'Mapa de Risco'!F125</f>
        <v>0</v>
      </c>
      <c r="H125" s="134"/>
      <c r="I125" s="564"/>
      <c r="J125" s="565"/>
      <c r="K125" s="566"/>
      <c r="L125" s="607"/>
      <c r="M125" s="566"/>
      <c r="N125" s="117"/>
      <c r="O125" s="120">
        <f>'Mapa de Risco'!H125</f>
        <v>0</v>
      </c>
      <c r="P125" s="143"/>
      <c r="Q125" s="53"/>
      <c r="R125" s="144"/>
      <c r="S125" s="145"/>
      <c r="T125" s="145"/>
      <c r="U125" s="145"/>
      <c r="V125" s="121" t="str">
        <f t="shared" si="34"/>
        <v/>
      </c>
      <c r="W125" s="411"/>
      <c r="X125" s="122"/>
      <c r="Y125" s="411"/>
      <c r="Z125" s="411"/>
      <c r="AA125" s="411"/>
      <c r="AB125" s="523"/>
    </row>
    <row r="126" spans="2:28" s="78" customFormat="1" ht="15.6" customHeight="1" thickTop="1" thickBot="1" x14ac:dyDescent="0.25">
      <c r="B126" s="455"/>
      <c r="C126" s="462"/>
      <c r="D126" s="465"/>
      <c r="E126" s="472"/>
      <c r="F126" s="610"/>
      <c r="G126" s="120">
        <f>'Mapa de Risco'!F126</f>
        <v>0</v>
      </c>
      <c r="H126" s="134"/>
      <c r="I126" s="564"/>
      <c r="J126" s="565"/>
      <c r="K126" s="566"/>
      <c r="L126" s="607"/>
      <c r="M126" s="566"/>
      <c r="N126" s="117"/>
      <c r="O126" s="120">
        <f>'Mapa de Risco'!H126</f>
        <v>0</v>
      </c>
      <c r="P126" s="143"/>
      <c r="Q126" s="53"/>
      <c r="R126" s="144"/>
      <c r="S126" s="145"/>
      <c r="T126" s="145"/>
      <c r="U126" s="145"/>
      <c r="V126" s="121" t="str">
        <f t="shared" si="34"/>
        <v/>
      </c>
      <c r="W126" s="411"/>
      <c r="X126" s="122"/>
      <c r="Y126" s="411"/>
      <c r="Z126" s="411"/>
      <c r="AA126" s="411"/>
      <c r="AB126" s="523"/>
    </row>
    <row r="127" spans="2:28" s="78" customFormat="1" ht="15.6" customHeight="1" thickTop="1" thickBot="1" x14ac:dyDescent="0.25">
      <c r="B127" s="455"/>
      <c r="C127" s="462"/>
      <c r="D127" s="465"/>
      <c r="E127" s="472"/>
      <c r="F127" s="610"/>
      <c r="G127" s="120">
        <f>'Mapa de Risco'!F127</f>
        <v>0</v>
      </c>
      <c r="H127" s="134"/>
      <c r="I127" s="564"/>
      <c r="J127" s="565"/>
      <c r="K127" s="566"/>
      <c r="L127" s="607"/>
      <c r="M127" s="566"/>
      <c r="N127" s="117"/>
      <c r="O127" s="120">
        <f>'Mapa de Risco'!H127</f>
        <v>0</v>
      </c>
      <c r="P127" s="143"/>
      <c r="Q127" s="53"/>
      <c r="R127" s="144"/>
      <c r="S127" s="145"/>
      <c r="T127" s="145"/>
      <c r="U127" s="145"/>
      <c r="V127" s="121" t="str">
        <f t="shared" si="34"/>
        <v/>
      </c>
      <c r="W127" s="411"/>
      <c r="X127" s="122"/>
      <c r="Y127" s="411"/>
      <c r="Z127" s="411"/>
      <c r="AA127" s="411"/>
      <c r="AB127" s="523"/>
    </row>
    <row r="128" spans="2:28" s="78" customFormat="1" ht="15.6" customHeight="1" thickTop="1" thickBot="1" x14ac:dyDescent="0.25">
      <c r="B128" s="455"/>
      <c r="C128" s="462"/>
      <c r="D128" s="465"/>
      <c r="E128" s="472"/>
      <c r="F128" s="610"/>
      <c r="G128" s="120">
        <f>'Mapa de Risco'!F128</f>
        <v>0</v>
      </c>
      <c r="H128" s="134"/>
      <c r="I128" s="564"/>
      <c r="J128" s="565"/>
      <c r="K128" s="566"/>
      <c r="L128" s="607"/>
      <c r="M128" s="566"/>
      <c r="N128" s="117"/>
      <c r="O128" s="120">
        <f>'Mapa de Risco'!H128</f>
        <v>0</v>
      </c>
      <c r="P128" s="143"/>
      <c r="Q128" s="53"/>
      <c r="R128" s="144"/>
      <c r="S128" s="145"/>
      <c r="T128" s="145"/>
      <c r="U128" s="145"/>
      <c r="V128" s="121" t="str">
        <f t="shared" si="34"/>
        <v/>
      </c>
      <c r="W128" s="411"/>
      <c r="X128" s="122"/>
      <c r="Y128" s="411"/>
      <c r="Z128" s="411"/>
      <c r="AA128" s="411"/>
      <c r="AB128" s="523"/>
    </row>
    <row r="129" spans="2:28" s="78" customFormat="1" ht="15.6" customHeight="1" thickTop="1" thickBot="1" x14ac:dyDescent="0.25">
      <c r="B129" s="455"/>
      <c r="C129" s="462"/>
      <c r="D129" s="465"/>
      <c r="E129" s="472"/>
      <c r="F129" s="610"/>
      <c r="G129" s="120">
        <f>'Mapa de Risco'!F129</f>
        <v>0</v>
      </c>
      <c r="H129" s="134"/>
      <c r="I129" s="564"/>
      <c r="J129" s="565"/>
      <c r="K129" s="566"/>
      <c r="L129" s="607"/>
      <c r="M129" s="566"/>
      <c r="N129" s="117"/>
      <c r="O129" s="120">
        <f>'Mapa de Risco'!H129</f>
        <v>0</v>
      </c>
      <c r="P129" s="143"/>
      <c r="Q129" s="53"/>
      <c r="R129" s="144"/>
      <c r="S129" s="145"/>
      <c r="T129" s="145"/>
      <c r="U129" s="145"/>
      <c r="V129" s="121" t="str">
        <f t="shared" si="34"/>
        <v/>
      </c>
      <c r="W129" s="411"/>
      <c r="X129" s="122"/>
      <c r="Y129" s="411"/>
      <c r="Z129" s="411"/>
      <c r="AA129" s="411"/>
      <c r="AB129" s="523"/>
    </row>
    <row r="130" spans="2:28" s="78" customFormat="1" ht="15.6" customHeight="1" thickTop="1" thickBot="1" x14ac:dyDescent="0.25">
      <c r="B130" s="455"/>
      <c r="C130" s="462"/>
      <c r="D130" s="465"/>
      <c r="E130" s="472"/>
      <c r="F130" s="610"/>
      <c r="G130" s="120">
        <f>'Mapa de Risco'!F130</f>
        <v>0</v>
      </c>
      <c r="H130" s="134"/>
      <c r="I130" s="564"/>
      <c r="J130" s="565"/>
      <c r="K130" s="566"/>
      <c r="L130" s="607"/>
      <c r="M130" s="566"/>
      <c r="N130" s="117"/>
      <c r="O130" s="120">
        <f>'Mapa de Risco'!H130</f>
        <v>0</v>
      </c>
      <c r="P130" s="143"/>
      <c r="Q130" s="53"/>
      <c r="R130" s="144"/>
      <c r="S130" s="145"/>
      <c r="T130" s="145"/>
      <c r="U130" s="145"/>
      <c r="V130" s="121" t="str">
        <f t="shared" si="34"/>
        <v/>
      </c>
      <c r="W130" s="411"/>
      <c r="X130" s="122"/>
      <c r="Y130" s="411"/>
      <c r="Z130" s="411"/>
      <c r="AA130" s="411"/>
      <c r="AB130" s="523"/>
    </row>
    <row r="131" spans="2:28" s="78" customFormat="1" ht="15.6" customHeight="1" thickTop="1" thickBot="1" x14ac:dyDescent="0.25">
      <c r="B131" s="455"/>
      <c r="C131" s="462"/>
      <c r="D131" s="466"/>
      <c r="E131" s="473"/>
      <c r="F131" s="611"/>
      <c r="G131" s="120">
        <f>'Mapa de Risco'!F131</f>
        <v>0</v>
      </c>
      <c r="H131" s="134"/>
      <c r="I131" s="567"/>
      <c r="J131" s="568"/>
      <c r="K131" s="569"/>
      <c r="L131" s="608"/>
      <c r="M131" s="569"/>
      <c r="N131" s="117"/>
      <c r="O131" s="120">
        <f>'Mapa de Risco'!H131</f>
        <v>0</v>
      </c>
      <c r="P131" s="143"/>
      <c r="Q131" s="53"/>
      <c r="R131" s="144"/>
      <c r="S131" s="145"/>
      <c r="T131" s="145"/>
      <c r="U131" s="145"/>
      <c r="V131" s="121" t="str">
        <f t="shared" si="34"/>
        <v/>
      </c>
      <c r="W131" s="412"/>
      <c r="X131" s="122"/>
      <c r="Y131" s="412"/>
      <c r="Z131" s="412"/>
      <c r="AA131" s="412"/>
      <c r="AB131" s="524"/>
    </row>
    <row r="132" spans="2:28" s="78" customFormat="1" ht="15.6" customHeight="1" thickTop="1" thickBot="1" x14ac:dyDescent="0.25">
      <c r="B132" s="455"/>
      <c r="C132" s="462"/>
      <c r="D132" s="464" t="str">
        <f>'Mapa de Risco'!D132:D141</f>
        <v>FCS.05</v>
      </c>
      <c r="E132" s="471">
        <f>'Mapa de Risco'!E132:E141</f>
        <v>0</v>
      </c>
      <c r="F132" s="609" t="str">
        <f>'Mapa de Risco'!G132:G141</f>
        <v>Evento 13</v>
      </c>
      <c r="G132" s="120">
        <f>'Mapa de Risco'!F132</f>
        <v>0</v>
      </c>
      <c r="H132" s="134"/>
      <c r="I132" s="561" t="str">
        <f t="shared" ref="I132" si="55">IFERROR(ROUND(AVERAGE(H132:H141),0),"")</f>
        <v/>
      </c>
      <c r="J132" s="562"/>
      <c r="K132" s="563"/>
      <c r="L132" s="606" t="str">
        <f t="shared" ref="L132" si="56">IF(I132&gt;5,"Nota Inválida",HLOOKUP(I132,$I$9:$M$10,2,0))</f>
        <v>Nota Inválida</v>
      </c>
      <c r="M132" s="563"/>
      <c r="N132" s="117"/>
      <c r="O132" s="120">
        <f>'Mapa de Risco'!H132</f>
        <v>0</v>
      </c>
      <c r="P132" s="143"/>
      <c r="Q132" s="53"/>
      <c r="R132" s="144"/>
      <c r="S132" s="145"/>
      <c r="T132" s="145"/>
      <c r="U132" s="145"/>
      <c r="V132" s="121" t="str">
        <f t="shared" si="34"/>
        <v/>
      </c>
      <c r="W132" s="410" t="str">
        <f t="shared" si="53"/>
        <v/>
      </c>
      <c r="X132" s="122"/>
      <c r="Y132" s="410" t="str">
        <f t="shared" ref="Y132" si="57">I132</f>
        <v/>
      </c>
      <c r="Z132" s="410" t="str">
        <f t="shared" ref="Z132" si="58">W132</f>
        <v/>
      </c>
      <c r="AA132" s="410" t="str">
        <f t="shared" si="46"/>
        <v/>
      </c>
      <c r="AB132" s="522" t="str">
        <f t="shared" si="50"/>
        <v/>
      </c>
    </row>
    <row r="133" spans="2:28" s="78" customFormat="1" ht="15.6" customHeight="1" thickTop="1" thickBot="1" x14ac:dyDescent="0.25">
      <c r="B133" s="455"/>
      <c r="C133" s="462"/>
      <c r="D133" s="465"/>
      <c r="E133" s="472"/>
      <c r="F133" s="610"/>
      <c r="G133" s="120">
        <f>'Mapa de Risco'!F133</f>
        <v>0</v>
      </c>
      <c r="H133" s="134"/>
      <c r="I133" s="564"/>
      <c r="J133" s="565"/>
      <c r="K133" s="566"/>
      <c r="L133" s="607"/>
      <c r="M133" s="566"/>
      <c r="N133" s="117"/>
      <c r="O133" s="120">
        <f>'Mapa de Risco'!H133</f>
        <v>0</v>
      </c>
      <c r="P133" s="143"/>
      <c r="Q133" s="53"/>
      <c r="R133" s="144"/>
      <c r="S133" s="145"/>
      <c r="T133" s="145"/>
      <c r="U133" s="145"/>
      <c r="V133" s="121" t="str">
        <f t="shared" si="34"/>
        <v/>
      </c>
      <c r="W133" s="411"/>
      <c r="X133" s="122"/>
      <c r="Y133" s="411"/>
      <c r="Z133" s="411"/>
      <c r="AA133" s="411"/>
      <c r="AB133" s="523"/>
    </row>
    <row r="134" spans="2:28" s="78" customFormat="1" ht="15.6" customHeight="1" thickTop="1" thickBot="1" x14ac:dyDescent="0.25">
      <c r="B134" s="455"/>
      <c r="C134" s="462"/>
      <c r="D134" s="465"/>
      <c r="E134" s="472"/>
      <c r="F134" s="610"/>
      <c r="G134" s="120">
        <f>'Mapa de Risco'!F134</f>
        <v>0</v>
      </c>
      <c r="H134" s="134"/>
      <c r="I134" s="564"/>
      <c r="J134" s="565"/>
      <c r="K134" s="566"/>
      <c r="L134" s="607"/>
      <c r="M134" s="566"/>
      <c r="N134" s="117"/>
      <c r="O134" s="120">
        <f>'Mapa de Risco'!H134</f>
        <v>0</v>
      </c>
      <c r="P134" s="143"/>
      <c r="Q134" s="53"/>
      <c r="R134" s="144"/>
      <c r="S134" s="145"/>
      <c r="T134" s="145"/>
      <c r="U134" s="145"/>
      <c r="V134" s="121" t="str">
        <f t="shared" si="34"/>
        <v/>
      </c>
      <c r="W134" s="411"/>
      <c r="X134" s="122"/>
      <c r="Y134" s="411"/>
      <c r="Z134" s="411"/>
      <c r="AA134" s="411"/>
      <c r="AB134" s="523"/>
    </row>
    <row r="135" spans="2:28" s="78" customFormat="1" ht="15.6" customHeight="1" thickTop="1" thickBot="1" x14ac:dyDescent="0.25">
      <c r="B135" s="455"/>
      <c r="C135" s="462"/>
      <c r="D135" s="465"/>
      <c r="E135" s="472"/>
      <c r="F135" s="610"/>
      <c r="G135" s="120">
        <f>'Mapa de Risco'!F135</f>
        <v>0</v>
      </c>
      <c r="H135" s="134"/>
      <c r="I135" s="564"/>
      <c r="J135" s="565"/>
      <c r="K135" s="566"/>
      <c r="L135" s="607"/>
      <c r="M135" s="566"/>
      <c r="N135" s="117"/>
      <c r="O135" s="120">
        <f>'Mapa de Risco'!H135</f>
        <v>0</v>
      </c>
      <c r="P135" s="143"/>
      <c r="Q135" s="53"/>
      <c r="R135" s="144"/>
      <c r="S135" s="145"/>
      <c r="T135" s="145"/>
      <c r="U135" s="145"/>
      <c r="V135" s="121" t="str">
        <f t="shared" si="34"/>
        <v/>
      </c>
      <c r="W135" s="411"/>
      <c r="X135" s="122"/>
      <c r="Y135" s="411"/>
      <c r="Z135" s="411"/>
      <c r="AA135" s="411"/>
      <c r="AB135" s="523"/>
    </row>
    <row r="136" spans="2:28" s="78" customFormat="1" ht="15.6" customHeight="1" thickTop="1" thickBot="1" x14ac:dyDescent="0.25">
      <c r="B136" s="455"/>
      <c r="C136" s="462"/>
      <c r="D136" s="465"/>
      <c r="E136" s="472"/>
      <c r="F136" s="610"/>
      <c r="G136" s="120">
        <f>'Mapa de Risco'!F136</f>
        <v>0</v>
      </c>
      <c r="H136" s="134"/>
      <c r="I136" s="564"/>
      <c r="J136" s="565"/>
      <c r="K136" s="566"/>
      <c r="L136" s="607"/>
      <c r="M136" s="566"/>
      <c r="N136" s="117"/>
      <c r="O136" s="120">
        <f>'Mapa de Risco'!H136</f>
        <v>0</v>
      </c>
      <c r="P136" s="143"/>
      <c r="Q136" s="53"/>
      <c r="R136" s="144"/>
      <c r="S136" s="145"/>
      <c r="T136" s="145"/>
      <c r="U136" s="145"/>
      <c r="V136" s="121" t="str">
        <f t="shared" si="34"/>
        <v/>
      </c>
      <c r="W136" s="411"/>
      <c r="X136" s="122"/>
      <c r="Y136" s="411"/>
      <c r="Z136" s="411"/>
      <c r="AA136" s="411"/>
      <c r="AB136" s="523"/>
    </row>
    <row r="137" spans="2:28" s="78" customFormat="1" ht="15.6" customHeight="1" thickTop="1" thickBot="1" x14ac:dyDescent="0.25">
      <c r="B137" s="455"/>
      <c r="C137" s="462"/>
      <c r="D137" s="465"/>
      <c r="E137" s="472"/>
      <c r="F137" s="610"/>
      <c r="G137" s="120">
        <f>'Mapa de Risco'!F137</f>
        <v>0</v>
      </c>
      <c r="H137" s="134"/>
      <c r="I137" s="564"/>
      <c r="J137" s="565"/>
      <c r="K137" s="566"/>
      <c r="L137" s="607"/>
      <c r="M137" s="566"/>
      <c r="N137" s="117"/>
      <c r="O137" s="120">
        <f>'Mapa de Risco'!H137</f>
        <v>0</v>
      </c>
      <c r="P137" s="143"/>
      <c r="Q137" s="53"/>
      <c r="R137" s="144"/>
      <c r="S137" s="145"/>
      <c r="T137" s="145"/>
      <c r="U137" s="145"/>
      <c r="V137" s="121" t="str">
        <f t="shared" si="34"/>
        <v/>
      </c>
      <c r="W137" s="411"/>
      <c r="X137" s="122"/>
      <c r="Y137" s="411"/>
      <c r="Z137" s="411"/>
      <c r="AA137" s="411"/>
      <c r="AB137" s="523"/>
    </row>
    <row r="138" spans="2:28" s="78" customFormat="1" ht="15.6" customHeight="1" thickTop="1" thickBot="1" x14ac:dyDescent="0.25">
      <c r="B138" s="455"/>
      <c r="C138" s="462"/>
      <c r="D138" s="465"/>
      <c r="E138" s="472"/>
      <c r="F138" s="610"/>
      <c r="G138" s="120">
        <f>'Mapa de Risco'!F138</f>
        <v>0</v>
      </c>
      <c r="H138" s="134"/>
      <c r="I138" s="564"/>
      <c r="J138" s="565"/>
      <c r="K138" s="566"/>
      <c r="L138" s="607"/>
      <c r="M138" s="566"/>
      <c r="N138" s="117"/>
      <c r="O138" s="120">
        <f>'Mapa de Risco'!H138</f>
        <v>0</v>
      </c>
      <c r="P138" s="143"/>
      <c r="Q138" s="53"/>
      <c r="R138" s="144"/>
      <c r="S138" s="145"/>
      <c r="T138" s="145"/>
      <c r="U138" s="145"/>
      <c r="V138" s="121" t="str">
        <f t="shared" si="34"/>
        <v/>
      </c>
      <c r="W138" s="411"/>
      <c r="X138" s="122"/>
      <c r="Y138" s="411"/>
      <c r="Z138" s="411"/>
      <c r="AA138" s="411"/>
      <c r="AB138" s="523"/>
    </row>
    <row r="139" spans="2:28" s="78" customFormat="1" ht="15.6" customHeight="1" thickTop="1" thickBot="1" x14ac:dyDescent="0.25">
      <c r="B139" s="455"/>
      <c r="C139" s="462"/>
      <c r="D139" s="465"/>
      <c r="E139" s="472"/>
      <c r="F139" s="610"/>
      <c r="G139" s="120">
        <f>'Mapa de Risco'!F139</f>
        <v>0</v>
      </c>
      <c r="H139" s="134"/>
      <c r="I139" s="564"/>
      <c r="J139" s="565"/>
      <c r="K139" s="566"/>
      <c r="L139" s="607"/>
      <c r="M139" s="566"/>
      <c r="N139" s="117"/>
      <c r="O139" s="120">
        <f>'Mapa de Risco'!H139</f>
        <v>0</v>
      </c>
      <c r="P139" s="143"/>
      <c r="Q139" s="53"/>
      <c r="R139" s="144"/>
      <c r="S139" s="145"/>
      <c r="T139" s="145"/>
      <c r="U139" s="145"/>
      <c r="V139" s="121" t="str">
        <f t="shared" si="34"/>
        <v/>
      </c>
      <c r="W139" s="411"/>
      <c r="X139" s="122"/>
      <c r="Y139" s="411"/>
      <c r="Z139" s="411"/>
      <c r="AA139" s="411"/>
      <c r="AB139" s="523"/>
    </row>
    <row r="140" spans="2:28" s="78" customFormat="1" ht="15.6" customHeight="1" thickTop="1" thickBot="1" x14ac:dyDescent="0.25">
      <c r="B140" s="455"/>
      <c r="C140" s="462"/>
      <c r="D140" s="465"/>
      <c r="E140" s="472"/>
      <c r="F140" s="610"/>
      <c r="G140" s="120">
        <f>'Mapa de Risco'!F140</f>
        <v>0</v>
      </c>
      <c r="H140" s="134"/>
      <c r="I140" s="564"/>
      <c r="J140" s="565"/>
      <c r="K140" s="566"/>
      <c r="L140" s="607"/>
      <c r="M140" s="566"/>
      <c r="N140" s="117"/>
      <c r="O140" s="120">
        <f>'Mapa de Risco'!H140</f>
        <v>0</v>
      </c>
      <c r="P140" s="143"/>
      <c r="Q140" s="53"/>
      <c r="R140" s="144"/>
      <c r="S140" s="145"/>
      <c r="T140" s="145"/>
      <c r="U140" s="145"/>
      <c r="V140" s="121" t="str">
        <f t="shared" ref="V140:V203" si="59">IFERROR(((P140*$P$8)+(Q140*$Q$8)+(R140*$R$8)+(S140*$S$8)+(T140*$T$8)+(U140*$U$8))/((IF(P140=0,0,$P$8))+(IF(Q140=0,0,$Q$8))+(IF(R140=0,0,$R$8))+(IF(S140=0,0,$S$8))+(IF(T140=0,0,$T$8))+(IF(U140=0,0,$U$8))),"")</f>
        <v/>
      </c>
      <c r="W140" s="411"/>
      <c r="X140" s="122"/>
      <c r="Y140" s="411"/>
      <c r="Z140" s="411"/>
      <c r="AA140" s="411"/>
      <c r="AB140" s="523"/>
    </row>
    <row r="141" spans="2:28" s="78" customFormat="1" ht="15.6" customHeight="1" thickTop="1" thickBot="1" x14ac:dyDescent="0.25">
      <c r="B141" s="455"/>
      <c r="C141" s="462"/>
      <c r="D141" s="466"/>
      <c r="E141" s="473"/>
      <c r="F141" s="611"/>
      <c r="G141" s="120">
        <f>'Mapa de Risco'!F141</f>
        <v>0</v>
      </c>
      <c r="H141" s="134"/>
      <c r="I141" s="567"/>
      <c r="J141" s="568"/>
      <c r="K141" s="569"/>
      <c r="L141" s="608"/>
      <c r="M141" s="569"/>
      <c r="N141" s="117"/>
      <c r="O141" s="120">
        <f>'Mapa de Risco'!H141</f>
        <v>0</v>
      </c>
      <c r="P141" s="143"/>
      <c r="Q141" s="53"/>
      <c r="R141" s="144"/>
      <c r="S141" s="145"/>
      <c r="T141" s="145"/>
      <c r="U141" s="145"/>
      <c r="V141" s="121" t="str">
        <f t="shared" si="59"/>
        <v/>
      </c>
      <c r="W141" s="412"/>
      <c r="X141" s="122"/>
      <c r="Y141" s="412"/>
      <c r="Z141" s="412"/>
      <c r="AA141" s="412"/>
      <c r="AB141" s="524"/>
    </row>
    <row r="142" spans="2:28" s="78" customFormat="1" ht="15.6" customHeight="1" thickTop="1" thickBot="1" x14ac:dyDescent="0.25">
      <c r="B142" s="455"/>
      <c r="C142" s="462"/>
      <c r="D142" s="464" t="str">
        <f>'Mapa de Risco'!D142:D151</f>
        <v>FCS.06</v>
      </c>
      <c r="E142" s="471">
        <f>'Mapa de Risco'!E142:E151</f>
        <v>0</v>
      </c>
      <c r="F142" s="609" t="str">
        <f>'Mapa de Risco'!G142:G151</f>
        <v>Evento 14</v>
      </c>
      <c r="G142" s="120">
        <f>'Mapa de Risco'!F142</f>
        <v>0</v>
      </c>
      <c r="H142" s="134"/>
      <c r="I142" s="561" t="str">
        <f t="shared" ref="I142" si="60">IFERROR(ROUND(AVERAGE(H142:H151),0),"")</f>
        <v/>
      </c>
      <c r="J142" s="562"/>
      <c r="K142" s="563"/>
      <c r="L142" s="606" t="str">
        <f t="shared" ref="L142" si="61">IF(I142&gt;5,"Nota Inválida",HLOOKUP(I142,$I$9:$M$10,2,0))</f>
        <v>Nota Inválida</v>
      </c>
      <c r="M142" s="563"/>
      <c r="N142" s="117"/>
      <c r="O142" s="120">
        <f>'Mapa de Risco'!H142</f>
        <v>0</v>
      </c>
      <c r="P142" s="143"/>
      <c r="Q142" s="53"/>
      <c r="R142" s="144"/>
      <c r="S142" s="145"/>
      <c r="T142" s="145"/>
      <c r="U142" s="145"/>
      <c r="V142" s="121" t="str">
        <f t="shared" si="59"/>
        <v/>
      </c>
      <c r="W142" s="410" t="str">
        <f t="shared" si="53"/>
        <v/>
      </c>
      <c r="X142" s="122"/>
      <c r="Y142" s="410" t="str">
        <f>I142</f>
        <v/>
      </c>
      <c r="Z142" s="410" t="str">
        <f t="shared" ref="Z142" si="62">W142</f>
        <v/>
      </c>
      <c r="AA142" s="410" t="str">
        <f t="shared" si="46"/>
        <v/>
      </c>
      <c r="AB142" s="522" t="str">
        <f t="shared" si="50"/>
        <v/>
      </c>
    </row>
    <row r="143" spans="2:28" s="78" customFormat="1" ht="15.6" customHeight="1" thickTop="1" thickBot="1" x14ac:dyDescent="0.25">
      <c r="B143" s="455"/>
      <c r="C143" s="462"/>
      <c r="D143" s="465"/>
      <c r="E143" s="472"/>
      <c r="F143" s="610"/>
      <c r="G143" s="120">
        <f>'Mapa de Risco'!F143</f>
        <v>0</v>
      </c>
      <c r="H143" s="134"/>
      <c r="I143" s="564"/>
      <c r="J143" s="565"/>
      <c r="K143" s="566"/>
      <c r="L143" s="607"/>
      <c r="M143" s="566"/>
      <c r="N143" s="117"/>
      <c r="O143" s="120">
        <f>'Mapa de Risco'!H143</f>
        <v>0</v>
      </c>
      <c r="P143" s="143"/>
      <c r="Q143" s="53"/>
      <c r="R143" s="144"/>
      <c r="S143" s="145"/>
      <c r="T143" s="145"/>
      <c r="U143" s="145"/>
      <c r="V143" s="121" t="str">
        <f t="shared" si="59"/>
        <v/>
      </c>
      <c r="W143" s="411"/>
      <c r="X143" s="122"/>
      <c r="Y143" s="411"/>
      <c r="Z143" s="411"/>
      <c r="AA143" s="411"/>
      <c r="AB143" s="523"/>
    </row>
    <row r="144" spans="2:28" s="78" customFormat="1" ht="15.6" customHeight="1" thickTop="1" thickBot="1" x14ac:dyDescent="0.25">
      <c r="B144" s="455"/>
      <c r="C144" s="462"/>
      <c r="D144" s="465"/>
      <c r="E144" s="472"/>
      <c r="F144" s="610"/>
      <c r="G144" s="120">
        <f>'Mapa de Risco'!F144</f>
        <v>0</v>
      </c>
      <c r="H144" s="134"/>
      <c r="I144" s="564"/>
      <c r="J144" s="565"/>
      <c r="K144" s="566"/>
      <c r="L144" s="607"/>
      <c r="M144" s="566"/>
      <c r="N144" s="117"/>
      <c r="O144" s="120">
        <f>'Mapa de Risco'!H144</f>
        <v>0</v>
      </c>
      <c r="P144" s="143"/>
      <c r="Q144" s="53"/>
      <c r="R144" s="144"/>
      <c r="S144" s="145"/>
      <c r="T144" s="145"/>
      <c r="U144" s="145"/>
      <c r="V144" s="121" t="str">
        <f t="shared" si="59"/>
        <v/>
      </c>
      <c r="W144" s="411"/>
      <c r="X144" s="122"/>
      <c r="Y144" s="411"/>
      <c r="Z144" s="411"/>
      <c r="AA144" s="411"/>
      <c r="AB144" s="523"/>
    </row>
    <row r="145" spans="2:28" s="78" customFormat="1" ht="15.6" customHeight="1" thickTop="1" thickBot="1" x14ac:dyDescent="0.25">
      <c r="B145" s="455"/>
      <c r="C145" s="462"/>
      <c r="D145" s="465"/>
      <c r="E145" s="472"/>
      <c r="F145" s="610"/>
      <c r="G145" s="120">
        <f>'Mapa de Risco'!F145</f>
        <v>0</v>
      </c>
      <c r="H145" s="134"/>
      <c r="I145" s="564"/>
      <c r="J145" s="565"/>
      <c r="K145" s="566"/>
      <c r="L145" s="607"/>
      <c r="M145" s="566"/>
      <c r="N145" s="117"/>
      <c r="O145" s="120">
        <f>'Mapa de Risco'!H145</f>
        <v>0</v>
      </c>
      <c r="P145" s="143"/>
      <c r="Q145" s="53"/>
      <c r="R145" s="144"/>
      <c r="S145" s="145"/>
      <c r="T145" s="145"/>
      <c r="U145" s="145"/>
      <c r="V145" s="121" t="str">
        <f t="shared" si="59"/>
        <v/>
      </c>
      <c r="W145" s="411"/>
      <c r="X145" s="122"/>
      <c r="Y145" s="411"/>
      <c r="Z145" s="411"/>
      <c r="AA145" s="411"/>
      <c r="AB145" s="523"/>
    </row>
    <row r="146" spans="2:28" s="78" customFormat="1" ht="15.6" customHeight="1" thickTop="1" thickBot="1" x14ac:dyDescent="0.25">
      <c r="B146" s="455"/>
      <c r="C146" s="462"/>
      <c r="D146" s="465"/>
      <c r="E146" s="472"/>
      <c r="F146" s="610"/>
      <c r="G146" s="120">
        <f>'Mapa de Risco'!F146</f>
        <v>0</v>
      </c>
      <c r="H146" s="134"/>
      <c r="I146" s="564"/>
      <c r="J146" s="565"/>
      <c r="K146" s="566"/>
      <c r="L146" s="607"/>
      <c r="M146" s="566"/>
      <c r="N146" s="117"/>
      <c r="O146" s="120">
        <f>'Mapa de Risco'!H146</f>
        <v>0</v>
      </c>
      <c r="P146" s="143"/>
      <c r="Q146" s="53"/>
      <c r="R146" s="144"/>
      <c r="S146" s="145"/>
      <c r="T146" s="145"/>
      <c r="U146" s="145"/>
      <c r="V146" s="121" t="str">
        <f t="shared" si="59"/>
        <v/>
      </c>
      <c r="W146" s="411"/>
      <c r="X146" s="122"/>
      <c r="Y146" s="411"/>
      <c r="Z146" s="411"/>
      <c r="AA146" s="411"/>
      <c r="AB146" s="523"/>
    </row>
    <row r="147" spans="2:28" s="78" customFormat="1" ht="15.6" customHeight="1" thickTop="1" thickBot="1" x14ac:dyDescent="0.25">
      <c r="B147" s="455"/>
      <c r="C147" s="462"/>
      <c r="D147" s="465"/>
      <c r="E147" s="472"/>
      <c r="F147" s="610"/>
      <c r="G147" s="120">
        <f>'Mapa de Risco'!F147</f>
        <v>0</v>
      </c>
      <c r="H147" s="134"/>
      <c r="I147" s="564"/>
      <c r="J147" s="565"/>
      <c r="K147" s="566"/>
      <c r="L147" s="607"/>
      <c r="M147" s="566"/>
      <c r="N147" s="117"/>
      <c r="O147" s="120">
        <f>'Mapa de Risco'!H147</f>
        <v>0</v>
      </c>
      <c r="P147" s="143"/>
      <c r="Q147" s="53"/>
      <c r="R147" s="144"/>
      <c r="S147" s="145"/>
      <c r="T147" s="145"/>
      <c r="U147" s="145"/>
      <c r="V147" s="121" t="str">
        <f t="shared" si="59"/>
        <v/>
      </c>
      <c r="W147" s="411"/>
      <c r="X147" s="122"/>
      <c r="Y147" s="411"/>
      <c r="Z147" s="411"/>
      <c r="AA147" s="411"/>
      <c r="AB147" s="523"/>
    </row>
    <row r="148" spans="2:28" s="78" customFormat="1" ht="15.6" customHeight="1" thickTop="1" thickBot="1" x14ac:dyDescent="0.25">
      <c r="B148" s="455"/>
      <c r="C148" s="462"/>
      <c r="D148" s="465"/>
      <c r="E148" s="472"/>
      <c r="F148" s="610"/>
      <c r="G148" s="120">
        <f>'Mapa de Risco'!F148</f>
        <v>0</v>
      </c>
      <c r="H148" s="134"/>
      <c r="I148" s="564"/>
      <c r="J148" s="565"/>
      <c r="K148" s="566"/>
      <c r="L148" s="607"/>
      <c r="M148" s="566"/>
      <c r="N148" s="117"/>
      <c r="O148" s="120">
        <f>'Mapa de Risco'!H148</f>
        <v>0</v>
      </c>
      <c r="P148" s="143"/>
      <c r="Q148" s="53"/>
      <c r="R148" s="144"/>
      <c r="S148" s="145"/>
      <c r="T148" s="145"/>
      <c r="U148" s="145"/>
      <c r="V148" s="121" t="str">
        <f t="shared" si="59"/>
        <v/>
      </c>
      <c r="W148" s="411"/>
      <c r="X148" s="122"/>
      <c r="Y148" s="411"/>
      <c r="Z148" s="411"/>
      <c r="AA148" s="411"/>
      <c r="AB148" s="523"/>
    </row>
    <row r="149" spans="2:28" s="78" customFormat="1" ht="15.6" customHeight="1" thickTop="1" thickBot="1" x14ac:dyDescent="0.25">
      <c r="B149" s="455"/>
      <c r="C149" s="462"/>
      <c r="D149" s="465"/>
      <c r="E149" s="472"/>
      <c r="F149" s="610"/>
      <c r="G149" s="120">
        <f>'Mapa de Risco'!F149</f>
        <v>0</v>
      </c>
      <c r="H149" s="134"/>
      <c r="I149" s="564"/>
      <c r="J149" s="565"/>
      <c r="K149" s="566"/>
      <c r="L149" s="607"/>
      <c r="M149" s="566"/>
      <c r="N149" s="117"/>
      <c r="O149" s="120">
        <f>'Mapa de Risco'!H149</f>
        <v>0</v>
      </c>
      <c r="P149" s="143"/>
      <c r="Q149" s="53"/>
      <c r="R149" s="144"/>
      <c r="S149" s="145"/>
      <c r="T149" s="145"/>
      <c r="U149" s="145"/>
      <c r="V149" s="121" t="str">
        <f t="shared" si="59"/>
        <v/>
      </c>
      <c r="W149" s="411"/>
      <c r="X149" s="122"/>
      <c r="Y149" s="411"/>
      <c r="Z149" s="411"/>
      <c r="AA149" s="411"/>
      <c r="AB149" s="523"/>
    </row>
    <row r="150" spans="2:28" s="78" customFormat="1" ht="15.6" customHeight="1" thickTop="1" thickBot="1" x14ac:dyDescent="0.25">
      <c r="B150" s="455"/>
      <c r="C150" s="462"/>
      <c r="D150" s="465"/>
      <c r="E150" s="472"/>
      <c r="F150" s="610"/>
      <c r="G150" s="120">
        <f>'Mapa de Risco'!F150</f>
        <v>0</v>
      </c>
      <c r="H150" s="134"/>
      <c r="I150" s="564"/>
      <c r="J150" s="565"/>
      <c r="K150" s="566"/>
      <c r="L150" s="607"/>
      <c r="M150" s="566"/>
      <c r="N150" s="117"/>
      <c r="O150" s="120">
        <f>'Mapa de Risco'!H150</f>
        <v>0</v>
      </c>
      <c r="P150" s="143"/>
      <c r="Q150" s="53"/>
      <c r="R150" s="144"/>
      <c r="S150" s="145"/>
      <c r="T150" s="145"/>
      <c r="U150" s="145"/>
      <c r="V150" s="121" t="str">
        <f t="shared" si="59"/>
        <v/>
      </c>
      <c r="W150" s="411"/>
      <c r="X150" s="122"/>
      <c r="Y150" s="411"/>
      <c r="Z150" s="411"/>
      <c r="AA150" s="411"/>
      <c r="AB150" s="523"/>
    </row>
    <row r="151" spans="2:28" s="78" customFormat="1" ht="15.6" customHeight="1" thickTop="1" thickBot="1" x14ac:dyDescent="0.25">
      <c r="B151" s="455"/>
      <c r="C151" s="462"/>
      <c r="D151" s="466"/>
      <c r="E151" s="473"/>
      <c r="F151" s="611"/>
      <c r="G151" s="120">
        <f>'Mapa de Risco'!F151</f>
        <v>0</v>
      </c>
      <c r="H151" s="134"/>
      <c r="I151" s="567"/>
      <c r="J151" s="568"/>
      <c r="K151" s="569"/>
      <c r="L151" s="608"/>
      <c r="M151" s="569"/>
      <c r="N151" s="117"/>
      <c r="O151" s="120">
        <f>'Mapa de Risco'!H151</f>
        <v>0</v>
      </c>
      <c r="P151" s="143"/>
      <c r="Q151" s="53"/>
      <c r="R151" s="144"/>
      <c r="S151" s="145"/>
      <c r="T151" s="145"/>
      <c r="U151" s="145"/>
      <c r="V151" s="121" t="str">
        <f t="shared" si="59"/>
        <v/>
      </c>
      <c r="W151" s="412"/>
      <c r="X151" s="122"/>
      <c r="Y151" s="412"/>
      <c r="Z151" s="412"/>
      <c r="AA151" s="412"/>
      <c r="AB151" s="524"/>
    </row>
    <row r="152" spans="2:28" s="78" customFormat="1" ht="15.6" customHeight="1" thickTop="1" thickBot="1" x14ac:dyDescent="0.25">
      <c r="B152" s="455"/>
      <c r="C152" s="462"/>
      <c r="D152" s="464" t="str">
        <f>'Mapa de Risco'!D152:D161</f>
        <v>FCS.07</v>
      </c>
      <c r="E152" s="471">
        <f>'Mapa de Risco'!E152:E161</f>
        <v>0</v>
      </c>
      <c r="F152" s="609" t="str">
        <f>'Mapa de Risco'!G152:G161</f>
        <v>Evento 15</v>
      </c>
      <c r="G152" s="120">
        <f>'Mapa de Risco'!F152</f>
        <v>0</v>
      </c>
      <c r="H152" s="134"/>
      <c r="I152" s="561" t="str">
        <f t="shared" ref="I152" si="63">IFERROR(ROUND(AVERAGE(H152:H161),0),"")</f>
        <v/>
      </c>
      <c r="J152" s="562"/>
      <c r="K152" s="563"/>
      <c r="L152" s="606" t="str">
        <f t="shared" ref="L152" si="64">IF(I152&gt;5,"Nota Inválida",HLOOKUP(I152,$I$9:$M$10,2,0))</f>
        <v>Nota Inválida</v>
      </c>
      <c r="M152" s="563"/>
      <c r="N152" s="117"/>
      <c r="O152" s="120">
        <f>'Mapa de Risco'!H152</f>
        <v>0</v>
      </c>
      <c r="P152" s="143"/>
      <c r="Q152" s="53"/>
      <c r="R152" s="144"/>
      <c r="S152" s="145"/>
      <c r="T152" s="145"/>
      <c r="U152" s="145"/>
      <c r="V152" s="121" t="str">
        <f t="shared" si="59"/>
        <v/>
      </c>
      <c r="W152" s="410" t="str">
        <f t="shared" si="53"/>
        <v/>
      </c>
      <c r="X152" s="122"/>
      <c r="Y152" s="410" t="str">
        <f t="shared" ref="Y152" si="65">I152</f>
        <v/>
      </c>
      <c r="Z152" s="410" t="str">
        <f>W152</f>
        <v/>
      </c>
      <c r="AA152" s="410" t="str">
        <f t="shared" si="46"/>
        <v/>
      </c>
      <c r="AB152" s="522" t="str">
        <f t="shared" si="50"/>
        <v/>
      </c>
    </row>
    <row r="153" spans="2:28" s="78" customFormat="1" ht="15.6" customHeight="1" thickTop="1" thickBot="1" x14ac:dyDescent="0.25">
      <c r="B153" s="455"/>
      <c r="C153" s="462"/>
      <c r="D153" s="465"/>
      <c r="E153" s="472"/>
      <c r="F153" s="610"/>
      <c r="G153" s="120">
        <f>'Mapa de Risco'!F153</f>
        <v>0</v>
      </c>
      <c r="H153" s="134"/>
      <c r="I153" s="564"/>
      <c r="J153" s="565"/>
      <c r="K153" s="566"/>
      <c r="L153" s="607"/>
      <c r="M153" s="566"/>
      <c r="N153" s="117"/>
      <c r="O153" s="120">
        <f>'Mapa de Risco'!H153</f>
        <v>0</v>
      </c>
      <c r="P153" s="143"/>
      <c r="Q153" s="53"/>
      <c r="R153" s="144"/>
      <c r="S153" s="145"/>
      <c r="T153" s="145"/>
      <c r="U153" s="145"/>
      <c r="V153" s="121" t="str">
        <f t="shared" si="59"/>
        <v/>
      </c>
      <c r="W153" s="411"/>
      <c r="X153" s="122"/>
      <c r="Y153" s="411"/>
      <c r="Z153" s="411"/>
      <c r="AA153" s="411"/>
      <c r="AB153" s="523"/>
    </row>
    <row r="154" spans="2:28" s="78" customFormat="1" ht="15.6" customHeight="1" thickTop="1" thickBot="1" x14ac:dyDescent="0.25">
      <c r="B154" s="455"/>
      <c r="C154" s="462"/>
      <c r="D154" s="465"/>
      <c r="E154" s="472"/>
      <c r="F154" s="610"/>
      <c r="G154" s="120">
        <f>'Mapa de Risco'!F154</f>
        <v>0</v>
      </c>
      <c r="H154" s="134"/>
      <c r="I154" s="564"/>
      <c r="J154" s="565"/>
      <c r="K154" s="566"/>
      <c r="L154" s="607"/>
      <c r="M154" s="566"/>
      <c r="N154" s="117"/>
      <c r="O154" s="120">
        <f>'Mapa de Risco'!H154</f>
        <v>0</v>
      </c>
      <c r="P154" s="143"/>
      <c r="Q154" s="53"/>
      <c r="R154" s="144"/>
      <c r="S154" s="145"/>
      <c r="T154" s="145"/>
      <c r="U154" s="145"/>
      <c r="V154" s="121" t="str">
        <f t="shared" si="59"/>
        <v/>
      </c>
      <c r="W154" s="411"/>
      <c r="X154" s="122"/>
      <c r="Y154" s="411"/>
      <c r="Z154" s="411"/>
      <c r="AA154" s="411"/>
      <c r="AB154" s="523"/>
    </row>
    <row r="155" spans="2:28" s="78" customFormat="1" ht="15.6" customHeight="1" thickTop="1" thickBot="1" x14ac:dyDescent="0.25">
      <c r="B155" s="455"/>
      <c r="C155" s="462"/>
      <c r="D155" s="465"/>
      <c r="E155" s="472"/>
      <c r="F155" s="610"/>
      <c r="G155" s="120">
        <f>'Mapa de Risco'!F155</f>
        <v>0</v>
      </c>
      <c r="H155" s="134"/>
      <c r="I155" s="564"/>
      <c r="J155" s="565"/>
      <c r="K155" s="566"/>
      <c r="L155" s="607"/>
      <c r="M155" s="566"/>
      <c r="N155" s="117"/>
      <c r="O155" s="120">
        <f>'Mapa de Risco'!H155</f>
        <v>0</v>
      </c>
      <c r="P155" s="143"/>
      <c r="Q155" s="53"/>
      <c r="R155" s="144"/>
      <c r="S155" s="145"/>
      <c r="T155" s="145"/>
      <c r="U155" s="145"/>
      <c r="V155" s="121" t="str">
        <f t="shared" si="59"/>
        <v/>
      </c>
      <c r="W155" s="411"/>
      <c r="X155" s="122"/>
      <c r="Y155" s="411"/>
      <c r="Z155" s="411"/>
      <c r="AA155" s="411"/>
      <c r="AB155" s="523"/>
    </row>
    <row r="156" spans="2:28" s="78" customFormat="1" ht="15.6" customHeight="1" thickTop="1" thickBot="1" x14ac:dyDescent="0.25">
      <c r="B156" s="455"/>
      <c r="C156" s="462"/>
      <c r="D156" s="465"/>
      <c r="E156" s="472"/>
      <c r="F156" s="610"/>
      <c r="G156" s="120">
        <f>'Mapa de Risco'!F156</f>
        <v>0</v>
      </c>
      <c r="H156" s="134"/>
      <c r="I156" s="564"/>
      <c r="J156" s="565"/>
      <c r="K156" s="566"/>
      <c r="L156" s="607"/>
      <c r="M156" s="566"/>
      <c r="N156" s="117"/>
      <c r="O156" s="120">
        <f>'Mapa de Risco'!H156</f>
        <v>0</v>
      </c>
      <c r="P156" s="143"/>
      <c r="Q156" s="53"/>
      <c r="R156" s="144"/>
      <c r="S156" s="145"/>
      <c r="T156" s="145"/>
      <c r="U156" s="145"/>
      <c r="V156" s="121" t="str">
        <f t="shared" si="59"/>
        <v/>
      </c>
      <c r="W156" s="411"/>
      <c r="X156" s="122"/>
      <c r="Y156" s="411"/>
      <c r="Z156" s="411"/>
      <c r="AA156" s="411"/>
      <c r="AB156" s="523"/>
    </row>
    <row r="157" spans="2:28" s="78" customFormat="1" ht="15.6" customHeight="1" thickTop="1" thickBot="1" x14ac:dyDescent="0.25">
      <c r="B157" s="455"/>
      <c r="C157" s="462"/>
      <c r="D157" s="465"/>
      <c r="E157" s="472"/>
      <c r="F157" s="610"/>
      <c r="G157" s="120">
        <f>'Mapa de Risco'!F157</f>
        <v>0</v>
      </c>
      <c r="H157" s="134"/>
      <c r="I157" s="564"/>
      <c r="J157" s="565"/>
      <c r="K157" s="566"/>
      <c r="L157" s="607"/>
      <c r="M157" s="566"/>
      <c r="N157" s="117"/>
      <c r="O157" s="120">
        <f>'Mapa de Risco'!H157</f>
        <v>0</v>
      </c>
      <c r="P157" s="143"/>
      <c r="Q157" s="53"/>
      <c r="R157" s="144"/>
      <c r="S157" s="145"/>
      <c r="T157" s="145"/>
      <c r="U157" s="145"/>
      <c r="V157" s="121" t="str">
        <f t="shared" si="59"/>
        <v/>
      </c>
      <c r="W157" s="411"/>
      <c r="X157" s="122"/>
      <c r="Y157" s="411"/>
      <c r="Z157" s="411"/>
      <c r="AA157" s="411"/>
      <c r="AB157" s="523"/>
    </row>
    <row r="158" spans="2:28" s="78" customFormat="1" ht="15.6" customHeight="1" thickTop="1" thickBot="1" x14ac:dyDescent="0.25">
      <c r="B158" s="455"/>
      <c r="C158" s="462"/>
      <c r="D158" s="465"/>
      <c r="E158" s="472"/>
      <c r="F158" s="610"/>
      <c r="G158" s="120">
        <f>'Mapa de Risco'!F158</f>
        <v>0</v>
      </c>
      <c r="H158" s="134"/>
      <c r="I158" s="564"/>
      <c r="J158" s="565"/>
      <c r="K158" s="566"/>
      <c r="L158" s="607"/>
      <c r="M158" s="566"/>
      <c r="N158" s="117"/>
      <c r="O158" s="120">
        <f>'Mapa de Risco'!H158</f>
        <v>0</v>
      </c>
      <c r="P158" s="143"/>
      <c r="Q158" s="53"/>
      <c r="R158" s="144"/>
      <c r="S158" s="145"/>
      <c r="T158" s="145"/>
      <c r="U158" s="145"/>
      <c r="V158" s="121" t="str">
        <f t="shared" si="59"/>
        <v/>
      </c>
      <c r="W158" s="411"/>
      <c r="X158" s="122"/>
      <c r="Y158" s="411"/>
      <c r="Z158" s="411"/>
      <c r="AA158" s="411"/>
      <c r="AB158" s="523"/>
    </row>
    <row r="159" spans="2:28" s="78" customFormat="1" ht="15.6" customHeight="1" thickTop="1" thickBot="1" x14ac:dyDescent="0.25">
      <c r="B159" s="455"/>
      <c r="C159" s="462"/>
      <c r="D159" s="465"/>
      <c r="E159" s="472"/>
      <c r="F159" s="610"/>
      <c r="G159" s="120">
        <f>'Mapa de Risco'!F159</f>
        <v>0</v>
      </c>
      <c r="H159" s="134"/>
      <c r="I159" s="564"/>
      <c r="J159" s="565"/>
      <c r="K159" s="566"/>
      <c r="L159" s="607"/>
      <c r="M159" s="566"/>
      <c r="N159" s="117"/>
      <c r="O159" s="120">
        <f>'Mapa de Risco'!H159</f>
        <v>0</v>
      </c>
      <c r="P159" s="143"/>
      <c r="Q159" s="53"/>
      <c r="R159" s="144"/>
      <c r="S159" s="145"/>
      <c r="T159" s="145"/>
      <c r="U159" s="145"/>
      <c r="V159" s="121" t="str">
        <f t="shared" si="59"/>
        <v/>
      </c>
      <c r="W159" s="411"/>
      <c r="X159" s="122"/>
      <c r="Y159" s="411"/>
      <c r="Z159" s="411"/>
      <c r="AA159" s="411"/>
      <c r="AB159" s="523"/>
    </row>
    <row r="160" spans="2:28" s="78" customFormat="1" ht="15.6" customHeight="1" thickTop="1" thickBot="1" x14ac:dyDescent="0.25">
      <c r="B160" s="455"/>
      <c r="C160" s="462"/>
      <c r="D160" s="465"/>
      <c r="E160" s="472"/>
      <c r="F160" s="610"/>
      <c r="G160" s="120">
        <f>'Mapa de Risco'!F160</f>
        <v>0</v>
      </c>
      <c r="H160" s="134"/>
      <c r="I160" s="564"/>
      <c r="J160" s="565"/>
      <c r="K160" s="566"/>
      <c r="L160" s="607"/>
      <c r="M160" s="566"/>
      <c r="N160" s="117"/>
      <c r="O160" s="120">
        <f>'Mapa de Risco'!H160</f>
        <v>0</v>
      </c>
      <c r="P160" s="143"/>
      <c r="Q160" s="53"/>
      <c r="R160" s="144"/>
      <c r="S160" s="145"/>
      <c r="T160" s="145"/>
      <c r="U160" s="145"/>
      <c r="V160" s="121" t="str">
        <f t="shared" si="59"/>
        <v/>
      </c>
      <c r="W160" s="411"/>
      <c r="X160" s="122"/>
      <c r="Y160" s="411"/>
      <c r="Z160" s="411"/>
      <c r="AA160" s="411"/>
      <c r="AB160" s="523"/>
    </row>
    <row r="161" spans="2:28" s="78" customFormat="1" ht="15.6" customHeight="1" thickTop="1" thickBot="1" x14ac:dyDescent="0.25">
      <c r="B161" s="455"/>
      <c r="C161" s="462"/>
      <c r="D161" s="466"/>
      <c r="E161" s="473"/>
      <c r="F161" s="611"/>
      <c r="G161" s="120">
        <f>'Mapa de Risco'!F161</f>
        <v>0</v>
      </c>
      <c r="H161" s="134"/>
      <c r="I161" s="567"/>
      <c r="J161" s="568"/>
      <c r="K161" s="569"/>
      <c r="L161" s="608"/>
      <c r="M161" s="569"/>
      <c r="N161" s="117"/>
      <c r="O161" s="120">
        <f>'Mapa de Risco'!H161</f>
        <v>0</v>
      </c>
      <c r="P161" s="143"/>
      <c r="Q161" s="53"/>
      <c r="R161" s="144"/>
      <c r="S161" s="145"/>
      <c r="T161" s="145"/>
      <c r="U161" s="145"/>
      <c r="V161" s="121" t="str">
        <f t="shared" si="59"/>
        <v/>
      </c>
      <c r="W161" s="412"/>
      <c r="X161" s="122"/>
      <c r="Y161" s="412"/>
      <c r="Z161" s="412"/>
      <c r="AA161" s="412"/>
      <c r="AB161" s="524"/>
    </row>
    <row r="162" spans="2:28" s="78" customFormat="1" ht="15.6" customHeight="1" thickTop="1" thickBot="1" x14ac:dyDescent="0.25">
      <c r="B162" s="455"/>
      <c r="C162" s="462"/>
      <c r="D162" s="464" t="str">
        <f>'Mapa de Risco'!D162:D171</f>
        <v>FCS.08</v>
      </c>
      <c r="E162" s="471">
        <f>'Mapa de Risco'!E162:E171</f>
        <v>0</v>
      </c>
      <c r="F162" s="609" t="str">
        <f>'Mapa de Risco'!G162:G171</f>
        <v>Evento 16</v>
      </c>
      <c r="G162" s="120">
        <f>'Mapa de Risco'!F162</f>
        <v>0</v>
      </c>
      <c r="H162" s="134"/>
      <c r="I162" s="561" t="str">
        <f t="shared" ref="I162" si="66">IFERROR(ROUND(AVERAGE(H162:H171),0),"")</f>
        <v/>
      </c>
      <c r="J162" s="562"/>
      <c r="K162" s="563"/>
      <c r="L162" s="606" t="str">
        <f t="shared" ref="L162" si="67">IF(I162&gt;5,"Nota Inválida",HLOOKUP(I162,$I$9:$M$10,2,0))</f>
        <v>Nota Inválida</v>
      </c>
      <c r="M162" s="563"/>
      <c r="N162" s="117"/>
      <c r="O162" s="120">
        <f>'Mapa de Risco'!H162</f>
        <v>0</v>
      </c>
      <c r="P162" s="143"/>
      <c r="Q162" s="53"/>
      <c r="R162" s="144"/>
      <c r="S162" s="145"/>
      <c r="T162" s="145"/>
      <c r="U162" s="145"/>
      <c r="V162" s="121" t="str">
        <f t="shared" si="59"/>
        <v/>
      </c>
      <c r="W162" s="410" t="str">
        <f t="shared" si="53"/>
        <v/>
      </c>
      <c r="X162" s="122"/>
      <c r="Y162" s="410" t="str">
        <f t="shared" ref="Y162" si="68">I162</f>
        <v/>
      </c>
      <c r="Z162" s="410" t="str">
        <f t="shared" ref="Z162" si="69">W162</f>
        <v/>
      </c>
      <c r="AA162" s="410" t="str">
        <f t="shared" si="46"/>
        <v/>
      </c>
      <c r="AB162" s="522" t="str">
        <f t="shared" si="50"/>
        <v/>
      </c>
    </row>
    <row r="163" spans="2:28" s="78" customFormat="1" ht="15.6" customHeight="1" thickTop="1" thickBot="1" x14ac:dyDescent="0.25">
      <c r="B163" s="455"/>
      <c r="C163" s="462"/>
      <c r="D163" s="465"/>
      <c r="E163" s="472"/>
      <c r="F163" s="610"/>
      <c r="G163" s="120">
        <f>'Mapa de Risco'!F163</f>
        <v>0</v>
      </c>
      <c r="H163" s="134"/>
      <c r="I163" s="564"/>
      <c r="J163" s="565"/>
      <c r="K163" s="566"/>
      <c r="L163" s="607"/>
      <c r="M163" s="566"/>
      <c r="N163" s="117"/>
      <c r="O163" s="120">
        <f>'Mapa de Risco'!H163</f>
        <v>0</v>
      </c>
      <c r="P163" s="143"/>
      <c r="Q163" s="53"/>
      <c r="R163" s="144"/>
      <c r="S163" s="145"/>
      <c r="T163" s="145"/>
      <c r="U163" s="145"/>
      <c r="V163" s="121" t="str">
        <f t="shared" si="59"/>
        <v/>
      </c>
      <c r="W163" s="411"/>
      <c r="X163" s="122"/>
      <c r="Y163" s="411"/>
      <c r="Z163" s="411"/>
      <c r="AA163" s="411"/>
      <c r="AB163" s="523"/>
    </row>
    <row r="164" spans="2:28" s="78" customFormat="1" ht="15.6" customHeight="1" thickTop="1" thickBot="1" x14ac:dyDescent="0.25">
      <c r="B164" s="455"/>
      <c r="C164" s="462"/>
      <c r="D164" s="465"/>
      <c r="E164" s="472"/>
      <c r="F164" s="610"/>
      <c r="G164" s="120">
        <f>'Mapa de Risco'!F164</f>
        <v>0</v>
      </c>
      <c r="H164" s="134"/>
      <c r="I164" s="564"/>
      <c r="J164" s="565"/>
      <c r="K164" s="566"/>
      <c r="L164" s="607"/>
      <c r="M164" s="566"/>
      <c r="N164" s="117"/>
      <c r="O164" s="120">
        <f>'Mapa de Risco'!H164</f>
        <v>0</v>
      </c>
      <c r="P164" s="143"/>
      <c r="Q164" s="53"/>
      <c r="R164" s="144"/>
      <c r="S164" s="145"/>
      <c r="T164" s="145"/>
      <c r="U164" s="145"/>
      <c r="V164" s="121" t="str">
        <f t="shared" si="59"/>
        <v/>
      </c>
      <c r="W164" s="411"/>
      <c r="X164" s="122"/>
      <c r="Y164" s="411"/>
      <c r="Z164" s="411"/>
      <c r="AA164" s="411"/>
      <c r="AB164" s="523"/>
    </row>
    <row r="165" spans="2:28" s="78" customFormat="1" ht="15.6" customHeight="1" thickTop="1" thickBot="1" x14ac:dyDescent="0.25">
      <c r="B165" s="455"/>
      <c r="C165" s="462"/>
      <c r="D165" s="465"/>
      <c r="E165" s="472"/>
      <c r="F165" s="610"/>
      <c r="G165" s="120">
        <f>'Mapa de Risco'!F165</f>
        <v>0</v>
      </c>
      <c r="H165" s="134"/>
      <c r="I165" s="564"/>
      <c r="J165" s="565"/>
      <c r="K165" s="566"/>
      <c r="L165" s="607"/>
      <c r="M165" s="566"/>
      <c r="N165" s="117"/>
      <c r="O165" s="120">
        <f>'Mapa de Risco'!H165</f>
        <v>0</v>
      </c>
      <c r="P165" s="143"/>
      <c r="Q165" s="53"/>
      <c r="R165" s="144"/>
      <c r="S165" s="145"/>
      <c r="T165" s="145"/>
      <c r="U165" s="145"/>
      <c r="V165" s="121" t="str">
        <f t="shared" si="59"/>
        <v/>
      </c>
      <c r="W165" s="411"/>
      <c r="X165" s="122"/>
      <c r="Y165" s="411"/>
      <c r="Z165" s="411"/>
      <c r="AA165" s="411"/>
      <c r="AB165" s="523"/>
    </row>
    <row r="166" spans="2:28" s="78" customFormat="1" ht="15.6" customHeight="1" thickTop="1" thickBot="1" x14ac:dyDescent="0.25">
      <c r="B166" s="455"/>
      <c r="C166" s="462"/>
      <c r="D166" s="465"/>
      <c r="E166" s="472"/>
      <c r="F166" s="610"/>
      <c r="G166" s="120">
        <f>'Mapa de Risco'!F166</f>
        <v>0</v>
      </c>
      <c r="H166" s="134"/>
      <c r="I166" s="564"/>
      <c r="J166" s="565"/>
      <c r="K166" s="566"/>
      <c r="L166" s="607"/>
      <c r="M166" s="566"/>
      <c r="N166" s="117"/>
      <c r="O166" s="120">
        <f>'Mapa de Risco'!H166</f>
        <v>0</v>
      </c>
      <c r="P166" s="143"/>
      <c r="Q166" s="53"/>
      <c r="R166" s="144"/>
      <c r="S166" s="145"/>
      <c r="T166" s="145"/>
      <c r="U166" s="145"/>
      <c r="V166" s="121" t="str">
        <f t="shared" si="59"/>
        <v/>
      </c>
      <c r="W166" s="411"/>
      <c r="X166" s="122"/>
      <c r="Y166" s="411"/>
      <c r="Z166" s="411"/>
      <c r="AA166" s="411"/>
      <c r="AB166" s="523"/>
    </row>
    <row r="167" spans="2:28" s="78" customFormat="1" ht="15.6" customHeight="1" thickTop="1" thickBot="1" x14ac:dyDescent="0.25">
      <c r="B167" s="455"/>
      <c r="C167" s="462"/>
      <c r="D167" s="465"/>
      <c r="E167" s="472"/>
      <c r="F167" s="610"/>
      <c r="G167" s="120">
        <f>'Mapa de Risco'!F167</f>
        <v>0</v>
      </c>
      <c r="H167" s="134"/>
      <c r="I167" s="564"/>
      <c r="J167" s="565"/>
      <c r="K167" s="566"/>
      <c r="L167" s="607"/>
      <c r="M167" s="566"/>
      <c r="N167" s="117"/>
      <c r="O167" s="120">
        <f>'Mapa de Risco'!H167</f>
        <v>0</v>
      </c>
      <c r="P167" s="143"/>
      <c r="Q167" s="53"/>
      <c r="R167" s="144"/>
      <c r="S167" s="145"/>
      <c r="T167" s="145"/>
      <c r="U167" s="145"/>
      <c r="V167" s="121" t="str">
        <f t="shared" si="59"/>
        <v/>
      </c>
      <c r="W167" s="411"/>
      <c r="X167" s="122"/>
      <c r="Y167" s="411"/>
      <c r="Z167" s="411"/>
      <c r="AA167" s="411"/>
      <c r="AB167" s="523"/>
    </row>
    <row r="168" spans="2:28" s="78" customFormat="1" ht="15.6" customHeight="1" thickTop="1" thickBot="1" x14ac:dyDescent="0.25">
      <c r="B168" s="455"/>
      <c r="C168" s="462"/>
      <c r="D168" s="465"/>
      <c r="E168" s="472"/>
      <c r="F168" s="610"/>
      <c r="G168" s="120">
        <f>'Mapa de Risco'!F168</f>
        <v>0</v>
      </c>
      <c r="H168" s="134"/>
      <c r="I168" s="564"/>
      <c r="J168" s="565"/>
      <c r="K168" s="566"/>
      <c r="L168" s="607"/>
      <c r="M168" s="566"/>
      <c r="N168" s="117"/>
      <c r="O168" s="120">
        <f>'Mapa de Risco'!H168</f>
        <v>0</v>
      </c>
      <c r="P168" s="143"/>
      <c r="Q168" s="53"/>
      <c r="R168" s="144"/>
      <c r="S168" s="145"/>
      <c r="T168" s="145"/>
      <c r="U168" s="145"/>
      <c r="V168" s="121" t="str">
        <f t="shared" si="59"/>
        <v/>
      </c>
      <c r="W168" s="411"/>
      <c r="X168" s="122"/>
      <c r="Y168" s="411"/>
      <c r="Z168" s="411"/>
      <c r="AA168" s="411"/>
      <c r="AB168" s="523"/>
    </row>
    <row r="169" spans="2:28" s="78" customFormat="1" ht="15.6" customHeight="1" thickTop="1" thickBot="1" x14ac:dyDescent="0.25">
      <c r="B169" s="455"/>
      <c r="C169" s="462"/>
      <c r="D169" s="465"/>
      <c r="E169" s="472"/>
      <c r="F169" s="610"/>
      <c r="G169" s="120">
        <f>'Mapa de Risco'!F169</f>
        <v>0</v>
      </c>
      <c r="H169" s="134"/>
      <c r="I169" s="564"/>
      <c r="J169" s="565"/>
      <c r="K169" s="566"/>
      <c r="L169" s="607"/>
      <c r="M169" s="566"/>
      <c r="N169" s="117"/>
      <c r="O169" s="120">
        <f>'Mapa de Risco'!H169</f>
        <v>0</v>
      </c>
      <c r="P169" s="143"/>
      <c r="Q169" s="53"/>
      <c r="R169" s="144"/>
      <c r="S169" s="145"/>
      <c r="T169" s="145"/>
      <c r="U169" s="145"/>
      <c r="V169" s="121" t="str">
        <f t="shared" si="59"/>
        <v/>
      </c>
      <c r="W169" s="411"/>
      <c r="X169" s="122"/>
      <c r="Y169" s="411"/>
      <c r="Z169" s="411"/>
      <c r="AA169" s="411"/>
      <c r="AB169" s="523"/>
    </row>
    <row r="170" spans="2:28" s="78" customFormat="1" ht="15.6" customHeight="1" thickTop="1" thickBot="1" x14ac:dyDescent="0.25">
      <c r="B170" s="455"/>
      <c r="C170" s="462"/>
      <c r="D170" s="465"/>
      <c r="E170" s="472"/>
      <c r="F170" s="610"/>
      <c r="G170" s="120">
        <f>'Mapa de Risco'!F170</f>
        <v>0</v>
      </c>
      <c r="H170" s="134"/>
      <c r="I170" s="564"/>
      <c r="J170" s="565"/>
      <c r="K170" s="566"/>
      <c r="L170" s="607"/>
      <c r="M170" s="566"/>
      <c r="N170" s="117"/>
      <c r="O170" s="120">
        <f>'Mapa de Risco'!H170</f>
        <v>0</v>
      </c>
      <c r="P170" s="143"/>
      <c r="Q170" s="53"/>
      <c r="R170" s="144"/>
      <c r="S170" s="145"/>
      <c r="T170" s="145"/>
      <c r="U170" s="145"/>
      <c r="V170" s="121" t="str">
        <f t="shared" si="59"/>
        <v/>
      </c>
      <c r="W170" s="411"/>
      <c r="X170" s="122"/>
      <c r="Y170" s="411"/>
      <c r="Z170" s="411"/>
      <c r="AA170" s="411"/>
      <c r="AB170" s="523"/>
    </row>
    <row r="171" spans="2:28" s="78" customFormat="1" ht="15.6" customHeight="1" thickTop="1" thickBot="1" x14ac:dyDescent="0.25">
      <c r="B171" s="456"/>
      <c r="C171" s="463"/>
      <c r="D171" s="466"/>
      <c r="E171" s="473"/>
      <c r="F171" s="611"/>
      <c r="G171" s="120">
        <f>'Mapa de Risco'!F171</f>
        <v>0</v>
      </c>
      <c r="H171" s="134"/>
      <c r="I171" s="567"/>
      <c r="J171" s="568"/>
      <c r="K171" s="569"/>
      <c r="L171" s="608"/>
      <c r="M171" s="569"/>
      <c r="N171" s="117"/>
      <c r="O171" s="120">
        <f>'Mapa de Risco'!H171</f>
        <v>0</v>
      </c>
      <c r="P171" s="143"/>
      <c r="Q171" s="53"/>
      <c r="R171" s="144"/>
      <c r="S171" s="145"/>
      <c r="T171" s="145"/>
      <c r="U171" s="145"/>
      <c r="V171" s="121" t="str">
        <f t="shared" si="59"/>
        <v/>
      </c>
      <c r="W171" s="412"/>
      <c r="X171" s="122"/>
      <c r="Y171" s="412"/>
      <c r="Z171" s="412"/>
      <c r="AA171" s="412"/>
      <c r="AB171" s="524"/>
    </row>
    <row r="172" spans="2:28" s="78" customFormat="1" ht="15.6" customHeight="1" thickTop="1" thickBot="1" x14ac:dyDescent="0.25">
      <c r="B172" s="457" t="str">
        <f>'Mapa de Risco'!B172:B251</f>
        <v>Subp.03</v>
      </c>
      <c r="C172" s="458">
        <f>'Mapa de Risco'!C172:C251</f>
        <v>0</v>
      </c>
      <c r="D172" s="445" t="str">
        <f>'Mapa de Risco'!D172:D181</f>
        <v>FCS.01</v>
      </c>
      <c r="E172" s="470">
        <f>'Mapa de Risco'!E172:E181</f>
        <v>0</v>
      </c>
      <c r="F172" s="612" t="str">
        <f>'Mapa de Risco'!G172:G181</f>
        <v>Evento 17</v>
      </c>
      <c r="G172" s="123">
        <f>'Mapa de Risco'!F172</f>
        <v>0</v>
      </c>
      <c r="H172" s="135"/>
      <c r="I172" s="550" t="str">
        <f t="shared" ref="I172" si="70">IFERROR(ROUND(AVERAGE(H172:H181),0),"")</f>
        <v/>
      </c>
      <c r="J172" s="551"/>
      <c r="K172" s="552"/>
      <c r="L172" s="615" t="str">
        <f t="shared" ref="L172" si="71">IF(I172&gt;5,"Nota Inválida",HLOOKUP(I172,$I$9:$M$10,2,0))</f>
        <v>Nota Inválida</v>
      </c>
      <c r="M172" s="552"/>
      <c r="N172" s="117"/>
      <c r="O172" s="123">
        <f>'Mapa de Risco'!H172</f>
        <v>0</v>
      </c>
      <c r="P172" s="146"/>
      <c r="Q172" s="8"/>
      <c r="R172" s="147"/>
      <c r="S172" s="148"/>
      <c r="T172" s="148"/>
      <c r="U172" s="148"/>
      <c r="V172" s="124" t="str">
        <f t="shared" si="59"/>
        <v/>
      </c>
      <c r="W172" s="537" t="str">
        <f t="shared" si="53"/>
        <v/>
      </c>
      <c r="Y172" s="537" t="str">
        <f t="shared" ref="Y172" si="72">I172</f>
        <v/>
      </c>
      <c r="Z172" s="537" t="str">
        <f t="shared" ref="Z172" si="73">W172</f>
        <v/>
      </c>
      <c r="AA172" s="537" t="str">
        <f t="shared" ref="AA172:AA232" si="74">IFERROR(Y172*Z172,"")</f>
        <v/>
      </c>
      <c r="AB172" s="525" t="str">
        <f t="shared" si="50"/>
        <v/>
      </c>
    </row>
    <row r="173" spans="2:28" s="78" customFormat="1" ht="15.6" customHeight="1" thickTop="1" thickBot="1" x14ac:dyDescent="0.25">
      <c r="B173" s="446"/>
      <c r="C173" s="459"/>
      <c r="D173" s="446"/>
      <c r="E173" s="459"/>
      <c r="F173" s="613"/>
      <c r="G173" s="123">
        <f>'Mapa de Risco'!F173</f>
        <v>0</v>
      </c>
      <c r="H173" s="135"/>
      <c r="I173" s="553"/>
      <c r="J173" s="529"/>
      <c r="K173" s="554"/>
      <c r="L173" s="616"/>
      <c r="M173" s="554"/>
      <c r="N173" s="117"/>
      <c r="O173" s="123">
        <f>'Mapa de Risco'!H173</f>
        <v>0</v>
      </c>
      <c r="P173" s="146"/>
      <c r="Q173" s="8"/>
      <c r="R173" s="147"/>
      <c r="S173" s="148"/>
      <c r="T173" s="148"/>
      <c r="U173" s="148"/>
      <c r="V173" s="124" t="str">
        <f t="shared" si="59"/>
        <v/>
      </c>
      <c r="W173" s="417"/>
      <c r="Y173" s="417"/>
      <c r="Z173" s="417"/>
      <c r="AA173" s="417"/>
      <c r="AB173" s="526"/>
    </row>
    <row r="174" spans="2:28" s="78" customFormat="1" ht="15.6" customHeight="1" thickTop="1" thickBot="1" x14ac:dyDescent="0.25">
      <c r="B174" s="446"/>
      <c r="C174" s="459"/>
      <c r="D174" s="446"/>
      <c r="E174" s="459"/>
      <c r="F174" s="613"/>
      <c r="G174" s="123">
        <f>'Mapa de Risco'!F174</f>
        <v>0</v>
      </c>
      <c r="H174" s="135"/>
      <c r="I174" s="553"/>
      <c r="J174" s="529"/>
      <c r="K174" s="554"/>
      <c r="L174" s="616"/>
      <c r="M174" s="554"/>
      <c r="N174" s="117"/>
      <c r="O174" s="123">
        <f>'Mapa de Risco'!H174</f>
        <v>0</v>
      </c>
      <c r="P174" s="146"/>
      <c r="Q174" s="8"/>
      <c r="R174" s="147"/>
      <c r="S174" s="148"/>
      <c r="T174" s="148"/>
      <c r="U174" s="148"/>
      <c r="V174" s="124" t="str">
        <f t="shared" si="59"/>
        <v/>
      </c>
      <c r="W174" s="417"/>
      <c r="Y174" s="417"/>
      <c r="Z174" s="417"/>
      <c r="AA174" s="417"/>
      <c r="AB174" s="526"/>
    </row>
    <row r="175" spans="2:28" s="78" customFormat="1" ht="15.6" customHeight="1" thickTop="1" thickBot="1" x14ac:dyDescent="0.25">
      <c r="B175" s="446"/>
      <c r="C175" s="459"/>
      <c r="D175" s="446"/>
      <c r="E175" s="459"/>
      <c r="F175" s="613"/>
      <c r="G175" s="123">
        <f>'Mapa de Risco'!F175</f>
        <v>0</v>
      </c>
      <c r="H175" s="135"/>
      <c r="I175" s="553"/>
      <c r="J175" s="529"/>
      <c r="K175" s="554"/>
      <c r="L175" s="616"/>
      <c r="M175" s="554"/>
      <c r="N175" s="117"/>
      <c r="O175" s="123">
        <f>'Mapa de Risco'!H175</f>
        <v>0</v>
      </c>
      <c r="P175" s="146"/>
      <c r="Q175" s="8"/>
      <c r="R175" s="147"/>
      <c r="S175" s="148"/>
      <c r="T175" s="148"/>
      <c r="U175" s="148"/>
      <c r="V175" s="124" t="str">
        <f t="shared" si="59"/>
        <v/>
      </c>
      <c r="W175" s="417"/>
      <c r="Y175" s="417"/>
      <c r="Z175" s="417"/>
      <c r="AA175" s="417"/>
      <c r="AB175" s="526"/>
    </row>
    <row r="176" spans="2:28" s="78" customFormat="1" ht="15.6" customHeight="1" thickTop="1" thickBot="1" x14ac:dyDescent="0.25">
      <c r="B176" s="446"/>
      <c r="C176" s="459"/>
      <c r="D176" s="446"/>
      <c r="E176" s="459"/>
      <c r="F176" s="613"/>
      <c r="G176" s="123">
        <f>'Mapa de Risco'!F176</f>
        <v>0</v>
      </c>
      <c r="H176" s="135"/>
      <c r="I176" s="553"/>
      <c r="J176" s="529"/>
      <c r="K176" s="554"/>
      <c r="L176" s="616"/>
      <c r="M176" s="554"/>
      <c r="N176" s="117"/>
      <c r="O176" s="123">
        <f>'Mapa de Risco'!H176</f>
        <v>0</v>
      </c>
      <c r="P176" s="146"/>
      <c r="Q176" s="8"/>
      <c r="R176" s="147"/>
      <c r="S176" s="148"/>
      <c r="T176" s="148"/>
      <c r="U176" s="148"/>
      <c r="V176" s="124" t="str">
        <f t="shared" si="59"/>
        <v/>
      </c>
      <c r="W176" s="417"/>
      <c r="Y176" s="417"/>
      <c r="Z176" s="417"/>
      <c r="AA176" s="417"/>
      <c r="AB176" s="526"/>
    </row>
    <row r="177" spans="2:28" s="78" customFormat="1" ht="15.6" customHeight="1" thickTop="1" thickBot="1" x14ac:dyDescent="0.25">
      <c r="B177" s="446"/>
      <c r="C177" s="459"/>
      <c r="D177" s="446"/>
      <c r="E177" s="459"/>
      <c r="F177" s="613"/>
      <c r="G177" s="123">
        <f>'Mapa de Risco'!F177</f>
        <v>0</v>
      </c>
      <c r="H177" s="135"/>
      <c r="I177" s="553"/>
      <c r="J177" s="529"/>
      <c r="K177" s="554"/>
      <c r="L177" s="616"/>
      <c r="M177" s="554"/>
      <c r="N177" s="117"/>
      <c r="O177" s="123">
        <f>'Mapa de Risco'!H177</f>
        <v>0</v>
      </c>
      <c r="P177" s="146"/>
      <c r="Q177" s="8"/>
      <c r="R177" s="147"/>
      <c r="S177" s="148"/>
      <c r="T177" s="148"/>
      <c r="U177" s="148"/>
      <c r="V177" s="124" t="str">
        <f t="shared" si="59"/>
        <v/>
      </c>
      <c r="W177" s="417"/>
      <c r="Y177" s="417"/>
      <c r="Z177" s="417"/>
      <c r="AA177" s="417"/>
      <c r="AB177" s="526"/>
    </row>
    <row r="178" spans="2:28" s="78" customFormat="1" ht="15.6" customHeight="1" thickTop="1" thickBot="1" x14ac:dyDescent="0.25">
      <c r="B178" s="446"/>
      <c r="C178" s="459"/>
      <c r="D178" s="446"/>
      <c r="E178" s="459"/>
      <c r="F178" s="613"/>
      <c r="G178" s="123">
        <f>'Mapa de Risco'!F178</f>
        <v>0</v>
      </c>
      <c r="H178" s="135"/>
      <c r="I178" s="553"/>
      <c r="J178" s="529"/>
      <c r="K178" s="554"/>
      <c r="L178" s="616"/>
      <c r="M178" s="554"/>
      <c r="N178" s="117"/>
      <c r="O178" s="123">
        <f>'Mapa de Risco'!H178</f>
        <v>0</v>
      </c>
      <c r="P178" s="146"/>
      <c r="Q178" s="8"/>
      <c r="R178" s="147"/>
      <c r="S178" s="148"/>
      <c r="T178" s="148"/>
      <c r="U178" s="148"/>
      <c r="V178" s="124" t="str">
        <f t="shared" si="59"/>
        <v/>
      </c>
      <c r="W178" s="417"/>
      <c r="Y178" s="417"/>
      <c r="Z178" s="417"/>
      <c r="AA178" s="417"/>
      <c r="AB178" s="526"/>
    </row>
    <row r="179" spans="2:28" s="78" customFormat="1" ht="15.6" customHeight="1" thickTop="1" thickBot="1" x14ac:dyDescent="0.25">
      <c r="B179" s="446"/>
      <c r="C179" s="459"/>
      <c r="D179" s="446"/>
      <c r="E179" s="459"/>
      <c r="F179" s="613"/>
      <c r="G179" s="123">
        <f>'Mapa de Risco'!F179</f>
        <v>0</v>
      </c>
      <c r="H179" s="135"/>
      <c r="I179" s="553"/>
      <c r="J179" s="529"/>
      <c r="K179" s="554"/>
      <c r="L179" s="616"/>
      <c r="M179" s="554"/>
      <c r="N179" s="117"/>
      <c r="O179" s="123">
        <f>'Mapa de Risco'!H179</f>
        <v>0</v>
      </c>
      <c r="P179" s="146"/>
      <c r="Q179" s="8"/>
      <c r="R179" s="147"/>
      <c r="S179" s="148"/>
      <c r="T179" s="148"/>
      <c r="U179" s="148"/>
      <c r="V179" s="124" t="str">
        <f t="shared" si="59"/>
        <v/>
      </c>
      <c r="W179" s="417"/>
      <c r="Y179" s="417"/>
      <c r="Z179" s="417"/>
      <c r="AA179" s="417"/>
      <c r="AB179" s="526"/>
    </row>
    <row r="180" spans="2:28" s="78" customFormat="1" ht="15.6" customHeight="1" thickTop="1" thickBot="1" x14ac:dyDescent="0.25">
      <c r="B180" s="446"/>
      <c r="C180" s="459"/>
      <c r="D180" s="446"/>
      <c r="E180" s="459"/>
      <c r="F180" s="613"/>
      <c r="G180" s="123">
        <f>'Mapa de Risco'!F180</f>
        <v>0</v>
      </c>
      <c r="H180" s="135"/>
      <c r="I180" s="553"/>
      <c r="J180" s="529"/>
      <c r="K180" s="554"/>
      <c r="L180" s="616"/>
      <c r="M180" s="554"/>
      <c r="N180" s="117"/>
      <c r="O180" s="123">
        <f>'Mapa de Risco'!H180</f>
        <v>0</v>
      </c>
      <c r="P180" s="146"/>
      <c r="Q180" s="8"/>
      <c r="R180" s="147"/>
      <c r="S180" s="148"/>
      <c r="T180" s="148"/>
      <c r="U180" s="148"/>
      <c r="V180" s="124" t="str">
        <f t="shared" si="59"/>
        <v/>
      </c>
      <c r="W180" s="417"/>
      <c r="Y180" s="417"/>
      <c r="Z180" s="417"/>
      <c r="AA180" s="417"/>
      <c r="AB180" s="526"/>
    </row>
    <row r="181" spans="2:28" s="78" customFormat="1" ht="15.6" customHeight="1" thickTop="1" thickBot="1" x14ac:dyDescent="0.25">
      <c r="B181" s="446"/>
      <c r="C181" s="459"/>
      <c r="D181" s="447"/>
      <c r="E181" s="460"/>
      <c r="F181" s="614"/>
      <c r="G181" s="123">
        <f>'Mapa de Risco'!F181</f>
        <v>0</v>
      </c>
      <c r="H181" s="135"/>
      <c r="I181" s="555"/>
      <c r="J181" s="556"/>
      <c r="K181" s="557"/>
      <c r="L181" s="617"/>
      <c r="M181" s="557"/>
      <c r="N181" s="117"/>
      <c r="O181" s="123">
        <f>'Mapa de Risco'!H181</f>
        <v>0</v>
      </c>
      <c r="P181" s="146"/>
      <c r="Q181" s="8"/>
      <c r="R181" s="147"/>
      <c r="S181" s="148"/>
      <c r="T181" s="148"/>
      <c r="U181" s="148"/>
      <c r="V181" s="124" t="str">
        <f t="shared" si="59"/>
        <v/>
      </c>
      <c r="W181" s="418"/>
      <c r="Y181" s="418"/>
      <c r="Z181" s="418"/>
      <c r="AA181" s="418"/>
      <c r="AB181" s="527"/>
    </row>
    <row r="182" spans="2:28" s="78" customFormat="1" ht="15.6" customHeight="1" thickTop="1" thickBot="1" x14ac:dyDescent="0.25">
      <c r="B182" s="446"/>
      <c r="C182" s="459"/>
      <c r="D182" s="445" t="str">
        <f>'Mapa de Risco'!D182:D191</f>
        <v>FCS.02</v>
      </c>
      <c r="E182" s="470">
        <f>'Mapa de Risco'!E182:E191</f>
        <v>0</v>
      </c>
      <c r="F182" s="612" t="str">
        <f>'Mapa de Risco'!G182:G191</f>
        <v>Evento 18</v>
      </c>
      <c r="G182" s="123">
        <f>'Mapa de Risco'!F182</f>
        <v>0</v>
      </c>
      <c r="H182" s="135"/>
      <c r="I182" s="550" t="str">
        <f t="shared" ref="I182" si="75">IFERROR(ROUND(AVERAGE(H182:H191),0),"")</f>
        <v/>
      </c>
      <c r="J182" s="551"/>
      <c r="K182" s="552"/>
      <c r="L182" s="615" t="str">
        <f t="shared" ref="L182" si="76">IF(I182&gt;5,"Nota Inválida",HLOOKUP(I182,$I$9:$M$10,2,0))</f>
        <v>Nota Inválida</v>
      </c>
      <c r="M182" s="552"/>
      <c r="N182" s="117"/>
      <c r="O182" s="80">
        <f>'Mapa de Risco'!H182</f>
        <v>0</v>
      </c>
      <c r="P182" s="149"/>
      <c r="Q182" s="8"/>
      <c r="R182" s="147"/>
      <c r="S182" s="148"/>
      <c r="T182" s="148"/>
      <c r="U182" s="148"/>
      <c r="V182" s="124" t="str">
        <f t="shared" si="59"/>
        <v/>
      </c>
      <c r="W182" s="537" t="str">
        <f t="shared" si="53"/>
        <v/>
      </c>
      <c r="Y182" s="537" t="str">
        <f t="shared" ref="Y182" si="77">I182</f>
        <v/>
      </c>
      <c r="Z182" s="537" t="str">
        <f t="shared" ref="Z182" si="78">W182</f>
        <v/>
      </c>
      <c r="AA182" s="537" t="str">
        <f t="shared" si="74"/>
        <v/>
      </c>
      <c r="AB182" s="525" t="str">
        <f t="shared" ref="AB182:AB242" si="79">IF(AA182=0,"",IF(AA182&lt;=2,"Risco Insignificante",IF(AA182&lt;=5,"Risco Pequeno",IF(AA182&lt;=10,"Risco Moderado",IF(AA182&lt;=16,"Risco Alto",IF(AA182&lt;=25,"Risco Crítico",""))))))</f>
        <v/>
      </c>
    </row>
    <row r="183" spans="2:28" s="78" customFormat="1" ht="15.6" customHeight="1" thickTop="1" thickBot="1" x14ac:dyDescent="0.25">
      <c r="B183" s="446"/>
      <c r="C183" s="459"/>
      <c r="D183" s="446"/>
      <c r="E183" s="459"/>
      <c r="F183" s="613"/>
      <c r="G183" s="123">
        <f>'Mapa de Risco'!F183</f>
        <v>0</v>
      </c>
      <c r="H183" s="135"/>
      <c r="I183" s="553"/>
      <c r="J183" s="529"/>
      <c r="K183" s="554"/>
      <c r="L183" s="616"/>
      <c r="M183" s="554"/>
      <c r="N183" s="117"/>
      <c r="O183" s="80">
        <f>'Mapa de Risco'!H183</f>
        <v>0</v>
      </c>
      <c r="P183" s="150"/>
      <c r="Q183" s="8"/>
      <c r="R183" s="147"/>
      <c r="S183" s="148"/>
      <c r="T183" s="148"/>
      <c r="U183" s="148"/>
      <c r="V183" s="124" t="str">
        <f t="shared" si="59"/>
        <v/>
      </c>
      <c r="W183" s="417"/>
      <c r="Y183" s="417"/>
      <c r="Z183" s="417"/>
      <c r="AA183" s="417"/>
      <c r="AB183" s="526"/>
    </row>
    <row r="184" spans="2:28" s="78" customFormat="1" ht="15.6" customHeight="1" thickTop="1" thickBot="1" x14ac:dyDescent="0.25">
      <c r="B184" s="446"/>
      <c r="C184" s="459"/>
      <c r="D184" s="446"/>
      <c r="E184" s="459"/>
      <c r="F184" s="613"/>
      <c r="G184" s="123">
        <f>'Mapa de Risco'!F184</f>
        <v>0</v>
      </c>
      <c r="H184" s="135"/>
      <c r="I184" s="553"/>
      <c r="J184" s="529"/>
      <c r="K184" s="554"/>
      <c r="L184" s="616"/>
      <c r="M184" s="554"/>
      <c r="N184" s="117"/>
      <c r="O184" s="80">
        <f>'Mapa de Risco'!H184</f>
        <v>0</v>
      </c>
      <c r="P184" s="150"/>
      <c r="Q184" s="8"/>
      <c r="R184" s="147"/>
      <c r="S184" s="148"/>
      <c r="T184" s="148"/>
      <c r="U184" s="148"/>
      <c r="V184" s="124" t="str">
        <f t="shared" si="59"/>
        <v/>
      </c>
      <c r="W184" s="417"/>
      <c r="Y184" s="417"/>
      <c r="Z184" s="417"/>
      <c r="AA184" s="417"/>
      <c r="AB184" s="526"/>
    </row>
    <row r="185" spans="2:28" s="78" customFormat="1" ht="15.6" customHeight="1" thickTop="1" thickBot="1" x14ac:dyDescent="0.25">
      <c r="B185" s="446"/>
      <c r="C185" s="459"/>
      <c r="D185" s="446"/>
      <c r="E185" s="459"/>
      <c r="F185" s="613"/>
      <c r="G185" s="123">
        <f>'Mapa de Risco'!F185</f>
        <v>0</v>
      </c>
      <c r="H185" s="135"/>
      <c r="I185" s="553"/>
      <c r="J185" s="529"/>
      <c r="K185" s="554"/>
      <c r="L185" s="616"/>
      <c r="M185" s="554"/>
      <c r="N185" s="117"/>
      <c r="O185" s="80">
        <f>'Mapa de Risco'!H185</f>
        <v>0</v>
      </c>
      <c r="P185" s="150"/>
      <c r="Q185" s="8"/>
      <c r="R185" s="147"/>
      <c r="S185" s="148"/>
      <c r="T185" s="148"/>
      <c r="U185" s="148"/>
      <c r="V185" s="124" t="str">
        <f t="shared" si="59"/>
        <v/>
      </c>
      <c r="W185" s="417"/>
      <c r="Y185" s="417"/>
      <c r="Z185" s="417"/>
      <c r="AA185" s="417"/>
      <c r="AB185" s="526"/>
    </row>
    <row r="186" spans="2:28" s="78" customFormat="1" ht="15.6" customHeight="1" thickTop="1" thickBot="1" x14ac:dyDescent="0.25">
      <c r="B186" s="446"/>
      <c r="C186" s="459"/>
      <c r="D186" s="446"/>
      <c r="E186" s="459"/>
      <c r="F186" s="613"/>
      <c r="G186" s="123">
        <f>'Mapa de Risco'!F186</f>
        <v>0</v>
      </c>
      <c r="H186" s="135"/>
      <c r="I186" s="553"/>
      <c r="J186" s="529"/>
      <c r="K186" s="554"/>
      <c r="L186" s="616"/>
      <c r="M186" s="554"/>
      <c r="N186" s="117"/>
      <c r="O186" s="80">
        <f>'Mapa de Risco'!H186</f>
        <v>0</v>
      </c>
      <c r="P186" s="150"/>
      <c r="Q186" s="8"/>
      <c r="R186" s="147"/>
      <c r="S186" s="148"/>
      <c r="T186" s="148"/>
      <c r="U186" s="148"/>
      <c r="V186" s="124" t="str">
        <f t="shared" si="59"/>
        <v/>
      </c>
      <c r="W186" s="417"/>
      <c r="Y186" s="417"/>
      <c r="Z186" s="417"/>
      <c r="AA186" s="417"/>
      <c r="AB186" s="526"/>
    </row>
    <row r="187" spans="2:28" s="78" customFormat="1" ht="15.6" customHeight="1" thickTop="1" thickBot="1" x14ac:dyDescent="0.25">
      <c r="B187" s="446"/>
      <c r="C187" s="459"/>
      <c r="D187" s="446"/>
      <c r="E187" s="459"/>
      <c r="F187" s="613"/>
      <c r="G187" s="123">
        <f>'Mapa de Risco'!F187</f>
        <v>0</v>
      </c>
      <c r="H187" s="135"/>
      <c r="I187" s="553"/>
      <c r="J187" s="529"/>
      <c r="K187" s="554"/>
      <c r="L187" s="616"/>
      <c r="M187" s="554"/>
      <c r="N187" s="117"/>
      <c r="O187" s="80">
        <f>'Mapa de Risco'!H187</f>
        <v>0</v>
      </c>
      <c r="P187" s="150"/>
      <c r="Q187" s="8"/>
      <c r="R187" s="147"/>
      <c r="S187" s="148"/>
      <c r="T187" s="148"/>
      <c r="U187" s="148"/>
      <c r="V187" s="124" t="str">
        <f t="shared" si="59"/>
        <v/>
      </c>
      <c r="W187" s="417"/>
      <c r="Y187" s="417"/>
      <c r="Z187" s="417"/>
      <c r="AA187" s="417"/>
      <c r="AB187" s="526"/>
    </row>
    <row r="188" spans="2:28" s="78" customFormat="1" ht="15.6" customHeight="1" thickTop="1" thickBot="1" x14ac:dyDescent="0.25">
      <c r="B188" s="446"/>
      <c r="C188" s="459"/>
      <c r="D188" s="446"/>
      <c r="E188" s="459"/>
      <c r="F188" s="613"/>
      <c r="G188" s="123">
        <f>'Mapa de Risco'!F188</f>
        <v>0</v>
      </c>
      <c r="H188" s="135"/>
      <c r="I188" s="553"/>
      <c r="J188" s="529"/>
      <c r="K188" s="554"/>
      <c r="L188" s="616"/>
      <c r="M188" s="554"/>
      <c r="N188" s="117"/>
      <c r="O188" s="80">
        <f>'Mapa de Risco'!H188</f>
        <v>0</v>
      </c>
      <c r="P188" s="150"/>
      <c r="Q188" s="8"/>
      <c r="R188" s="147"/>
      <c r="S188" s="148"/>
      <c r="T188" s="148"/>
      <c r="U188" s="148"/>
      <c r="V188" s="124" t="str">
        <f t="shared" si="59"/>
        <v/>
      </c>
      <c r="W188" s="417"/>
      <c r="Y188" s="417"/>
      <c r="Z188" s="417"/>
      <c r="AA188" s="417"/>
      <c r="AB188" s="526"/>
    </row>
    <row r="189" spans="2:28" s="78" customFormat="1" ht="15.6" customHeight="1" thickTop="1" thickBot="1" x14ac:dyDescent="0.25">
      <c r="B189" s="446"/>
      <c r="C189" s="459"/>
      <c r="D189" s="446"/>
      <c r="E189" s="459"/>
      <c r="F189" s="613"/>
      <c r="G189" s="123">
        <f>'Mapa de Risco'!F189</f>
        <v>0</v>
      </c>
      <c r="H189" s="135"/>
      <c r="I189" s="553"/>
      <c r="J189" s="529"/>
      <c r="K189" s="554"/>
      <c r="L189" s="616"/>
      <c r="M189" s="554"/>
      <c r="N189" s="117"/>
      <c r="O189" s="80">
        <f>'Mapa de Risco'!H189</f>
        <v>0</v>
      </c>
      <c r="P189" s="150"/>
      <c r="Q189" s="8"/>
      <c r="R189" s="147"/>
      <c r="S189" s="148"/>
      <c r="T189" s="148"/>
      <c r="U189" s="148"/>
      <c r="V189" s="124" t="str">
        <f t="shared" si="59"/>
        <v/>
      </c>
      <c r="W189" s="417"/>
      <c r="Y189" s="417"/>
      <c r="Z189" s="417"/>
      <c r="AA189" s="417"/>
      <c r="AB189" s="526"/>
    </row>
    <row r="190" spans="2:28" s="78" customFormat="1" ht="15.6" customHeight="1" thickTop="1" thickBot="1" x14ac:dyDescent="0.25">
      <c r="B190" s="446"/>
      <c r="C190" s="459"/>
      <c r="D190" s="446"/>
      <c r="E190" s="459"/>
      <c r="F190" s="613"/>
      <c r="G190" s="123">
        <f>'Mapa de Risco'!F190</f>
        <v>0</v>
      </c>
      <c r="H190" s="135"/>
      <c r="I190" s="553"/>
      <c r="J190" s="529"/>
      <c r="K190" s="554"/>
      <c r="L190" s="616"/>
      <c r="M190" s="554"/>
      <c r="N190" s="117"/>
      <c r="O190" s="80">
        <f>'Mapa de Risco'!H190</f>
        <v>0</v>
      </c>
      <c r="P190" s="150"/>
      <c r="Q190" s="8"/>
      <c r="R190" s="147"/>
      <c r="S190" s="148"/>
      <c r="T190" s="148"/>
      <c r="U190" s="148"/>
      <c r="V190" s="124" t="str">
        <f t="shared" si="59"/>
        <v/>
      </c>
      <c r="W190" s="417"/>
      <c r="Y190" s="417"/>
      <c r="Z190" s="417"/>
      <c r="AA190" s="417"/>
      <c r="AB190" s="526"/>
    </row>
    <row r="191" spans="2:28" s="78" customFormat="1" ht="15.6" customHeight="1" thickTop="1" thickBot="1" x14ac:dyDescent="0.25">
      <c r="B191" s="446"/>
      <c r="C191" s="459"/>
      <c r="D191" s="447"/>
      <c r="E191" s="460"/>
      <c r="F191" s="614"/>
      <c r="G191" s="123">
        <f>'Mapa de Risco'!F191</f>
        <v>0</v>
      </c>
      <c r="H191" s="135"/>
      <c r="I191" s="555"/>
      <c r="J191" s="556"/>
      <c r="K191" s="557"/>
      <c r="L191" s="617"/>
      <c r="M191" s="557"/>
      <c r="N191" s="117"/>
      <c r="O191" s="80">
        <f>'Mapa de Risco'!H191</f>
        <v>0</v>
      </c>
      <c r="P191" s="150"/>
      <c r="Q191" s="8"/>
      <c r="R191" s="147"/>
      <c r="S191" s="148"/>
      <c r="T191" s="148"/>
      <c r="U191" s="148"/>
      <c r="V191" s="124" t="str">
        <f t="shared" si="59"/>
        <v/>
      </c>
      <c r="W191" s="418"/>
      <c r="Y191" s="418"/>
      <c r="Z191" s="418"/>
      <c r="AA191" s="418"/>
      <c r="AB191" s="527"/>
    </row>
    <row r="192" spans="2:28" s="78" customFormat="1" ht="15.6" customHeight="1" thickTop="1" thickBot="1" x14ac:dyDescent="0.25">
      <c r="B192" s="446"/>
      <c r="C192" s="459"/>
      <c r="D192" s="445" t="str">
        <f>'Mapa de Risco'!D192:D201</f>
        <v>FCS.03</v>
      </c>
      <c r="E192" s="470">
        <f>'Mapa de Risco'!E192:E201</f>
        <v>0</v>
      </c>
      <c r="F192" s="612" t="str">
        <f>'Mapa de Risco'!G192:G201</f>
        <v>Evento 19</v>
      </c>
      <c r="G192" s="123">
        <f>'Mapa de Risco'!F192</f>
        <v>0</v>
      </c>
      <c r="H192" s="135"/>
      <c r="I192" s="550" t="str">
        <f t="shared" ref="I192" si="80">IFERROR(ROUND(AVERAGE(H192:H201),0),"")</f>
        <v/>
      </c>
      <c r="J192" s="551"/>
      <c r="K192" s="552"/>
      <c r="L192" s="615" t="str">
        <f t="shared" ref="L192" si="81">IF(I192&gt;5,"Nota Inválida",HLOOKUP(I192,$I$9:$M$10,2,0))</f>
        <v>Nota Inválida</v>
      </c>
      <c r="M192" s="552"/>
      <c r="N192" s="117"/>
      <c r="O192" s="80">
        <f>'Mapa de Risco'!H192</f>
        <v>0</v>
      </c>
      <c r="P192" s="150"/>
      <c r="Q192" s="8"/>
      <c r="R192" s="147"/>
      <c r="S192" s="148"/>
      <c r="T192" s="148"/>
      <c r="U192" s="148"/>
      <c r="V192" s="124" t="str">
        <f t="shared" si="59"/>
        <v/>
      </c>
      <c r="W192" s="537" t="str">
        <f t="shared" ref="W192:W252" si="82">IFERROR(ROUND(AVERAGE(V192:V201),0),"")</f>
        <v/>
      </c>
      <c r="Y192" s="537" t="str">
        <f t="shared" ref="Y192" si="83">I192</f>
        <v/>
      </c>
      <c r="Z192" s="537" t="str">
        <f t="shared" ref="Z192" si="84">W192</f>
        <v/>
      </c>
      <c r="AA192" s="537" t="str">
        <f t="shared" si="74"/>
        <v/>
      </c>
      <c r="AB192" s="525" t="str">
        <f t="shared" si="79"/>
        <v/>
      </c>
    </row>
    <row r="193" spans="2:28" s="78" customFormat="1" ht="15.6" customHeight="1" thickTop="1" thickBot="1" x14ac:dyDescent="0.25">
      <c r="B193" s="446"/>
      <c r="C193" s="459"/>
      <c r="D193" s="446"/>
      <c r="E193" s="459"/>
      <c r="F193" s="613"/>
      <c r="G193" s="123">
        <f>'Mapa de Risco'!F193</f>
        <v>0</v>
      </c>
      <c r="H193" s="135"/>
      <c r="I193" s="553"/>
      <c r="J193" s="529"/>
      <c r="K193" s="554"/>
      <c r="L193" s="616"/>
      <c r="M193" s="554"/>
      <c r="N193" s="117"/>
      <c r="O193" s="80">
        <f>'Mapa de Risco'!H193</f>
        <v>0</v>
      </c>
      <c r="P193" s="150"/>
      <c r="Q193" s="8"/>
      <c r="R193" s="147"/>
      <c r="S193" s="148"/>
      <c r="T193" s="148"/>
      <c r="U193" s="148"/>
      <c r="V193" s="124" t="str">
        <f t="shared" si="59"/>
        <v/>
      </c>
      <c r="W193" s="417"/>
      <c r="Y193" s="417"/>
      <c r="Z193" s="417"/>
      <c r="AA193" s="417"/>
      <c r="AB193" s="526"/>
    </row>
    <row r="194" spans="2:28" s="78" customFormat="1" ht="15.6" customHeight="1" thickTop="1" thickBot="1" x14ac:dyDescent="0.25">
      <c r="B194" s="446"/>
      <c r="C194" s="459"/>
      <c r="D194" s="446"/>
      <c r="E194" s="459"/>
      <c r="F194" s="613"/>
      <c r="G194" s="123">
        <f>'Mapa de Risco'!F194</f>
        <v>0</v>
      </c>
      <c r="H194" s="135"/>
      <c r="I194" s="553"/>
      <c r="J194" s="529"/>
      <c r="K194" s="554"/>
      <c r="L194" s="616"/>
      <c r="M194" s="554"/>
      <c r="N194" s="117"/>
      <c r="O194" s="80">
        <f>'Mapa de Risco'!H194</f>
        <v>0</v>
      </c>
      <c r="P194" s="150"/>
      <c r="Q194" s="8"/>
      <c r="R194" s="147"/>
      <c r="S194" s="148"/>
      <c r="T194" s="148"/>
      <c r="U194" s="148"/>
      <c r="V194" s="124" t="str">
        <f t="shared" si="59"/>
        <v/>
      </c>
      <c r="W194" s="417"/>
      <c r="Y194" s="417"/>
      <c r="Z194" s="417"/>
      <c r="AA194" s="417"/>
      <c r="AB194" s="526"/>
    </row>
    <row r="195" spans="2:28" s="78" customFormat="1" ht="15.6" customHeight="1" thickTop="1" thickBot="1" x14ac:dyDescent="0.25">
      <c r="B195" s="446"/>
      <c r="C195" s="459"/>
      <c r="D195" s="446"/>
      <c r="E195" s="459"/>
      <c r="F195" s="613"/>
      <c r="G195" s="123">
        <f>'Mapa de Risco'!F195</f>
        <v>0</v>
      </c>
      <c r="H195" s="135"/>
      <c r="I195" s="553"/>
      <c r="J195" s="529"/>
      <c r="K195" s="554"/>
      <c r="L195" s="616"/>
      <c r="M195" s="554"/>
      <c r="N195" s="117"/>
      <c r="O195" s="80">
        <f>'Mapa de Risco'!H195</f>
        <v>0</v>
      </c>
      <c r="P195" s="150"/>
      <c r="Q195" s="8"/>
      <c r="R195" s="147"/>
      <c r="S195" s="148"/>
      <c r="T195" s="148"/>
      <c r="U195" s="148"/>
      <c r="V195" s="124" t="str">
        <f t="shared" si="59"/>
        <v/>
      </c>
      <c r="W195" s="417"/>
      <c r="Y195" s="417"/>
      <c r="Z195" s="417"/>
      <c r="AA195" s="417"/>
      <c r="AB195" s="526"/>
    </row>
    <row r="196" spans="2:28" s="78" customFormat="1" ht="15.6" customHeight="1" thickTop="1" thickBot="1" x14ac:dyDescent="0.25">
      <c r="B196" s="446"/>
      <c r="C196" s="459"/>
      <c r="D196" s="446"/>
      <c r="E196" s="459"/>
      <c r="F196" s="613"/>
      <c r="G196" s="123">
        <f>'Mapa de Risco'!F196</f>
        <v>0</v>
      </c>
      <c r="H196" s="135"/>
      <c r="I196" s="553"/>
      <c r="J196" s="529"/>
      <c r="K196" s="554"/>
      <c r="L196" s="616"/>
      <c r="M196" s="554"/>
      <c r="N196" s="117"/>
      <c r="O196" s="80">
        <f>'Mapa de Risco'!H196</f>
        <v>0</v>
      </c>
      <c r="P196" s="150"/>
      <c r="Q196" s="8"/>
      <c r="R196" s="147"/>
      <c r="S196" s="148"/>
      <c r="T196" s="148"/>
      <c r="U196" s="148"/>
      <c r="V196" s="124" t="str">
        <f t="shared" si="59"/>
        <v/>
      </c>
      <c r="W196" s="417"/>
      <c r="Y196" s="417"/>
      <c r="Z196" s="417"/>
      <c r="AA196" s="417"/>
      <c r="AB196" s="526"/>
    </row>
    <row r="197" spans="2:28" s="78" customFormat="1" ht="15.6" customHeight="1" thickTop="1" thickBot="1" x14ac:dyDescent="0.25">
      <c r="B197" s="446"/>
      <c r="C197" s="459"/>
      <c r="D197" s="446"/>
      <c r="E197" s="459"/>
      <c r="F197" s="613"/>
      <c r="G197" s="123">
        <f>'Mapa de Risco'!F197</f>
        <v>0</v>
      </c>
      <c r="H197" s="135"/>
      <c r="I197" s="553"/>
      <c r="J197" s="529"/>
      <c r="K197" s="554"/>
      <c r="L197" s="616"/>
      <c r="M197" s="554"/>
      <c r="N197" s="117"/>
      <c r="O197" s="80">
        <f>'Mapa de Risco'!H197</f>
        <v>0</v>
      </c>
      <c r="P197" s="150"/>
      <c r="Q197" s="8"/>
      <c r="R197" s="147"/>
      <c r="S197" s="148"/>
      <c r="T197" s="148"/>
      <c r="U197" s="148"/>
      <c r="V197" s="124" t="str">
        <f t="shared" si="59"/>
        <v/>
      </c>
      <c r="W197" s="417"/>
      <c r="Y197" s="417"/>
      <c r="Z197" s="417"/>
      <c r="AA197" s="417"/>
      <c r="AB197" s="526"/>
    </row>
    <row r="198" spans="2:28" s="78" customFormat="1" ht="15.6" customHeight="1" thickTop="1" thickBot="1" x14ac:dyDescent="0.25">
      <c r="B198" s="446"/>
      <c r="C198" s="459"/>
      <c r="D198" s="446"/>
      <c r="E198" s="459"/>
      <c r="F198" s="613"/>
      <c r="G198" s="123">
        <f>'Mapa de Risco'!F198</f>
        <v>0</v>
      </c>
      <c r="H198" s="135"/>
      <c r="I198" s="553"/>
      <c r="J198" s="529"/>
      <c r="K198" s="554"/>
      <c r="L198" s="616"/>
      <c r="M198" s="554"/>
      <c r="N198" s="117"/>
      <c r="O198" s="80">
        <f>'Mapa de Risco'!H198</f>
        <v>0</v>
      </c>
      <c r="P198" s="150"/>
      <c r="Q198" s="8"/>
      <c r="R198" s="147"/>
      <c r="S198" s="148"/>
      <c r="T198" s="148"/>
      <c r="U198" s="148"/>
      <c r="V198" s="124" t="str">
        <f t="shared" si="59"/>
        <v/>
      </c>
      <c r="W198" s="417"/>
      <c r="Y198" s="417"/>
      <c r="Z198" s="417"/>
      <c r="AA198" s="417"/>
      <c r="AB198" s="526"/>
    </row>
    <row r="199" spans="2:28" s="78" customFormat="1" ht="15.6" customHeight="1" thickTop="1" thickBot="1" x14ac:dyDescent="0.25">
      <c r="B199" s="446"/>
      <c r="C199" s="459"/>
      <c r="D199" s="446"/>
      <c r="E199" s="459"/>
      <c r="F199" s="613"/>
      <c r="G199" s="123">
        <f>'Mapa de Risco'!F199</f>
        <v>0</v>
      </c>
      <c r="H199" s="135"/>
      <c r="I199" s="553"/>
      <c r="J199" s="529"/>
      <c r="K199" s="554"/>
      <c r="L199" s="616"/>
      <c r="M199" s="554"/>
      <c r="N199" s="117"/>
      <c r="O199" s="80">
        <f>'Mapa de Risco'!H199</f>
        <v>0</v>
      </c>
      <c r="P199" s="150"/>
      <c r="Q199" s="8"/>
      <c r="R199" s="147"/>
      <c r="S199" s="148"/>
      <c r="T199" s="148"/>
      <c r="U199" s="148"/>
      <c r="V199" s="124" t="str">
        <f t="shared" si="59"/>
        <v/>
      </c>
      <c r="W199" s="417"/>
      <c r="Y199" s="417"/>
      <c r="Z199" s="417"/>
      <c r="AA199" s="417"/>
      <c r="AB199" s="526"/>
    </row>
    <row r="200" spans="2:28" s="78" customFormat="1" ht="15.6" customHeight="1" thickTop="1" thickBot="1" x14ac:dyDescent="0.25">
      <c r="B200" s="446"/>
      <c r="C200" s="459"/>
      <c r="D200" s="446"/>
      <c r="E200" s="459"/>
      <c r="F200" s="613"/>
      <c r="G200" s="123">
        <f>'Mapa de Risco'!F200</f>
        <v>0</v>
      </c>
      <c r="H200" s="135"/>
      <c r="I200" s="553"/>
      <c r="J200" s="529"/>
      <c r="K200" s="554"/>
      <c r="L200" s="616"/>
      <c r="M200" s="554"/>
      <c r="N200" s="117"/>
      <c r="O200" s="80">
        <f>'Mapa de Risco'!H200</f>
        <v>0</v>
      </c>
      <c r="P200" s="150"/>
      <c r="Q200" s="8"/>
      <c r="R200" s="147"/>
      <c r="S200" s="148"/>
      <c r="T200" s="148"/>
      <c r="U200" s="148"/>
      <c r="V200" s="124" t="str">
        <f t="shared" si="59"/>
        <v/>
      </c>
      <c r="W200" s="417"/>
      <c r="Y200" s="417"/>
      <c r="Z200" s="417"/>
      <c r="AA200" s="417"/>
      <c r="AB200" s="526"/>
    </row>
    <row r="201" spans="2:28" s="78" customFormat="1" ht="15.6" customHeight="1" thickTop="1" thickBot="1" x14ac:dyDescent="0.25">
      <c r="B201" s="446"/>
      <c r="C201" s="459"/>
      <c r="D201" s="447"/>
      <c r="E201" s="460"/>
      <c r="F201" s="614"/>
      <c r="G201" s="123">
        <f>'Mapa de Risco'!F201</f>
        <v>0</v>
      </c>
      <c r="H201" s="135"/>
      <c r="I201" s="555"/>
      <c r="J201" s="556"/>
      <c r="K201" s="557"/>
      <c r="L201" s="617"/>
      <c r="M201" s="557"/>
      <c r="N201" s="117"/>
      <c r="O201" s="80">
        <f>'Mapa de Risco'!H201</f>
        <v>0</v>
      </c>
      <c r="P201" s="150"/>
      <c r="Q201" s="8"/>
      <c r="R201" s="147"/>
      <c r="S201" s="148"/>
      <c r="T201" s="148"/>
      <c r="U201" s="148"/>
      <c r="V201" s="124" t="str">
        <f t="shared" si="59"/>
        <v/>
      </c>
      <c r="W201" s="418"/>
      <c r="Y201" s="418"/>
      <c r="Z201" s="418"/>
      <c r="AA201" s="418"/>
      <c r="AB201" s="527"/>
    </row>
    <row r="202" spans="2:28" s="78" customFormat="1" ht="15.6" customHeight="1" thickTop="1" thickBot="1" x14ac:dyDescent="0.25">
      <c r="B202" s="446"/>
      <c r="C202" s="459"/>
      <c r="D202" s="445" t="str">
        <f>'Mapa de Risco'!D202:D211</f>
        <v>FCS.04</v>
      </c>
      <c r="E202" s="470">
        <f>'Mapa de Risco'!E202:E211</f>
        <v>0</v>
      </c>
      <c r="F202" s="612" t="str">
        <f>'Mapa de Risco'!G202:G211</f>
        <v>Evento 20</v>
      </c>
      <c r="G202" s="123">
        <f>'Mapa de Risco'!F202</f>
        <v>0</v>
      </c>
      <c r="H202" s="135"/>
      <c r="I202" s="550" t="str">
        <f t="shared" ref="I202" si="85">IFERROR(ROUND(AVERAGE(H202:H211),0),"")</f>
        <v/>
      </c>
      <c r="J202" s="551"/>
      <c r="K202" s="552"/>
      <c r="L202" s="615" t="str">
        <f t="shared" ref="L202" si="86">IF(I202&gt;5,"Nota Inválida",HLOOKUP(I202,$I$9:$M$10,2,0))</f>
        <v>Nota Inválida</v>
      </c>
      <c r="M202" s="552"/>
      <c r="N202" s="117"/>
      <c r="O202" s="80">
        <f>'Mapa de Risco'!H202</f>
        <v>0</v>
      </c>
      <c r="P202" s="150"/>
      <c r="Q202" s="8"/>
      <c r="R202" s="147"/>
      <c r="S202" s="148"/>
      <c r="T202" s="148"/>
      <c r="U202" s="148"/>
      <c r="V202" s="124" t="str">
        <f t="shared" si="59"/>
        <v/>
      </c>
      <c r="W202" s="537" t="str">
        <f t="shared" si="82"/>
        <v/>
      </c>
      <c r="Y202" s="537" t="str">
        <f t="shared" ref="Y202" si="87">I202</f>
        <v/>
      </c>
      <c r="Z202" s="537" t="str">
        <f t="shared" ref="Z202" si="88">W202</f>
        <v/>
      </c>
      <c r="AA202" s="537" t="str">
        <f t="shared" si="74"/>
        <v/>
      </c>
      <c r="AB202" s="525" t="str">
        <f t="shared" si="79"/>
        <v/>
      </c>
    </row>
    <row r="203" spans="2:28" s="78" customFormat="1" ht="15.6" customHeight="1" thickTop="1" thickBot="1" x14ac:dyDescent="0.25">
      <c r="B203" s="446"/>
      <c r="C203" s="459"/>
      <c r="D203" s="446"/>
      <c r="E203" s="459"/>
      <c r="F203" s="613"/>
      <c r="G203" s="123">
        <f>'Mapa de Risco'!F203</f>
        <v>0</v>
      </c>
      <c r="H203" s="135"/>
      <c r="I203" s="553"/>
      <c r="J203" s="529"/>
      <c r="K203" s="554"/>
      <c r="L203" s="616"/>
      <c r="M203" s="554"/>
      <c r="N203" s="117"/>
      <c r="O203" s="80">
        <f>'Mapa de Risco'!H203</f>
        <v>0</v>
      </c>
      <c r="P203" s="150"/>
      <c r="Q203" s="8"/>
      <c r="R203" s="147"/>
      <c r="S203" s="148"/>
      <c r="T203" s="148"/>
      <c r="U203" s="148"/>
      <c r="V203" s="124" t="str">
        <f t="shared" si="59"/>
        <v/>
      </c>
      <c r="W203" s="417"/>
      <c r="Y203" s="417"/>
      <c r="Z203" s="417"/>
      <c r="AA203" s="417"/>
      <c r="AB203" s="526"/>
    </row>
    <row r="204" spans="2:28" s="78" customFormat="1" ht="15.6" customHeight="1" thickTop="1" thickBot="1" x14ac:dyDescent="0.25">
      <c r="B204" s="446"/>
      <c r="C204" s="459"/>
      <c r="D204" s="446"/>
      <c r="E204" s="459"/>
      <c r="F204" s="613"/>
      <c r="G204" s="123">
        <f>'Mapa de Risco'!F204</f>
        <v>0</v>
      </c>
      <c r="H204" s="135"/>
      <c r="I204" s="553"/>
      <c r="J204" s="529"/>
      <c r="K204" s="554"/>
      <c r="L204" s="616"/>
      <c r="M204" s="554"/>
      <c r="N204" s="117"/>
      <c r="O204" s="80">
        <f>'Mapa de Risco'!H204</f>
        <v>0</v>
      </c>
      <c r="P204" s="150"/>
      <c r="Q204" s="8"/>
      <c r="R204" s="147"/>
      <c r="S204" s="148"/>
      <c r="T204" s="148"/>
      <c r="U204" s="148"/>
      <c r="V204" s="124" t="str">
        <f t="shared" ref="V204:V267" si="89">IFERROR(((P204*$P$8)+(Q204*$Q$8)+(R204*$R$8)+(S204*$S$8)+(T204*$T$8)+(U204*$U$8))/((IF(P204=0,0,$P$8))+(IF(Q204=0,0,$Q$8))+(IF(R204=0,0,$R$8))+(IF(S204=0,0,$S$8))+(IF(T204=0,0,$T$8))+(IF(U204=0,0,$U$8))),"")</f>
        <v/>
      </c>
      <c r="W204" s="417"/>
      <c r="Y204" s="417"/>
      <c r="Z204" s="417"/>
      <c r="AA204" s="417"/>
      <c r="AB204" s="526"/>
    </row>
    <row r="205" spans="2:28" s="78" customFormat="1" ht="15.6" customHeight="1" thickTop="1" thickBot="1" x14ac:dyDescent="0.25">
      <c r="B205" s="446"/>
      <c r="C205" s="459"/>
      <c r="D205" s="446"/>
      <c r="E205" s="459"/>
      <c r="F205" s="613"/>
      <c r="G205" s="123">
        <f>'Mapa de Risco'!F205</f>
        <v>0</v>
      </c>
      <c r="H205" s="135"/>
      <c r="I205" s="553"/>
      <c r="J205" s="529"/>
      <c r="K205" s="554"/>
      <c r="L205" s="616"/>
      <c r="M205" s="554"/>
      <c r="N205" s="117"/>
      <c r="O205" s="80">
        <f>'Mapa de Risco'!H205</f>
        <v>0</v>
      </c>
      <c r="P205" s="150"/>
      <c r="Q205" s="8"/>
      <c r="R205" s="147"/>
      <c r="S205" s="148"/>
      <c r="T205" s="148"/>
      <c r="U205" s="148"/>
      <c r="V205" s="124" t="str">
        <f t="shared" si="89"/>
        <v/>
      </c>
      <c r="W205" s="417"/>
      <c r="Y205" s="417"/>
      <c r="Z205" s="417"/>
      <c r="AA205" s="417"/>
      <c r="AB205" s="526"/>
    </row>
    <row r="206" spans="2:28" s="78" customFormat="1" ht="15.6" customHeight="1" thickTop="1" thickBot="1" x14ac:dyDescent="0.25">
      <c r="B206" s="446"/>
      <c r="C206" s="459"/>
      <c r="D206" s="446"/>
      <c r="E206" s="459"/>
      <c r="F206" s="613"/>
      <c r="G206" s="123">
        <f>'Mapa de Risco'!F206</f>
        <v>0</v>
      </c>
      <c r="H206" s="135"/>
      <c r="I206" s="553"/>
      <c r="J206" s="529"/>
      <c r="K206" s="554"/>
      <c r="L206" s="616"/>
      <c r="M206" s="554"/>
      <c r="N206" s="117"/>
      <c r="O206" s="80">
        <f>'Mapa de Risco'!H206</f>
        <v>0</v>
      </c>
      <c r="P206" s="150"/>
      <c r="Q206" s="8"/>
      <c r="R206" s="147"/>
      <c r="S206" s="148"/>
      <c r="T206" s="148"/>
      <c r="U206" s="148"/>
      <c r="V206" s="124" t="str">
        <f t="shared" si="89"/>
        <v/>
      </c>
      <c r="W206" s="417"/>
      <c r="Y206" s="417"/>
      <c r="Z206" s="417"/>
      <c r="AA206" s="417"/>
      <c r="AB206" s="526"/>
    </row>
    <row r="207" spans="2:28" s="78" customFormat="1" ht="15.6" customHeight="1" thickTop="1" thickBot="1" x14ac:dyDescent="0.25">
      <c r="B207" s="446"/>
      <c r="C207" s="459"/>
      <c r="D207" s="446"/>
      <c r="E207" s="459"/>
      <c r="F207" s="613"/>
      <c r="G207" s="123">
        <f>'Mapa de Risco'!F207</f>
        <v>0</v>
      </c>
      <c r="H207" s="135"/>
      <c r="I207" s="553"/>
      <c r="J207" s="529"/>
      <c r="K207" s="554"/>
      <c r="L207" s="616"/>
      <c r="M207" s="554"/>
      <c r="N207" s="117"/>
      <c r="O207" s="80">
        <f>'Mapa de Risco'!H207</f>
        <v>0</v>
      </c>
      <c r="P207" s="150"/>
      <c r="Q207" s="8"/>
      <c r="R207" s="147"/>
      <c r="S207" s="148"/>
      <c r="T207" s="148"/>
      <c r="U207" s="148"/>
      <c r="V207" s="124" t="str">
        <f t="shared" si="89"/>
        <v/>
      </c>
      <c r="W207" s="417"/>
      <c r="Y207" s="417"/>
      <c r="Z207" s="417"/>
      <c r="AA207" s="417"/>
      <c r="AB207" s="526"/>
    </row>
    <row r="208" spans="2:28" s="78" customFormat="1" ht="15.6" customHeight="1" thickTop="1" thickBot="1" x14ac:dyDescent="0.25">
      <c r="B208" s="446"/>
      <c r="C208" s="459"/>
      <c r="D208" s="446"/>
      <c r="E208" s="459"/>
      <c r="F208" s="613"/>
      <c r="G208" s="123">
        <f>'Mapa de Risco'!F208</f>
        <v>0</v>
      </c>
      <c r="H208" s="135"/>
      <c r="I208" s="553"/>
      <c r="J208" s="529"/>
      <c r="K208" s="554"/>
      <c r="L208" s="616"/>
      <c r="M208" s="554"/>
      <c r="N208" s="117"/>
      <c r="O208" s="80">
        <f>'Mapa de Risco'!H208</f>
        <v>0</v>
      </c>
      <c r="P208" s="150"/>
      <c r="Q208" s="8"/>
      <c r="R208" s="147"/>
      <c r="S208" s="148"/>
      <c r="T208" s="148"/>
      <c r="U208" s="148"/>
      <c r="V208" s="124" t="str">
        <f t="shared" si="89"/>
        <v/>
      </c>
      <c r="W208" s="417"/>
      <c r="Y208" s="417"/>
      <c r="Z208" s="417"/>
      <c r="AA208" s="417"/>
      <c r="AB208" s="526"/>
    </row>
    <row r="209" spans="2:28" s="78" customFormat="1" ht="15.6" customHeight="1" thickTop="1" thickBot="1" x14ac:dyDescent="0.25">
      <c r="B209" s="446"/>
      <c r="C209" s="459"/>
      <c r="D209" s="446"/>
      <c r="E209" s="459"/>
      <c r="F209" s="613"/>
      <c r="G209" s="123">
        <f>'Mapa de Risco'!F209</f>
        <v>0</v>
      </c>
      <c r="H209" s="135"/>
      <c r="I209" s="553"/>
      <c r="J209" s="529"/>
      <c r="K209" s="554"/>
      <c r="L209" s="616"/>
      <c r="M209" s="554"/>
      <c r="N209" s="117"/>
      <c r="O209" s="80">
        <f>'Mapa de Risco'!H209</f>
        <v>0</v>
      </c>
      <c r="P209" s="150"/>
      <c r="Q209" s="8"/>
      <c r="R209" s="147"/>
      <c r="S209" s="148"/>
      <c r="T209" s="148"/>
      <c r="U209" s="148"/>
      <c r="V209" s="124" t="str">
        <f t="shared" si="89"/>
        <v/>
      </c>
      <c r="W209" s="417"/>
      <c r="Y209" s="417"/>
      <c r="Z209" s="417"/>
      <c r="AA209" s="417"/>
      <c r="AB209" s="526"/>
    </row>
    <row r="210" spans="2:28" s="78" customFormat="1" ht="15.6" customHeight="1" thickTop="1" thickBot="1" x14ac:dyDescent="0.25">
      <c r="B210" s="446"/>
      <c r="C210" s="459"/>
      <c r="D210" s="446"/>
      <c r="E210" s="459"/>
      <c r="F210" s="613"/>
      <c r="G210" s="123">
        <f>'Mapa de Risco'!F210</f>
        <v>0</v>
      </c>
      <c r="H210" s="135"/>
      <c r="I210" s="553"/>
      <c r="J210" s="529"/>
      <c r="K210" s="554"/>
      <c r="L210" s="616"/>
      <c r="M210" s="554"/>
      <c r="N210" s="117"/>
      <c r="O210" s="80">
        <f>'Mapa de Risco'!H210</f>
        <v>0</v>
      </c>
      <c r="P210" s="150"/>
      <c r="Q210" s="8"/>
      <c r="R210" s="147"/>
      <c r="S210" s="148"/>
      <c r="T210" s="148"/>
      <c r="U210" s="148"/>
      <c r="V210" s="124" t="str">
        <f t="shared" si="89"/>
        <v/>
      </c>
      <c r="W210" s="417"/>
      <c r="Y210" s="417"/>
      <c r="Z210" s="417"/>
      <c r="AA210" s="417"/>
      <c r="AB210" s="526"/>
    </row>
    <row r="211" spans="2:28" s="78" customFormat="1" ht="15.6" customHeight="1" thickTop="1" thickBot="1" x14ac:dyDescent="0.25">
      <c r="B211" s="446"/>
      <c r="C211" s="459"/>
      <c r="D211" s="447"/>
      <c r="E211" s="460"/>
      <c r="F211" s="614"/>
      <c r="G211" s="123">
        <f>'Mapa de Risco'!F211</f>
        <v>0</v>
      </c>
      <c r="H211" s="135"/>
      <c r="I211" s="555"/>
      <c r="J211" s="556"/>
      <c r="K211" s="557"/>
      <c r="L211" s="617"/>
      <c r="M211" s="557"/>
      <c r="N211" s="117"/>
      <c r="O211" s="80">
        <f>'Mapa de Risco'!H211</f>
        <v>0</v>
      </c>
      <c r="P211" s="150"/>
      <c r="Q211" s="8"/>
      <c r="R211" s="147"/>
      <c r="S211" s="148"/>
      <c r="T211" s="148"/>
      <c r="U211" s="148"/>
      <c r="V211" s="124" t="str">
        <f t="shared" si="89"/>
        <v/>
      </c>
      <c r="W211" s="418"/>
      <c r="Y211" s="418"/>
      <c r="Z211" s="418"/>
      <c r="AA211" s="418"/>
      <c r="AB211" s="527"/>
    </row>
    <row r="212" spans="2:28" s="78" customFormat="1" ht="15.6" customHeight="1" thickTop="1" thickBot="1" x14ac:dyDescent="0.25">
      <c r="B212" s="446"/>
      <c r="C212" s="459"/>
      <c r="D212" s="445" t="str">
        <f>'Mapa de Risco'!D212:D221</f>
        <v>FCS.05</v>
      </c>
      <c r="E212" s="470">
        <f>'Mapa de Risco'!E212:E221</f>
        <v>0</v>
      </c>
      <c r="F212" s="612" t="str">
        <f>'Mapa de Risco'!G212:G221</f>
        <v>Evento 21</v>
      </c>
      <c r="G212" s="123">
        <f>'Mapa de Risco'!F212</f>
        <v>0</v>
      </c>
      <c r="H212" s="135"/>
      <c r="I212" s="550" t="str">
        <f t="shared" ref="I212" si="90">IFERROR(ROUND(AVERAGE(H212:H221),0),"")</f>
        <v/>
      </c>
      <c r="J212" s="551"/>
      <c r="K212" s="552"/>
      <c r="L212" s="615" t="str">
        <f t="shared" ref="L212" si="91">IF(I212&gt;5,"Nota Inválida",HLOOKUP(I212,$I$9:$M$10,2,0))</f>
        <v>Nota Inválida</v>
      </c>
      <c r="M212" s="552"/>
      <c r="N212" s="117"/>
      <c r="O212" s="80">
        <f>'Mapa de Risco'!H212</f>
        <v>0</v>
      </c>
      <c r="P212" s="150"/>
      <c r="Q212" s="8"/>
      <c r="R212" s="147"/>
      <c r="S212" s="148"/>
      <c r="T212" s="148"/>
      <c r="U212" s="148"/>
      <c r="V212" s="124" t="str">
        <f t="shared" si="89"/>
        <v/>
      </c>
      <c r="W212" s="537" t="str">
        <f t="shared" si="82"/>
        <v/>
      </c>
      <c r="Y212" s="537" t="str">
        <f t="shared" ref="Y212" si="92">I212</f>
        <v/>
      </c>
      <c r="Z212" s="537" t="str">
        <f t="shared" ref="Z212" si="93">W212</f>
        <v/>
      </c>
      <c r="AA212" s="537" t="str">
        <f t="shared" si="74"/>
        <v/>
      </c>
      <c r="AB212" s="525" t="str">
        <f t="shared" si="79"/>
        <v/>
      </c>
    </row>
    <row r="213" spans="2:28" s="78" customFormat="1" ht="15.6" customHeight="1" thickTop="1" thickBot="1" x14ac:dyDescent="0.25">
      <c r="B213" s="446"/>
      <c r="C213" s="459"/>
      <c r="D213" s="446"/>
      <c r="E213" s="459"/>
      <c r="F213" s="613"/>
      <c r="G213" s="123">
        <f>'Mapa de Risco'!F213</f>
        <v>0</v>
      </c>
      <c r="H213" s="135"/>
      <c r="I213" s="553"/>
      <c r="J213" s="529"/>
      <c r="K213" s="554"/>
      <c r="L213" s="616"/>
      <c r="M213" s="554"/>
      <c r="N213" s="117"/>
      <c r="O213" s="80">
        <f>'Mapa de Risco'!H213</f>
        <v>0</v>
      </c>
      <c r="P213" s="150"/>
      <c r="Q213" s="8"/>
      <c r="R213" s="147"/>
      <c r="S213" s="148"/>
      <c r="T213" s="148"/>
      <c r="U213" s="148"/>
      <c r="V213" s="124" t="str">
        <f t="shared" si="89"/>
        <v/>
      </c>
      <c r="W213" s="417"/>
      <c r="Y213" s="417"/>
      <c r="Z213" s="417"/>
      <c r="AA213" s="417"/>
      <c r="AB213" s="526"/>
    </row>
    <row r="214" spans="2:28" s="78" customFormat="1" ht="15.6" customHeight="1" thickTop="1" thickBot="1" x14ac:dyDescent="0.25">
      <c r="B214" s="446"/>
      <c r="C214" s="459"/>
      <c r="D214" s="446"/>
      <c r="E214" s="459"/>
      <c r="F214" s="613"/>
      <c r="G214" s="123">
        <f>'Mapa de Risco'!F214</f>
        <v>0</v>
      </c>
      <c r="H214" s="135"/>
      <c r="I214" s="553"/>
      <c r="J214" s="529"/>
      <c r="K214" s="554"/>
      <c r="L214" s="616"/>
      <c r="M214" s="554"/>
      <c r="N214" s="117"/>
      <c r="O214" s="80">
        <f>'Mapa de Risco'!H214</f>
        <v>0</v>
      </c>
      <c r="P214" s="150"/>
      <c r="Q214" s="8"/>
      <c r="R214" s="147"/>
      <c r="S214" s="148"/>
      <c r="T214" s="148"/>
      <c r="U214" s="148"/>
      <c r="V214" s="124" t="str">
        <f t="shared" si="89"/>
        <v/>
      </c>
      <c r="W214" s="417"/>
      <c r="Y214" s="417"/>
      <c r="Z214" s="417"/>
      <c r="AA214" s="417"/>
      <c r="AB214" s="526"/>
    </row>
    <row r="215" spans="2:28" s="78" customFormat="1" ht="15.6" customHeight="1" thickTop="1" thickBot="1" x14ac:dyDescent="0.25">
      <c r="B215" s="446"/>
      <c r="C215" s="459"/>
      <c r="D215" s="446"/>
      <c r="E215" s="459"/>
      <c r="F215" s="613"/>
      <c r="G215" s="123">
        <f>'Mapa de Risco'!F215</f>
        <v>0</v>
      </c>
      <c r="H215" s="135"/>
      <c r="I215" s="553"/>
      <c r="J215" s="529"/>
      <c r="K215" s="554"/>
      <c r="L215" s="616"/>
      <c r="M215" s="554"/>
      <c r="N215" s="117"/>
      <c r="O215" s="80">
        <f>'Mapa de Risco'!H215</f>
        <v>0</v>
      </c>
      <c r="P215" s="150"/>
      <c r="Q215" s="8"/>
      <c r="R215" s="147"/>
      <c r="S215" s="148"/>
      <c r="T215" s="148"/>
      <c r="U215" s="148"/>
      <c r="V215" s="124" t="str">
        <f t="shared" si="89"/>
        <v/>
      </c>
      <c r="W215" s="417"/>
      <c r="Y215" s="417"/>
      <c r="Z215" s="417"/>
      <c r="AA215" s="417"/>
      <c r="AB215" s="526"/>
    </row>
    <row r="216" spans="2:28" s="78" customFormat="1" ht="15.6" customHeight="1" thickTop="1" thickBot="1" x14ac:dyDescent="0.25">
      <c r="B216" s="446"/>
      <c r="C216" s="459"/>
      <c r="D216" s="446"/>
      <c r="E216" s="459"/>
      <c r="F216" s="613"/>
      <c r="G216" s="123">
        <f>'Mapa de Risco'!F216</f>
        <v>0</v>
      </c>
      <c r="H216" s="135"/>
      <c r="I216" s="553"/>
      <c r="J216" s="529"/>
      <c r="K216" s="554"/>
      <c r="L216" s="616"/>
      <c r="M216" s="554"/>
      <c r="N216" s="117"/>
      <c r="O216" s="80">
        <f>'Mapa de Risco'!H216</f>
        <v>0</v>
      </c>
      <c r="P216" s="150"/>
      <c r="Q216" s="8"/>
      <c r="R216" s="147"/>
      <c r="S216" s="148"/>
      <c r="T216" s="148"/>
      <c r="U216" s="148"/>
      <c r="V216" s="124" t="str">
        <f t="shared" si="89"/>
        <v/>
      </c>
      <c r="W216" s="417"/>
      <c r="Y216" s="417"/>
      <c r="Z216" s="417"/>
      <c r="AA216" s="417"/>
      <c r="AB216" s="526"/>
    </row>
    <row r="217" spans="2:28" s="78" customFormat="1" ht="15.6" customHeight="1" thickTop="1" thickBot="1" x14ac:dyDescent="0.25">
      <c r="B217" s="446"/>
      <c r="C217" s="459"/>
      <c r="D217" s="446"/>
      <c r="E217" s="459"/>
      <c r="F217" s="613"/>
      <c r="G217" s="123">
        <f>'Mapa de Risco'!F217</f>
        <v>0</v>
      </c>
      <c r="H217" s="135"/>
      <c r="I217" s="553"/>
      <c r="J217" s="529"/>
      <c r="K217" s="554"/>
      <c r="L217" s="616"/>
      <c r="M217" s="554"/>
      <c r="N217" s="117"/>
      <c r="O217" s="80">
        <f>'Mapa de Risco'!H217</f>
        <v>0</v>
      </c>
      <c r="P217" s="150"/>
      <c r="Q217" s="8"/>
      <c r="R217" s="147"/>
      <c r="S217" s="148"/>
      <c r="T217" s="148"/>
      <c r="U217" s="148"/>
      <c r="V217" s="124" t="str">
        <f t="shared" si="89"/>
        <v/>
      </c>
      <c r="W217" s="417"/>
      <c r="Y217" s="417"/>
      <c r="Z217" s="417"/>
      <c r="AA217" s="417"/>
      <c r="AB217" s="526"/>
    </row>
    <row r="218" spans="2:28" s="78" customFormat="1" ht="15.6" customHeight="1" thickTop="1" thickBot="1" x14ac:dyDescent="0.25">
      <c r="B218" s="446"/>
      <c r="C218" s="459"/>
      <c r="D218" s="446"/>
      <c r="E218" s="459"/>
      <c r="F218" s="613"/>
      <c r="G218" s="123">
        <f>'Mapa de Risco'!F218</f>
        <v>0</v>
      </c>
      <c r="H218" s="135"/>
      <c r="I218" s="553"/>
      <c r="J218" s="529"/>
      <c r="K218" s="554"/>
      <c r="L218" s="616"/>
      <c r="M218" s="554"/>
      <c r="N218" s="117"/>
      <c r="O218" s="80">
        <f>'Mapa de Risco'!H218</f>
        <v>0</v>
      </c>
      <c r="P218" s="150"/>
      <c r="Q218" s="8"/>
      <c r="R218" s="147"/>
      <c r="S218" s="148"/>
      <c r="T218" s="148"/>
      <c r="U218" s="148"/>
      <c r="V218" s="124" t="str">
        <f t="shared" si="89"/>
        <v/>
      </c>
      <c r="W218" s="417"/>
      <c r="Y218" s="417"/>
      <c r="Z218" s="417"/>
      <c r="AA218" s="417"/>
      <c r="AB218" s="526"/>
    </row>
    <row r="219" spans="2:28" s="78" customFormat="1" ht="15.6" customHeight="1" thickTop="1" thickBot="1" x14ac:dyDescent="0.25">
      <c r="B219" s="446"/>
      <c r="C219" s="459"/>
      <c r="D219" s="446"/>
      <c r="E219" s="459"/>
      <c r="F219" s="613"/>
      <c r="G219" s="123">
        <f>'Mapa de Risco'!F219</f>
        <v>0</v>
      </c>
      <c r="H219" s="135"/>
      <c r="I219" s="553"/>
      <c r="J219" s="529"/>
      <c r="K219" s="554"/>
      <c r="L219" s="616"/>
      <c r="M219" s="554"/>
      <c r="N219" s="117"/>
      <c r="O219" s="80">
        <f>'Mapa de Risco'!H219</f>
        <v>0</v>
      </c>
      <c r="P219" s="150"/>
      <c r="Q219" s="8"/>
      <c r="R219" s="147"/>
      <c r="S219" s="148"/>
      <c r="T219" s="148"/>
      <c r="U219" s="148"/>
      <c r="V219" s="124" t="str">
        <f t="shared" si="89"/>
        <v/>
      </c>
      <c r="W219" s="417"/>
      <c r="Y219" s="417"/>
      <c r="Z219" s="417"/>
      <c r="AA219" s="417"/>
      <c r="AB219" s="526"/>
    </row>
    <row r="220" spans="2:28" s="78" customFormat="1" ht="15.6" customHeight="1" thickTop="1" thickBot="1" x14ac:dyDescent="0.25">
      <c r="B220" s="446"/>
      <c r="C220" s="459"/>
      <c r="D220" s="446"/>
      <c r="E220" s="459"/>
      <c r="F220" s="613"/>
      <c r="G220" s="123">
        <f>'Mapa de Risco'!F220</f>
        <v>0</v>
      </c>
      <c r="H220" s="135"/>
      <c r="I220" s="553"/>
      <c r="J220" s="529"/>
      <c r="K220" s="554"/>
      <c r="L220" s="616"/>
      <c r="M220" s="554"/>
      <c r="N220" s="117"/>
      <c r="O220" s="80">
        <f>'Mapa de Risco'!H220</f>
        <v>0</v>
      </c>
      <c r="P220" s="150"/>
      <c r="Q220" s="8"/>
      <c r="R220" s="147"/>
      <c r="S220" s="148"/>
      <c r="T220" s="148"/>
      <c r="U220" s="148"/>
      <c r="V220" s="124" t="str">
        <f t="shared" si="89"/>
        <v/>
      </c>
      <c r="W220" s="417"/>
      <c r="Y220" s="417"/>
      <c r="Z220" s="417"/>
      <c r="AA220" s="417"/>
      <c r="AB220" s="526"/>
    </row>
    <row r="221" spans="2:28" s="78" customFormat="1" ht="15.6" customHeight="1" thickTop="1" thickBot="1" x14ac:dyDescent="0.25">
      <c r="B221" s="446"/>
      <c r="C221" s="459"/>
      <c r="D221" s="447"/>
      <c r="E221" s="460"/>
      <c r="F221" s="614"/>
      <c r="G221" s="123">
        <f>'Mapa de Risco'!F221</f>
        <v>0</v>
      </c>
      <c r="H221" s="135"/>
      <c r="I221" s="555"/>
      <c r="J221" s="556"/>
      <c r="K221" s="557"/>
      <c r="L221" s="617"/>
      <c r="M221" s="557"/>
      <c r="N221" s="117"/>
      <c r="O221" s="80">
        <f>'Mapa de Risco'!H221</f>
        <v>0</v>
      </c>
      <c r="P221" s="150"/>
      <c r="Q221" s="8"/>
      <c r="R221" s="147"/>
      <c r="S221" s="148"/>
      <c r="T221" s="148"/>
      <c r="U221" s="148"/>
      <c r="V221" s="124" t="str">
        <f t="shared" si="89"/>
        <v/>
      </c>
      <c r="W221" s="418"/>
      <c r="Y221" s="418"/>
      <c r="Z221" s="418"/>
      <c r="AA221" s="418"/>
      <c r="AB221" s="527"/>
    </row>
    <row r="222" spans="2:28" s="78" customFormat="1" ht="15.6" customHeight="1" thickTop="1" thickBot="1" x14ac:dyDescent="0.25">
      <c r="B222" s="446"/>
      <c r="C222" s="459"/>
      <c r="D222" s="445" t="str">
        <f>'Mapa de Risco'!D222:D231</f>
        <v>FCS.06</v>
      </c>
      <c r="E222" s="470">
        <f>'Mapa de Risco'!E222:E231</f>
        <v>0</v>
      </c>
      <c r="F222" s="612" t="str">
        <f>'Mapa de Risco'!G222:G231</f>
        <v>Evento 22</v>
      </c>
      <c r="G222" s="123">
        <f>'Mapa de Risco'!F222</f>
        <v>0</v>
      </c>
      <c r="H222" s="135"/>
      <c r="I222" s="550" t="str">
        <f t="shared" ref="I222" si="94">IFERROR(ROUND(AVERAGE(H222:H231),0),"")</f>
        <v/>
      </c>
      <c r="J222" s="551"/>
      <c r="K222" s="552"/>
      <c r="L222" s="615" t="str">
        <f t="shared" ref="L222" si="95">IF(I222&gt;5,"Nota Inválida",HLOOKUP(I222,$I$9:$M$10,2,0))</f>
        <v>Nota Inválida</v>
      </c>
      <c r="M222" s="552"/>
      <c r="N222" s="117"/>
      <c r="O222" s="80">
        <f>'Mapa de Risco'!H222</f>
        <v>0</v>
      </c>
      <c r="P222" s="150"/>
      <c r="Q222" s="8"/>
      <c r="R222" s="147"/>
      <c r="S222" s="148"/>
      <c r="T222" s="148"/>
      <c r="U222" s="148"/>
      <c r="V222" s="124" t="str">
        <f t="shared" si="89"/>
        <v/>
      </c>
      <c r="W222" s="537" t="str">
        <f t="shared" si="82"/>
        <v/>
      </c>
      <c r="Y222" s="537" t="str">
        <f t="shared" ref="Y222" si="96">I222</f>
        <v/>
      </c>
      <c r="Z222" s="537" t="str">
        <f t="shared" ref="Z222" si="97">W222</f>
        <v/>
      </c>
      <c r="AA222" s="537" t="str">
        <f t="shared" si="74"/>
        <v/>
      </c>
      <c r="AB222" s="525" t="str">
        <f t="shared" si="79"/>
        <v/>
      </c>
    </row>
    <row r="223" spans="2:28" s="78" customFormat="1" ht="15.6" customHeight="1" thickTop="1" thickBot="1" x14ac:dyDescent="0.25">
      <c r="B223" s="446"/>
      <c r="C223" s="459"/>
      <c r="D223" s="446"/>
      <c r="E223" s="459"/>
      <c r="F223" s="613"/>
      <c r="G223" s="123">
        <f>'Mapa de Risco'!F223</f>
        <v>0</v>
      </c>
      <c r="H223" s="135"/>
      <c r="I223" s="553"/>
      <c r="J223" s="529"/>
      <c r="K223" s="554"/>
      <c r="L223" s="616"/>
      <c r="M223" s="554"/>
      <c r="N223" s="117"/>
      <c r="O223" s="80">
        <f>'Mapa de Risco'!H223</f>
        <v>0</v>
      </c>
      <c r="P223" s="150"/>
      <c r="Q223" s="8"/>
      <c r="R223" s="147"/>
      <c r="S223" s="148"/>
      <c r="T223" s="148"/>
      <c r="U223" s="148"/>
      <c r="V223" s="124" t="str">
        <f t="shared" si="89"/>
        <v/>
      </c>
      <c r="W223" s="417"/>
      <c r="Y223" s="417"/>
      <c r="Z223" s="417"/>
      <c r="AA223" s="417"/>
      <c r="AB223" s="526"/>
    </row>
    <row r="224" spans="2:28" s="78" customFormat="1" ht="15.6" customHeight="1" thickTop="1" thickBot="1" x14ac:dyDescent="0.25">
      <c r="B224" s="446"/>
      <c r="C224" s="459"/>
      <c r="D224" s="446"/>
      <c r="E224" s="459"/>
      <c r="F224" s="613"/>
      <c r="G224" s="123">
        <f>'Mapa de Risco'!F224</f>
        <v>0</v>
      </c>
      <c r="H224" s="135"/>
      <c r="I224" s="553"/>
      <c r="J224" s="529"/>
      <c r="K224" s="554"/>
      <c r="L224" s="616"/>
      <c r="M224" s="554"/>
      <c r="N224" s="117"/>
      <c r="O224" s="80">
        <f>'Mapa de Risco'!H224</f>
        <v>0</v>
      </c>
      <c r="P224" s="150"/>
      <c r="Q224" s="8"/>
      <c r="R224" s="147"/>
      <c r="S224" s="148"/>
      <c r="T224" s="148"/>
      <c r="U224" s="148"/>
      <c r="V224" s="124" t="str">
        <f t="shared" si="89"/>
        <v/>
      </c>
      <c r="W224" s="417"/>
      <c r="Y224" s="417"/>
      <c r="Z224" s="417"/>
      <c r="AA224" s="417"/>
      <c r="AB224" s="526"/>
    </row>
    <row r="225" spans="2:28" s="78" customFormat="1" ht="15.6" customHeight="1" thickTop="1" thickBot="1" x14ac:dyDescent="0.25">
      <c r="B225" s="446"/>
      <c r="C225" s="459"/>
      <c r="D225" s="446"/>
      <c r="E225" s="459"/>
      <c r="F225" s="613"/>
      <c r="G225" s="123">
        <f>'Mapa de Risco'!F225</f>
        <v>0</v>
      </c>
      <c r="H225" s="135"/>
      <c r="I225" s="553"/>
      <c r="J225" s="529"/>
      <c r="K225" s="554"/>
      <c r="L225" s="616"/>
      <c r="M225" s="554"/>
      <c r="N225" s="117"/>
      <c r="O225" s="80">
        <f>'Mapa de Risco'!H225</f>
        <v>0</v>
      </c>
      <c r="P225" s="150"/>
      <c r="Q225" s="8"/>
      <c r="R225" s="147"/>
      <c r="S225" s="148"/>
      <c r="T225" s="148"/>
      <c r="U225" s="148"/>
      <c r="V225" s="124" t="str">
        <f t="shared" si="89"/>
        <v/>
      </c>
      <c r="W225" s="417"/>
      <c r="Y225" s="417"/>
      <c r="Z225" s="417"/>
      <c r="AA225" s="417"/>
      <c r="AB225" s="526"/>
    </row>
    <row r="226" spans="2:28" s="78" customFormat="1" ht="15.6" customHeight="1" thickTop="1" thickBot="1" x14ac:dyDescent="0.25">
      <c r="B226" s="446"/>
      <c r="C226" s="459"/>
      <c r="D226" s="446"/>
      <c r="E226" s="459"/>
      <c r="F226" s="613"/>
      <c r="G226" s="123">
        <f>'Mapa de Risco'!F226</f>
        <v>0</v>
      </c>
      <c r="H226" s="135"/>
      <c r="I226" s="553"/>
      <c r="J226" s="529"/>
      <c r="K226" s="554"/>
      <c r="L226" s="616"/>
      <c r="M226" s="554"/>
      <c r="N226" s="117"/>
      <c r="O226" s="80">
        <f>'Mapa de Risco'!H226</f>
        <v>0</v>
      </c>
      <c r="P226" s="150"/>
      <c r="Q226" s="8"/>
      <c r="R226" s="147"/>
      <c r="S226" s="148"/>
      <c r="T226" s="148"/>
      <c r="U226" s="148"/>
      <c r="V226" s="124" t="str">
        <f t="shared" si="89"/>
        <v/>
      </c>
      <c r="W226" s="417"/>
      <c r="Y226" s="417"/>
      <c r="Z226" s="417"/>
      <c r="AA226" s="417"/>
      <c r="AB226" s="526"/>
    </row>
    <row r="227" spans="2:28" s="78" customFormat="1" ht="15.6" customHeight="1" thickTop="1" thickBot="1" x14ac:dyDescent="0.25">
      <c r="B227" s="446"/>
      <c r="C227" s="459"/>
      <c r="D227" s="446"/>
      <c r="E227" s="459"/>
      <c r="F227" s="613"/>
      <c r="G227" s="123">
        <f>'Mapa de Risco'!F227</f>
        <v>0</v>
      </c>
      <c r="H227" s="135"/>
      <c r="I227" s="553"/>
      <c r="J227" s="529"/>
      <c r="K227" s="554"/>
      <c r="L227" s="616"/>
      <c r="M227" s="554"/>
      <c r="N227" s="117"/>
      <c r="O227" s="80">
        <f>'Mapa de Risco'!H227</f>
        <v>0</v>
      </c>
      <c r="P227" s="150"/>
      <c r="Q227" s="8"/>
      <c r="R227" s="147"/>
      <c r="S227" s="148"/>
      <c r="T227" s="148"/>
      <c r="U227" s="148"/>
      <c r="V227" s="124" t="str">
        <f t="shared" si="89"/>
        <v/>
      </c>
      <c r="W227" s="417"/>
      <c r="Y227" s="417"/>
      <c r="Z227" s="417"/>
      <c r="AA227" s="417"/>
      <c r="AB227" s="526"/>
    </row>
    <row r="228" spans="2:28" s="78" customFormat="1" ht="15.6" customHeight="1" thickTop="1" thickBot="1" x14ac:dyDescent="0.25">
      <c r="B228" s="446"/>
      <c r="C228" s="459"/>
      <c r="D228" s="446"/>
      <c r="E228" s="459"/>
      <c r="F228" s="613"/>
      <c r="G228" s="123">
        <f>'Mapa de Risco'!F228</f>
        <v>0</v>
      </c>
      <c r="H228" s="135"/>
      <c r="I228" s="553"/>
      <c r="J228" s="529"/>
      <c r="K228" s="554"/>
      <c r="L228" s="616"/>
      <c r="M228" s="554"/>
      <c r="N228" s="117"/>
      <c r="O228" s="80">
        <f>'Mapa de Risco'!H228</f>
        <v>0</v>
      </c>
      <c r="P228" s="150"/>
      <c r="Q228" s="8"/>
      <c r="R228" s="147"/>
      <c r="S228" s="148"/>
      <c r="T228" s="148"/>
      <c r="U228" s="148"/>
      <c r="V228" s="124" t="str">
        <f t="shared" si="89"/>
        <v/>
      </c>
      <c r="W228" s="417"/>
      <c r="Y228" s="417"/>
      <c r="Z228" s="417"/>
      <c r="AA228" s="417"/>
      <c r="AB228" s="526"/>
    </row>
    <row r="229" spans="2:28" s="78" customFormat="1" ht="15.6" customHeight="1" thickTop="1" thickBot="1" x14ac:dyDescent="0.25">
      <c r="B229" s="446"/>
      <c r="C229" s="459"/>
      <c r="D229" s="446"/>
      <c r="E229" s="459"/>
      <c r="F229" s="613"/>
      <c r="G229" s="123">
        <f>'Mapa de Risco'!F229</f>
        <v>0</v>
      </c>
      <c r="H229" s="135"/>
      <c r="I229" s="553"/>
      <c r="J229" s="529"/>
      <c r="K229" s="554"/>
      <c r="L229" s="616"/>
      <c r="M229" s="554"/>
      <c r="N229" s="117"/>
      <c r="O229" s="80">
        <f>'Mapa de Risco'!H229</f>
        <v>0</v>
      </c>
      <c r="P229" s="150"/>
      <c r="Q229" s="8"/>
      <c r="R229" s="147"/>
      <c r="S229" s="148"/>
      <c r="T229" s="148"/>
      <c r="U229" s="148"/>
      <c r="V229" s="124" t="str">
        <f t="shared" si="89"/>
        <v/>
      </c>
      <c r="W229" s="417"/>
      <c r="Y229" s="417"/>
      <c r="Z229" s="417"/>
      <c r="AA229" s="417"/>
      <c r="AB229" s="526"/>
    </row>
    <row r="230" spans="2:28" s="78" customFormat="1" ht="15.6" customHeight="1" thickTop="1" thickBot="1" x14ac:dyDescent="0.25">
      <c r="B230" s="446"/>
      <c r="C230" s="459"/>
      <c r="D230" s="446"/>
      <c r="E230" s="459"/>
      <c r="F230" s="613"/>
      <c r="G230" s="123">
        <f>'Mapa de Risco'!F230</f>
        <v>0</v>
      </c>
      <c r="H230" s="135"/>
      <c r="I230" s="553"/>
      <c r="J230" s="529"/>
      <c r="K230" s="554"/>
      <c r="L230" s="616"/>
      <c r="M230" s="554"/>
      <c r="N230" s="117"/>
      <c r="O230" s="80">
        <f>'Mapa de Risco'!H230</f>
        <v>0</v>
      </c>
      <c r="P230" s="150"/>
      <c r="Q230" s="8"/>
      <c r="R230" s="147"/>
      <c r="S230" s="148"/>
      <c r="T230" s="148"/>
      <c r="U230" s="148"/>
      <c r="V230" s="124" t="str">
        <f t="shared" si="89"/>
        <v/>
      </c>
      <c r="W230" s="417"/>
      <c r="Y230" s="417"/>
      <c r="Z230" s="417"/>
      <c r="AA230" s="417"/>
      <c r="AB230" s="526"/>
    </row>
    <row r="231" spans="2:28" s="78" customFormat="1" ht="15.6" customHeight="1" thickTop="1" thickBot="1" x14ac:dyDescent="0.25">
      <c r="B231" s="446"/>
      <c r="C231" s="459"/>
      <c r="D231" s="447"/>
      <c r="E231" s="460"/>
      <c r="F231" s="614"/>
      <c r="G231" s="123">
        <f>'Mapa de Risco'!F231</f>
        <v>0</v>
      </c>
      <c r="H231" s="135"/>
      <c r="I231" s="555"/>
      <c r="J231" s="556"/>
      <c r="K231" s="557"/>
      <c r="L231" s="617"/>
      <c r="M231" s="557"/>
      <c r="N231" s="117"/>
      <c r="O231" s="80">
        <f>'Mapa de Risco'!H231</f>
        <v>0</v>
      </c>
      <c r="P231" s="150"/>
      <c r="Q231" s="8"/>
      <c r="R231" s="147"/>
      <c r="S231" s="148"/>
      <c r="T231" s="148"/>
      <c r="U231" s="148"/>
      <c r="V231" s="124" t="str">
        <f t="shared" si="89"/>
        <v/>
      </c>
      <c r="W231" s="418"/>
      <c r="Y231" s="418"/>
      <c r="Z231" s="418"/>
      <c r="AA231" s="418"/>
      <c r="AB231" s="527"/>
    </row>
    <row r="232" spans="2:28" s="78" customFormat="1" ht="15.6" customHeight="1" thickTop="1" thickBot="1" x14ac:dyDescent="0.25">
      <c r="B232" s="446"/>
      <c r="C232" s="459"/>
      <c r="D232" s="445" t="str">
        <f>'Mapa de Risco'!D232:D241</f>
        <v>FCS.07</v>
      </c>
      <c r="E232" s="470">
        <f>'Mapa de Risco'!E232:E241</f>
        <v>0</v>
      </c>
      <c r="F232" s="612" t="str">
        <f>'Mapa de Risco'!G232:G241</f>
        <v>Evento 23</v>
      </c>
      <c r="G232" s="123">
        <f>'Mapa de Risco'!F232</f>
        <v>0</v>
      </c>
      <c r="H232" s="135"/>
      <c r="I232" s="550" t="str">
        <f t="shared" ref="I232" si="98">IFERROR(ROUND(AVERAGE(H232:H241),0),"")</f>
        <v/>
      </c>
      <c r="J232" s="551"/>
      <c r="K232" s="552"/>
      <c r="L232" s="615" t="str">
        <f t="shared" ref="L232" si="99">IF(I232&gt;5,"Nota Inválida",HLOOKUP(I232,$I$9:$M$10,2,0))</f>
        <v>Nota Inválida</v>
      </c>
      <c r="M232" s="552"/>
      <c r="N232" s="117"/>
      <c r="O232" s="80">
        <f>'Mapa de Risco'!H232</f>
        <v>0</v>
      </c>
      <c r="P232" s="150"/>
      <c r="Q232" s="8"/>
      <c r="R232" s="147"/>
      <c r="S232" s="148"/>
      <c r="T232" s="148"/>
      <c r="U232" s="148"/>
      <c r="V232" s="124" t="str">
        <f t="shared" si="89"/>
        <v/>
      </c>
      <c r="W232" s="537" t="str">
        <f t="shared" si="82"/>
        <v/>
      </c>
      <c r="Y232" s="537" t="str">
        <f>I232</f>
        <v/>
      </c>
      <c r="Z232" s="537" t="str">
        <f t="shared" ref="Z232" si="100">W232</f>
        <v/>
      </c>
      <c r="AA232" s="537" t="str">
        <f t="shared" si="74"/>
        <v/>
      </c>
      <c r="AB232" s="525" t="str">
        <f t="shared" si="79"/>
        <v/>
      </c>
    </row>
    <row r="233" spans="2:28" s="78" customFormat="1" ht="15.6" customHeight="1" thickTop="1" thickBot="1" x14ac:dyDescent="0.25">
      <c r="B233" s="446"/>
      <c r="C233" s="459"/>
      <c r="D233" s="446"/>
      <c r="E233" s="459"/>
      <c r="F233" s="613"/>
      <c r="G233" s="123">
        <f>'Mapa de Risco'!F233</f>
        <v>0</v>
      </c>
      <c r="H233" s="135"/>
      <c r="I233" s="553"/>
      <c r="J233" s="529"/>
      <c r="K233" s="554"/>
      <c r="L233" s="616"/>
      <c r="M233" s="554"/>
      <c r="N233" s="117"/>
      <c r="O233" s="80">
        <f>'Mapa de Risco'!H233</f>
        <v>0</v>
      </c>
      <c r="P233" s="150"/>
      <c r="Q233" s="8"/>
      <c r="R233" s="147"/>
      <c r="S233" s="148"/>
      <c r="T233" s="148"/>
      <c r="U233" s="148"/>
      <c r="V233" s="124" t="str">
        <f t="shared" si="89"/>
        <v/>
      </c>
      <c r="W233" s="417"/>
      <c r="Y233" s="417"/>
      <c r="Z233" s="417"/>
      <c r="AA233" s="417"/>
      <c r="AB233" s="526"/>
    </row>
    <row r="234" spans="2:28" s="78" customFormat="1" ht="15.6" customHeight="1" thickTop="1" thickBot="1" x14ac:dyDescent="0.25">
      <c r="B234" s="446"/>
      <c r="C234" s="459"/>
      <c r="D234" s="446"/>
      <c r="E234" s="459"/>
      <c r="F234" s="613"/>
      <c r="G234" s="123">
        <f>'Mapa de Risco'!F234</f>
        <v>0</v>
      </c>
      <c r="H234" s="135"/>
      <c r="I234" s="553"/>
      <c r="J234" s="529"/>
      <c r="K234" s="554"/>
      <c r="L234" s="616"/>
      <c r="M234" s="554"/>
      <c r="N234" s="117"/>
      <c r="O234" s="80">
        <f>'Mapa de Risco'!H234</f>
        <v>0</v>
      </c>
      <c r="P234" s="150"/>
      <c r="Q234" s="8"/>
      <c r="R234" s="147"/>
      <c r="S234" s="148"/>
      <c r="T234" s="148"/>
      <c r="U234" s="148"/>
      <c r="V234" s="124" t="str">
        <f t="shared" si="89"/>
        <v/>
      </c>
      <c r="W234" s="417"/>
      <c r="Y234" s="417"/>
      <c r="Z234" s="417"/>
      <c r="AA234" s="417"/>
      <c r="AB234" s="526"/>
    </row>
    <row r="235" spans="2:28" s="78" customFormat="1" ht="15.6" customHeight="1" thickTop="1" thickBot="1" x14ac:dyDescent="0.25">
      <c r="B235" s="446"/>
      <c r="C235" s="459"/>
      <c r="D235" s="446"/>
      <c r="E235" s="459"/>
      <c r="F235" s="613"/>
      <c r="G235" s="123">
        <f>'Mapa de Risco'!F235</f>
        <v>0</v>
      </c>
      <c r="H235" s="135"/>
      <c r="I235" s="553"/>
      <c r="J235" s="529"/>
      <c r="K235" s="554"/>
      <c r="L235" s="616"/>
      <c r="M235" s="554"/>
      <c r="N235" s="117"/>
      <c r="O235" s="80">
        <f>'Mapa de Risco'!H235</f>
        <v>0</v>
      </c>
      <c r="P235" s="150"/>
      <c r="Q235" s="8"/>
      <c r="R235" s="147"/>
      <c r="S235" s="148"/>
      <c r="T235" s="148"/>
      <c r="U235" s="148"/>
      <c r="V235" s="124" t="str">
        <f t="shared" si="89"/>
        <v/>
      </c>
      <c r="W235" s="417"/>
      <c r="Y235" s="417"/>
      <c r="Z235" s="417"/>
      <c r="AA235" s="417"/>
      <c r="AB235" s="526"/>
    </row>
    <row r="236" spans="2:28" s="78" customFormat="1" ht="15.6" customHeight="1" thickTop="1" thickBot="1" x14ac:dyDescent="0.25">
      <c r="B236" s="446"/>
      <c r="C236" s="459"/>
      <c r="D236" s="446"/>
      <c r="E236" s="459"/>
      <c r="F236" s="613"/>
      <c r="G236" s="123">
        <f>'Mapa de Risco'!F236</f>
        <v>0</v>
      </c>
      <c r="H236" s="135"/>
      <c r="I236" s="553"/>
      <c r="J236" s="529"/>
      <c r="K236" s="554"/>
      <c r="L236" s="616"/>
      <c r="M236" s="554"/>
      <c r="N236" s="117"/>
      <c r="O236" s="80">
        <f>'Mapa de Risco'!H236</f>
        <v>0</v>
      </c>
      <c r="P236" s="150"/>
      <c r="Q236" s="8"/>
      <c r="R236" s="147"/>
      <c r="S236" s="148"/>
      <c r="T236" s="148"/>
      <c r="U236" s="148"/>
      <c r="V236" s="124" t="str">
        <f t="shared" si="89"/>
        <v/>
      </c>
      <c r="W236" s="417"/>
      <c r="Y236" s="417"/>
      <c r="Z236" s="417"/>
      <c r="AA236" s="417"/>
      <c r="AB236" s="526"/>
    </row>
    <row r="237" spans="2:28" s="78" customFormat="1" ht="15.6" customHeight="1" thickTop="1" thickBot="1" x14ac:dyDescent="0.25">
      <c r="B237" s="446"/>
      <c r="C237" s="459"/>
      <c r="D237" s="446"/>
      <c r="E237" s="459"/>
      <c r="F237" s="613"/>
      <c r="G237" s="123">
        <f>'Mapa de Risco'!F237</f>
        <v>0</v>
      </c>
      <c r="H237" s="135"/>
      <c r="I237" s="553"/>
      <c r="J237" s="529"/>
      <c r="K237" s="554"/>
      <c r="L237" s="616"/>
      <c r="M237" s="554"/>
      <c r="N237" s="117"/>
      <c r="O237" s="80">
        <f>'Mapa de Risco'!H237</f>
        <v>0</v>
      </c>
      <c r="P237" s="150"/>
      <c r="Q237" s="8"/>
      <c r="R237" s="147"/>
      <c r="S237" s="148"/>
      <c r="T237" s="148"/>
      <c r="U237" s="148"/>
      <c r="V237" s="124" t="str">
        <f t="shared" si="89"/>
        <v/>
      </c>
      <c r="W237" s="417"/>
      <c r="Y237" s="417"/>
      <c r="Z237" s="417"/>
      <c r="AA237" s="417"/>
      <c r="AB237" s="526"/>
    </row>
    <row r="238" spans="2:28" s="78" customFormat="1" ht="15.6" customHeight="1" thickTop="1" thickBot="1" x14ac:dyDescent="0.25">
      <c r="B238" s="446"/>
      <c r="C238" s="459"/>
      <c r="D238" s="446"/>
      <c r="E238" s="459"/>
      <c r="F238" s="613"/>
      <c r="G238" s="123">
        <f>'Mapa de Risco'!F238</f>
        <v>0</v>
      </c>
      <c r="H238" s="135"/>
      <c r="I238" s="553"/>
      <c r="J238" s="529"/>
      <c r="K238" s="554"/>
      <c r="L238" s="616"/>
      <c r="M238" s="554"/>
      <c r="N238" s="117"/>
      <c r="O238" s="80">
        <f>'Mapa de Risco'!H238</f>
        <v>0</v>
      </c>
      <c r="P238" s="150"/>
      <c r="Q238" s="8"/>
      <c r="R238" s="147"/>
      <c r="S238" s="148"/>
      <c r="T238" s="148"/>
      <c r="U238" s="148"/>
      <c r="V238" s="124" t="str">
        <f t="shared" si="89"/>
        <v/>
      </c>
      <c r="W238" s="417"/>
      <c r="Y238" s="417"/>
      <c r="Z238" s="417"/>
      <c r="AA238" s="417"/>
      <c r="AB238" s="526"/>
    </row>
    <row r="239" spans="2:28" s="78" customFormat="1" ht="15.6" customHeight="1" thickTop="1" thickBot="1" x14ac:dyDescent="0.25">
      <c r="B239" s="446"/>
      <c r="C239" s="459"/>
      <c r="D239" s="446"/>
      <c r="E239" s="459"/>
      <c r="F239" s="613"/>
      <c r="G239" s="123">
        <f>'Mapa de Risco'!F239</f>
        <v>0</v>
      </c>
      <c r="H239" s="135"/>
      <c r="I239" s="553"/>
      <c r="J239" s="529"/>
      <c r="K239" s="554"/>
      <c r="L239" s="616"/>
      <c r="M239" s="554"/>
      <c r="N239" s="117"/>
      <c r="O239" s="80">
        <f>'Mapa de Risco'!H239</f>
        <v>0</v>
      </c>
      <c r="P239" s="150"/>
      <c r="Q239" s="8"/>
      <c r="R239" s="147"/>
      <c r="S239" s="148"/>
      <c r="T239" s="148"/>
      <c r="U239" s="148"/>
      <c r="V239" s="124" t="str">
        <f t="shared" si="89"/>
        <v/>
      </c>
      <c r="W239" s="417"/>
      <c r="Y239" s="417"/>
      <c r="Z239" s="417"/>
      <c r="AA239" s="417"/>
      <c r="AB239" s="526"/>
    </row>
    <row r="240" spans="2:28" s="78" customFormat="1" ht="15.6" customHeight="1" thickTop="1" thickBot="1" x14ac:dyDescent="0.25">
      <c r="B240" s="446"/>
      <c r="C240" s="459"/>
      <c r="D240" s="446"/>
      <c r="E240" s="459"/>
      <c r="F240" s="613"/>
      <c r="G240" s="123">
        <f>'Mapa de Risco'!F240</f>
        <v>0</v>
      </c>
      <c r="H240" s="135"/>
      <c r="I240" s="553"/>
      <c r="J240" s="529"/>
      <c r="K240" s="554"/>
      <c r="L240" s="616"/>
      <c r="M240" s="554"/>
      <c r="N240" s="117"/>
      <c r="O240" s="80">
        <f>'Mapa de Risco'!H240</f>
        <v>0</v>
      </c>
      <c r="P240" s="150"/>
      <c r="Q240" s="8"/>
      <c r="R240" s="147"/>
      <c r="S240" s="148"/>
      <c r="T240" s="148"/>
      <c r="U240" s="148"/>
      <c r="V240" s="124" t="str">
        <f t="shared" si="89"/>
        <v/>
      </c>
      <c r="W240" s="417"/>
      <c r="Y240" s="417"/>
      <c r="Z240" s="417"/>
      <c r="AA240" s="417"/>
      <c r="AB240" s="526"/>
    </row>
    <row r="241" spans="2:28" s="78" customFormat="1" ht="15.6" customHeight="1" thickTop="1" thickBot="1" x14ac:dyDescent="0.25">
      <c r="B241" s="446"/>
      <c r="C241" s="459"/>
      <c r="D241" s="447"/>
      <c r="E241" s="460"/>
      <c r="F241" s="614"/>
      <c r="G241" s="123">
        <f>'Mapa de Risco'!F241</f>
        <v>0</v>
      </c>
      <c r="H241" s="135"/>
      <c r="I241" s="555"/>
      <c r="J241" s="556"/>
      <c r="K241" s="557"/>
      <c r="L241" s="617"/>
      <c r="M241" s="557"/>
      <c r="N241" s="117"/>
      <c r="O241" s="80">
        <f>'Mapa de Risco'!H241</f>
        <v>0</v>
      </c>
      <c r="P241" s="150"/>
      <c r="Q241" s="8"/>
      <c r="R241" s="147"/>
      <c r="S241" s="148"/>
      <c r="T241" s="148"/>
      <c r="U241" s="148"/>
      <c r="V241" s="124" t="str">
        <f t="shared" si="89"/>
        <v/>
      </c>
      <c r="W241" s="418"/>
      <c r="Y241" s="418"/>
      <c r="Z241" s="418"/>
      <c r="AA241" s="418"/>
      <c r="AB241" s="527"/>
    </row>
    <row r="242" spans="2:28" s="78" customFormat="1" ht="15.6" customHeight="1" thickTop="1" thickBot="1" x14ac:dyDescent="0.25">
      <c r="B242" s="446"/>
      <c r="C242" s="459"/>
      <c r="D242" s="445" t="str">
        <f>'Mapa de Risco'!D242:D251</f>
        <v>FCS.08</v>
      </c>
      <c r="E242" s="470">
        <f>'Mapa de Risco'!E242:E251</f>
        <v>0</v>
      </c>
      <c r="F242" s="612" t="str">
        <f>'Mapa de Risco'!G242:G251</f>
        <v>Evento 24</v>
      </c>
      <c r="G242" s="123">
        <f>'Mapa de Risco'!F242</f>
        <v>0</v>
      </c>
      <c r="H242" s="135"/>
      <c r="I242" s="550" t="str">
        <f t="shared" ref="I242" si="101">IFERROR(ROUND(AVERAGE(H242:H251),0),"")</f>
        <v/>
      </c>
      <c r="J242" s="551"/>
      <c r="K242" s="552"/>
      <c r="L242" s="615" t="str">
        <f t="shared" ref="L242" si="102">IF(I242&gt;5,"Nota Inválida",HLOOKUP(I242,$I$9:$M$10,2,0))</f>
        <v>Nota Inválida</v>
      </c>
      <c r="M242" s="552"/>
      <c r="N242" s="117"/>
      <c r="O242" s="80">
        <f>'Mapa de Risco'!H242</f>
        <v>0</v>
      </c>
      <c r="P242" s="150"/>
      <c r="Q242" s="8"/>
      <c r="R242" s="147"/>
      <c r="S242" s="148"/>
      <c r="T242" s="148"/>
      <c r="U242" s="148"/>
      <c r="V242" s="124" t="str">
        <f t="shared" si="89"/>
        <v/>
      </c>
      <c r="W242" s="537" t="str">
        <f t="shared" si="82"/>
        <v/>
      </c>
      <c r="Y242" s="537" t="str">
        <f t="shared" ref="Y242" si="103">I242</f>
        <v/>
      </c>
      <c r="Z242" s="537" t="str">
        <f t="shared" ref="Z242" si="104">W242</f>
        <v/>
      </c>
      <c r="AA242" s="537" t="str">
        <f t="shared" ref="AA242:AA302" si="105">IFERROR(Y242*Z242,"")</f>
        <v/>
      </c>
      <c r="AB242" s="525" t="str">
        <f t="shared" si="79"/>
        <v/>
      </c>
    </row>
    <row r="243" spans="2:28" s="78" customFormat="1" ht="15.6" customHeight="1" thickTop="1" thickBot="1" x14ac:dyDescent="0.25">
      <c r="B243" s="446"/>
      <c r="C243" s="459"/>
      <c r="D243" s="446"/>
      <c r="E243" s="459"/>
      <c r="F243" s="613"/>
      <c r="G243" s="123">
        <f>'Mapa de Risco'!F243</f>
        <v>0</v>
      </c>
      <c r="H243" s="135"/>
      <c r="I243" s="553"/>
      <c r="J243" s="529"/>
      <c r="K243" s="554"/>
      <c r="L243" s="616"/>
      <c r="M243" s="554"/>
      <c r="N243" s="117"/>
      <c r="O243" s="80">
        <f>'Mapa de Risco'!H243</f>
        <v>0</v>
      </c>
      <c r="P243" s="150"/>
      <c r="Q243" s="8"/>
      <c r="R243" s="147"/>
      <c r="S243" s="148"/>
      <c r="T243" s="148"/>
      <c r="U243" s="148"/>
      <c r="V243" s="124" t="str">
        <f t="shared" si="89"/>
        <v/>
      </c>
      <c r="W243" s="417"/>
      <c r="Y243" s="417"/>
      <c r="Z243" s="417"/>
      <c r="AA243" s="417"/>
      <c r="AB243" s="526"/>
    </row>
    <row r="244" spans="2:28" s="78" customFormat="1" ht="15.6" customHeight="1" thickTop="1" thickBot="1" x14ac:dyDescent="0.25">
      <c r="B244" s="446"/>
      <c r="C244" s="459"/>
      <c r="D244" s="446"/>
      <c r="E244" s="459"/>
      <c r="F244" s="613"/>
      <c r="G244" s="123">
        <f>'Mapa de Risco'!F244</f>
        <v>0</v>
      </c>
      <c r="H244" s="135"/>
      <c r="I244" s="553"/>
      <c r="J244" s="529"/>
      <c r="K244" s="554"/>
      <c r="L244" s="616"/>
      <c r="M244" s="554"/>
      <c r="N244" s="117"/>
      <c r="O244" s="80">
        <f>'Mapa de Risco'!H244</f>
        <v>0</v>
      </c>
      <c r="P244" s="150"/>
      <c r="Q244" s="8"/>
      <c r="R244" s="147"/>
      <c r="S244" s="148"/>
      <c r="T244" s="148"/>
      <c r="U244" s="148"/>
      <c r="V244" s="124" t="str">
        <f t="shared" si="89"/>
        <v/>
      </c>
      <c r="W244" s="417"/>
      <c r="Y244" s="417"/>
      <c r="Z244" s="417"/>
      <c r="AA244" s="417"/>
      <c r="AB244" s="526"/>
    </row>
    <row r="245" spans="2:28" s="78" customFormat="1" ht="15.6" customHeight="1" thickTop="1" thickBot="1" x14ac:dyDescent="0.25">
      <c r="B245" s="446"/>
      <c r="C245" s="459"/>
      <c r="D245" s="446"/>
      <c r="E245" s="459"/>
      <c r="F245" s="613"/>
      <c r="G245" s="123">
        <f>'Mapa de Risco'!F245</f>
        <v>0</v>
      </c>
      <c r="H245" s="135"/>
      <c r="I245" s="553"/>
      <c r="J245" s="529"/>
      <c r="K245" s="554"/>
      <c r="L245" s="616"/>
      <c r="M245" s="554"/>
      <c r="N245" s="117"/>
      <c r="O245" s="80">
        <f>'Mapa de Risco'!H245</f>
        <v>0</v>
      </c>
      <c r="P245" s="150"/>
      <c r="Q245" s="8"/>
      <c r="R245" s="147"/>
      <c r="S245" s="148"/>
      <c r="T245" s="148"/>
      <c r="U245" s="148"/>
      <c r="V245" s="124" t="str">
        <f t="shared" si="89"/>
        <v/>
      </c>
      <c r="W245" s="417"/>
      <c r="Y245" s="417"/>
      <c r="Z245" s="417"/>
      <c r="AA245" s="417"/>
      <c r="AB245" s="526"/>
    </row>
    <row r="246" spans="2:28" s="78" customFormat="1" ht="15.6" customHeight="1" thickTop="1" thickBot="1" x14ac:dyDescent="0.25">
      <c r="B246" s="446"/>
      <c r="C246" s="459"/>
      <c r="D246" s="446"/>
      <c r="E246" s="459"/>
      <c r="F246" s="613"/>
      <c r="G246" s="123">
        <f>'Mapa de Risco'!F246</f>
        <v>0</v>
      </c>
      <c r="H246" s="135"/>
      <c r="I246" s="553"/>
      <c r="J246" s="529"/>
      <c r="K246" s="554"/>
      <c r="L246" s="616"/>
      <c r="M246" s="554"/>
      <c r="N246" s="117"/>
      <c r="O246" s="80">
        <f>'Mapa de Risco'!H246</f>
        <v>0</v>
      </c>
      <c r="P246" s="150"/>
      <c r="Q246" s="8"/>
      <c r="R246" s="147"/>
      <c r="S246" s="148"/>
      <c r="T246" s="148"/>
      <c r="U246" s="148"/>
      <c r="V246" s="124" t="str">
        <f t="shared" si="89"/>
        <v/>
      </c>
      <c r="W246" s="417"/>
      <c r="Y246" s="417"/>
      <c r="Z246" s="417"/>
      <c r="AA246" s="417"/>
      <c r="AB246" s="526"/>
    </row>
    <row r="247" spans="2:28" s="78" customFormat="1" ht="15.6" customHeight="1" thickTop="1" thickBot="1" x14ac:dyDescent="0.25">
      <c r="B247" s="446"/>
      <c r="C247" s="459"/>
      <c r="D247" s="446"/>
      <c r="E247" s="459"/>
      <c r="F247" s="613"/>
      <c r="G247" s="123">
        <f>'Mapa de Risco'!F247</f>
        <v>0</v>
      </c>
      <c r="H247" s="135"/>
      <c r="I247" s="553"/>
      <c r="J247" s="529"/>
      <c r="K247" s="554"/>
      <c r="L247" s="616"/>
      <c r="M247" s="554"/>
      <c r="N247" s="117"/>
      <c r="O247" s="80">
        <f>'Mapa de Risco'!H247</f>
        <v>0</v>
      </c>
      <c r="P247" s="150"/>
      <c r="Q247" s="8"/>
      <c r="R247" s="147"/>
      <c r="S247" s="148"/>
      <c r="T247" s="148"/>
      <c r="U247" s="148"/>
      <c r="V247" s="124" t="str">
        <f t="shared" si="89"/>
        <v/>
      </c>
      <c r="W247" s="417"/>
      <c r="Y247" s="417"/>
      <c r="Z247" s="417"/>
      <c r="AA247" s="417"/>
      <c r="AB247" s="526"/>
    </row>
    <row r="248" spans="2:28" s="78" customFormat="1" ht="15.6" customHeight="1" thickTop="1" thickBot="1" x14ac:dyDescent="0.25">
      <c r="B248" s="446"/>
      <c r="C248" s="459"/>
      <c r="D248" s="446"/>
      <c r="E248" s="459"/>
      <c r="F248" s="613"/>
      <c r="G248" s="123">
        <f>'Mapa de Risco'!F248</f>
        <v>0</v>
      </c>
      <c r="H248" s="135"/>
      <c r="I248" s="553"/>
      <c r="J248" s="529"/>
      <c r="K248" s="554"/>
      <c r="L248" s="616"/>
      <c r="M248" s="554"/>
      <c r="N248" s="117"/>
      <c r="O248" s="80">
        <f>'Mapa de Risco'!H248</f>
        <v>0</v>
      </c>
      <c r="P248" s="150"/>
      <c r="Q248" s="8"/>
      <c r="R248" s="147"/>
      <c r="S248" s="148"/>
      <c r="T248" s="148"/>
      <c r="U248" s="148"/>
      <c r="V248" s="124" t="str">
        <f t="shared" si="89"/>
        <v/>
      </c>
      <c r="W248" s="417"/>
      <c r="Y248" s="417"/>
      <c r="Z248" s="417"/>
      <c r="AA248" s="417"/>
      <c r="AB248" s="526"/>
    </row>
    <row r="249" spans="2:28" s="78" customFormat="1" ht="15.6" customHeight="1" thickTop="1" thickBot="1" x14ac:dyDescent="0.25">
      <c r="B249" s="446"/>
      <c r="C249" s="459"/>
      <c r="D249" s="446"/>
      <c r="E249" s="459"/>
      <c r="F249" s="613"/>
      <c r="G249" s="123">
        <f>'Mapa de Risco'!F249</f>
        <v>0</v>
      </c>
      <c r="H249" s="135"/>
      <c r="I249" s="553"/>
      <c r="J249" s="529"/>
      <c r="K249" s="554"/>
      <c r="L249" s="616"/>
      <c r="M249" s="554"/>
      <c r="N249" s="117"/>
      <c r="O249" s="80">
        <f>'Mapa de Risco'!H249</f>
        <v>0</v>
      </c>
      <c r="P249" s="150"/>
      <c r="Q249" s="8"/>
      <c r="R249" s="147"/>
      <c r="S249" s="148"/>
      <c r="T249" s="148"/>
      <c r="U249" s="148"/>
      <c r="V249" s="124" t="str">
        <f t="shared" si="89"/>
        <v/>
      </c>
      <c r="W249" s="417"/>
      <c r="Y249" s="417"/>
      <c r="Z249" s="417"/>
      <c r="AA249" s="417"/>
      <c r="AB249" s="526"/>
    </row>
    <row r="250" spans="2:28" s="78" customFormat="1" ht="15.6" customHeight="1" thickTop="1" thickBot="1" x14ac:dyDescent="0.25">
      <c r="B250" s="446"/>
      <c r="C250" s="459"/>
      <c r="D250" s="446"/>
      <c r="E250" s="459"/>
      <c r="F250" s="613"/>
      <c r="G250" s="123">
        <f>'Mapa de Risco'!F250</f>
        <v>0</v>
      </c>
      <c r="H250" s="135"/>
      <c r="I250" s="553"/>
      <c r="J250" s="529"/>
      <c r="K250" s="554"/>
      <c r="L250" s="616"/>
      <c r="M250" s="554"/>
      <c r="N250" s="117"/>
      <c r="O250" s="80">
        <f>'Mapa de Risco'!H250</f>
        <v>0</v>
      </c>
      <c r="P250" s="150"/>
      <c r="Q250" s="8"/>
      <c r="R250" s="147"/>
      <c r="S250" s="148"/>
      <c r="T250" s="148"/>
      <c r="U250" s="148"/>
      <c r="V250" s="124" t="str">
        <f t="shared" si="89"/>
        <v/>
      </c>
      <c r="W250" s="417"/>
      <c r="Y250" s="417"/>
      <c r="Z250" s="417"/>
      <c r="AA250" s="417"/>
      <c r="AB250" s="526"/>
    </row>
    <row r="251" spans="2:28" s="78" customFormat="1" ht="15.6" customHeight="1" thickTop="1" thickBot="1" x14ac:dyDescent="0.25">
      <c r="B251" s="447"/>
      <c r="C251" s="460"/>
      <c r="D251" s="447"/>
      <c r="E251" s="460"/>
      <c r="F251" s="614"/>
      <c r="G251" s="123">
        <f>'Mapa de Risco'!F251</f>
        <v>0</v>
      </c>
      <c r="H251" s="135"/>
      <c r="I251" s="555"/>
      <c r="J251" s="556"/>
      <c r="K251" s="557"/>
      <c r="L251" s="617"/>
      <c r="M251" s="557"/>
      <c r="N251" s="117"/>
      <c r="O251" s="80">
        <f>'Mapa de Risco'!H251</f>
        <v>0</v>
      </c>
      <c r="P251" s="150"/>
      <c r="Q251" s="8"/>
      <c r="R251" s="147"/>
      <c r="S251" s="148"/>
      <c r="T251" s="148"/>
      <c r="U251" s="148"/>
      <c r="V251" s="124" t="str">
        <f t="shared" si="89"/>
        <v/>
      </c>
      <c r="W251" s="418"/>
      <c r="Y251" s="418"/>
      <c r="Z251" s="418"/>
      <c r="AA251" s="418"/>
      <c r="AB251" s="527"/>
    </row>
    <row r="252" spans="2:28" s="78" customFormat="1" ht="15.6" customHeight="1" thickTop="1" thickBot="1" x14ac:dyDescent="0.25">
      <c r="B252" s="454" t="str">
        <f>'Mapa de Risco'!B252:B331</f>
        <v>Subp.04</v>
      </c>
      <c r="C252" s="461">
        <f>'Mapa de Risco'!C252:C331</f>
        <v>0</v>
      </c>
      <c r="D252" s="464" t="str">
        <f>'Mapa de Risco'!D252:D261</f>
        <v>FCS.01</v>
      </c>
      <c r="E252" s="471">
        <f>'Mapa de Risco'!E252:E261</f>
        <v>0</v>
      </c>
      <c r="F252" s="609" t="str">
        <f>'Mapa de Risco'!G252:G261</f>
        <v>Evento 25</v>
      </c>
      <c r="G252" s="120">
        <f>'Mapa de Risco'!F252</f>
        <v>0</v>
      </c>
      <c r="H252" s="134"/>
      <c r="I252" s="561" t="str">
        <f t="shared" ref="I252" si="106">IFERROR(ROUND(AVERAGE(H252:H261),0),"")</f>
        <v/>
      </c>
      <c r="J252" s="562"/>
      <c r="K252" s="563"/>
      <c r="L252" s="606" t="str">
        <f t="shared" ref="L252" si="107">IF(I252&gt;5,"Nota Inválida",HLOOKUP(I252,$I$9:$M$10,2,0))</f>
        <v>Nota Inválida</v>
      </c>
      <c r="M252" s="563"/>
      <c r="N252" s="117"/>
      <c r="O252" s="83">
        <f>'Mapa de Risco'!H252</f>
        <v>0</v>
      </c>
      <c r="P252" s="151"/>
      <c r="Q252" s="53"/>
      <c r="R252" s="144"/>
      <c r="S252" s="145"/>
      <c r="T252" s="145"/>
      <c r="U252" s="145"/>
      <c r="V252" s="121" t="str">
        <f t="shared" si="89"/>
        <v/>
      </c>
      <c r="W252" s="410" t="str">
        <f t="shared" si="82"/>
        <v/>
      </c>
      <c r="X252" s="122"/>
      <c r="Y252" s="410" t="str">
        <f t="shared" ref="Y252" si="108">I252</f>
        <v/>
      </c>
      <c r="Z252" s="410" t="str">
        <f t="shared" ref="Z252:Z312" si="109">W252</f>
        <v/>
      </c>
      <c r="AA252" s="410" t="str">
        <f t="shared" si="105"/>
        <v/>
      </c>
      <c r="AB252" s="522" t="str">
        <f t="shared" ref="AB252:AB282" si="110">IF(AA252=0,"",IF(AA252&lt;=2,"Risco Insignificante",IF(AA252&lt;=5,"Risco Pequeno",IF(AA252&lt;=10,"Risco Moderado",IF(AA252&lt;=16,"Risco Alto",IF(AA252&lt;=25,"Risco Crítico",""))))))</f>
        <v/>
      </c>
    </row>
    <row r="253" spans="2:28" s="78" customFormat="1" ht="15.6" customHeight="1" thickTop="1" thickBot="1" x14ac:dyDescent="0.25">
      <c r="B253" s="455"/>
      <c r="C253" s="462"/>
      <c r="D253" s="465"/>
      <c r="E253" s="472"/>
      <c r="F253" s="610"/>
      <c r="G253" s="120">
        <f>'Mapa de Risco'!F253</f>
        <v>0</v>
      </c>
      <c r="H253" s="134"/>
      <c r="I253" s="564"/>
      <c r="J253" s="565"/>
      <c r="K253" s="566"/>
      <c r="L253" s="607"/>
      <c r="M253" s="566"/>
      <c r="N253" s="117"/>
      <c r="O253" s="83">
        <f>'Mapa de Risco'!H253</f>
        <v>0</v>
      </c>
      <c r="P253" s="151"/>
      <c r="Q253" s="53"/>
      <c r="R253" s="144"/>
      <c r="S253" s="145"/>
      <c r="T253" s="145"/>
      <c r="U253" s="145"/>
      <c r="V253" s="121" t="str">
        <f t="shared" si="89"/>
        <v/>
      </c>
      <c r="W253" s="411"/>
      <c r="X253" s="122"/>
      <c r="Y253" s="411"/>
      <c r="Z253" s="411"/>
      <c r="AA253" s="411"/>
      <c r="AB253" s="523"/>
    </row>
    <row r="254" spans="2:28" s="78" customFormat="1" ht="15.6" customHeight="1" thickTop="1" thickBot="1" x14ac:dyDescent="0.25">
      <c r="B254" s="455"/>
      <c r="C254" s="462"/>
      <c r="D254" s="465"/>
      <c r="E254" s="472"/>
      <c r="F254" s="610"/>
      <c r="G254" s="120">
        <f>'Mapa de Risco'!F254</f>
        <v>0</v>
      </c>
      <c r="H254" s="134"/>
      <c r="I254" s="564"/>
      <c r="J254" s="565"/>
      <c r="K254" s="566"/>
      <c r="L254" s="607"/>
      <c r="M254" s="566"/>
      <c r="N254" s="117"/>
      <c r="O254" s="83">
        <f>'Mapa de Risco'!H254</f>
        <v>0</v>
      </c>
      <c r="P254" s="151"/>
      <c r="Q254" s="53"/>
      <c r="R254" s="144"/>
      <c r="S254" s="145"/>
      <c r="T254" s="145"/>
      <c r="U254" s="145"/>
      <c r="V254" s="121" t="str">
        <f t="shared" si="89"/>
        <v/>
      </c>
      <c r="W254" s="411"/>
      <c r="X254" s="122"/>
      <c r="Y254" s="411"/>
      <c r="Z254" s="411"/>
      <c r="AA254" s="411"/>
      <c r="AB254" s="523"/>
    </row>
    <row r="255" spans="2:28" s="78" customFormat="1" ht="15.6" customHeight="1" thickTop="1" thickBot="1" x14ac:dyDescent="0.25">
      <c r="B255" s="455"/>
      <c r="C255" s="462"/>
      <c r="D255" s="465"/>
      <c r="E255" s="472"/>
      <c r="F255" s="610"/>
      <c r="G255" s="120">
        <f>'Mapa de Risco'!F255</f>
        <v>0</v>
      </c>
      <c r="H255" s="134"/>
      <c r="I255" s="564"/>
      <c r="J255" s="565"/>
      <c r="K255" s="566"/>
      <c r="L255" s="607"/>
      <c r="M255" s="566"/>
      <c r="N255" s="117"/>
      <c r="O255" s="83">
        <f>'Mapa de Risco'!H255</f>
        <v>0</v>
      </c>
      <c r="P255" s="151"/>
      <c r="Q255" s="53"/>
      <c r="R255" s="144"/>
      <c r="S255" s="145"/>
      <c r="T255" s="145"/>
      <c r="U255" s="145"/>
      <c r="V255" s="121" t="str">
        <f t="shared" si="89"/>
        <v/>
      </c>
      <c r="W255" s="411"/>
      <c r="X255" s="122"/>
      <c r="Y255" s="411"/>
      <c r="Z255" s="411"/>
      <c r="AA255" s="411"/>
      <c r="AB255" s="523"/>
    </row>
    <row r="256" spans="2:28" s="78" customFormat="1" ht="15.6" customHeight="1" thickTop="1" thickBot="1" x14ac:dyDescent="0.25">
      <c r="B256" s="455"/>
      <c r="C256" s="462"/>
      <c r="D256" s="465"/>
      <c r="E256" s="472"/>
      <c r="F256" s="610"/>
      <c r="G256" s="120">
        <f>'Mapa de Risco'!F256</f>
        <v>0</v>
      </c>
      <c r="H256" s="134"/>
      <c r="I256" s="564"/>
      <c r="J256" s="565"/>
      <c r="K256" s="566"/>
      <c r="L256" s="607"/>
      <c r="M256" s="566"/>
      <c r="N256" s="117"/>
      <c r="O256" s="83">
        <f>'Mapa de Risco'!H256</f>
        <v>0</v>
      </c>
      <c r="P256" s="151"/>
      <c r="Q256" s="53"/>
      <c r="R256" s="144"/>
      <c r="S256" s="145"/>
      <c r="T256" s="145"/>
      <c r="U256" s="145"/>
      <c r="V256" s="121" t="str">
        <f t="shared" si="89"/>
        <v/>
      </c>
      <c r="W256" s="411"/>
      <c r="X256" s="122"/>
      <c r="Y256" s="411"/>
      <c r="Z256" s="411"/>
      <c r="AA256" s="411"/>
      <c r="AB256" s="523"/>
    </row>
    <row r="257" spans="2:28" s="78" customFormat="1" ht="15.6" customHeight="1" thickTop="1" thickBot="1" x14ac:dyDescent="0.25">
      <c r="B257" s="455"/>
      <c r="C257" s="462"/>
      <c r="D257" s="465"/>
      <c r="E257" s="472"/>
      <c r="F257" s="610"/>
      <c r="G257" s="120">
        <f>'Mapa de Risco'!F257</f>
        <v>0</v>
      </c>
      <c r="H257" s="134"/>
      <c r="I257" s="564"/>
      <c r="J257" s="565"/>
      <c r="K257" s="566"/>
      <c r="L257" s="607"/>
      <c r="M257" s="566"/>
      <c r="N257" s="117"/>
      <c r="O257" s="83">
        <f>'Mapa de Risco'!H257</f>
        <v>0</v>
      </c>
      <c r="P257" s="151"/>
      <c r="Q257" s="53"/>
      <c r="R257" s="144"/>
      <c r="S257" s="145"/>
      <c r="T257" s="145"/>
      <c r="U257" s="145"/>
      <c r="V257" s="121" t="str">
        <f t="shared" si="89"/>
        <v/>
      </c>
      <c r="W257" s="411"/>
      <c r="X257" s="122"/>
      <c r="Y257" s="411"/>
      <c r="Z257" s="411"/>
      <c r="AA257" s="411"/>
      <c r="AB257" s="523"/>
    </row>
    <row r="258" spans="2:28" s="78" customFormat="1" ht="15.6" customHeight="1" thickTop="1" thickBot="1" x14ac:dyDescent="0.25">
      <c r="B258" s="455"/>
      <c r="C258" s="462"/>
      <c r="D258" s="465"/>
      <c r="E258" s="472"/>
      <c r="F258" s="610"/>
      <c r="G258" s="120">
        <f>'Mapa de Risco'!F258</f>
        <v>0</v>
      </c>
      <c r="H258" s="134"/>
      <c r="I258" s="564"/>
      <c r="J258" s="565"/>
      <c r="K258" s="566"/>
      <c r="L258" s="607"/>
      <c r="M258" s="566"/>
      <c r="N258" s="117"/>
      <c r="O258" s="83">
        <f>'Mapa de Risco'!H258</f>
        <v>0</v>
      </c>
      <c r="P258" s="151"/>
      <c r="Q258" s="53"/>
      <c r="R258" s="144"/>
      <c r="S258" s="145"/>
      <c r="T258" s="145"/>
      <c r="U258" s="145"/>
      <c r="V258" s="121" t="str">
        <f t="shared" si="89"/>
        <v/>
      </c>
      <c r="W258" s="411"/>
      <c r="X258" s="122"/>
      <c r="Y258" s="411"/>
      <c r="Z258" s="411"/>
      <c r="AA258" s="411"/>
      <c r="AB258" s="523"/>
    </row>
    <row r="259" spans="2:28" s="78" customFormat="1" ht="15.6" customHeight="1" thickTop="1" thickBot="1" x14ac:dyDescent="0.25">
      <c r="B259" s="455"/>
      <c r="C259" s="462"/>
      <c r="D259" s="465"/>
      <c r="E259" s="472"/>
      <c r="F259" s="610"/>
      <c r="G259" s="120">
        <f>'Mapa de Risco'!F259</f>
        <v>0</v>
      </c>
      <c r="H259" s="134"/>
      <c r="I259" s="564"/>
      <c r="J259" s="565"/>
      <c r="K259" s="566"/>
      <c r="L259" s="607"/>
      <c r="M259" s="566"/>
      <c r="N259" s="117"/>
      <c r="O259" s="83">
        <f>'Mapa de Risco'!H259</f>
        <v>0</v>
      </c>
      <c r="P259" s="151"/>
      <c r="Q259" s="53"/>
      <c r="R259" s="144"/>
      <c r="S259" s="145"/>
      <c r="T259" s="145"/>
      <c r="U259" s="145"/>
      <c r="V259" s="121" t="str">
        <f t="shared" si="89"/>
        <v/>
      </c>
      <c r="W259" s="411"/>
      <c r="X259" s="122"/>
      <c r="Y259" s="411"/>
      <c r="Z259" s="411"/>
      <c r="AA259" s="411"/>
      <c r="AB259" s="523"/>
    </row>
    <row r="260" spans="2:28" s="78" customFormat="1" ht="15.6" customHeight="1" thickTop="1" thickBot="1" x14ac:dyDescent="0.25">
      <c r="B260" s="455"/>
      <c r="C260" s="462"/>
      <c r="D260" s="465"/>
      <c r="E260" s="472"/>
      <c r="F260" s="610"/>
      <c r="G260" s="120">
        <f>'Mapa de Risco'!F260</f>
        <v>0</v>
      </c>
      <c r="H260" s="134"/>
      <c r="I260" s="564"/>
      <c r="J260" s="565"/>
      <c r="K260" s="566"/>
      <c r="L260" s="607"/>
      <c r="M260" s="566"/>
      <c r="N260" s="117"/>
      <c r="O260" s="83">
        <f>'Mapa de Risco'!H260</f>
        <v>0</v>
      </c>
      <c r="P260" s="151"/>
      <c r="Q260" s="53"/>
      <c r="R260" s="144"/>
      <c r="S260" s="145"/>
      <c r="T260" s="145"/>
      <c r="U260" s="145"/>
      <c r="V260" s="121" t="str">
        <f t="shared" si="89"/>
        <v/>
      </c>
      <c r="W260" s="411"/>
      <c r="X260" s="122"/>
      <c r="Y260" s="411"/>
      <c r="Z260" s="411"/>
      <c r="AA260" s="411"/>
      <c r="AB260" s="523"/>
    </row>
    <row r="261" spans="2:28" s="78" customFormat="1" ht="15.6" customHeight="1" thickTop="1" thickBot="1" x14ac:dyDescent="0.25">
      <c r="B261" s="455"/>
      <c r="C261" s="462"/>
      <c r="D261" s="466"/>
      <c r="E261" s="473"/>
      <c r="F261" s="611"/>
      <c r="G261" s="120">
        <f>'Mapa de Risco'!F261</f>
        <v>0</v>
      </c>
      <c r="H261" s="134"/>
      <c r="I261" s="567"/>
      <c r="J261" s="568"/>
      <c r="K261" s="569"/>
      <c r="L261" s="608"/>
      <c r="M261" s="569"/>
      <c r="N261" s="117"/>
      <c r="O261" s="83">
        <f>'Mapa de Risco'!H261</f>
        <v>0</v>
      </c>
      <c r="P261" s="151"/>
      <c r="Q261" s="53"/>
      <c r="R261" s="144"/>
      <c r="S261" s="145"/>
      <c r="T261" s="145"/>
      <c r="U261" s="145"/>
      <c r="V261" s="121" t="str">
        <f t="shared" si="89"/>
        <v/>
      </c>
      <c r="W261" s="412"/>
      <c r="X261" s="122"/>
      <c r="Y261" s="412"/>
      <c r="Z261" s="412"/>
      <c r="AA261" s="412"/>
      <c r="AB261" s="524"/>
    </row>
    <row r="262" spans="2:28" s="78" customFormat="1" ht="15.6" customHeight="1" thickTop="1" thickBot="1" x14ac:dyDescent="0.25">
      <c r="B262" s="455"/>
      <c r="C262" s="462"/>
      <c r="D262" s="464" t="str">
        <f>'Mapa de Risco'!D262:D271</f>
        <v>FCS.02</v>
      </c>
      <c r="E262" s="471">
        <f>'Mapa de Risco'!E262:E271</f>
        <v>0</v>
      </c>
      <c r="F262" s="609" t="str">
        <f>'Mapa de Risco'!G262:G271</f>
        <v>Evento 26</v>
      </c>
      <c r="G262" s="120">
        <f>'Mapa de Risco'!F262</f>
        <v>0</v>
      </c>
      <c r="H262" s="134"/>
      <c r="I262" s="561" t="str">
        <f t="shared" ref="I262" si="111">IFERROR(ROUND(AVERAGE(H262:H271),0),"")</f>
        <v/>
      </c>
      <c r="J262" s="562"/>
      <c r="K262" s="563"/>
      <c r="L262" s="606" t="str">
        <f t="shared" ref="L262" si="112">IF(I262&gt;5,"Nota Inválida",HLOOKUP(I262,$I$9:$M$10,2,0))</f>
        <v>Nota Inválida</v>
      </c>
      <c r="M262" s="563"/>
      <c r="N262" s="117"/>
      <c r="O262" s="83">
        <f>'Mapa de Risco'!H262</f>
        <v>0</v>
      </c>
      <c r="P262" s="151"/>
      <c r="Q262" s="53"/>
      <c r="R262" s="144"/>
      <c r="S262" s="145"/>
      <c r="T262" s="145"/>
      <c r="U262" s="145"/>
      <c r="V262" s="121" t="str">
        <f t="shared" si="89"/>
        <v/>
      </c>
      <c r="W262" s="410" t="str">
        <f t="shared" ref="W262:W322" si="113">IFERROR(ROUND(AVERAGE(V262:V271),0),"")</f>
        <v/>
      </c>
      <c r="X262" s="122"/>
      <c r="Y262" s="410" t="str">
        <f t="shared" ref="Y262" si="114">I262</f>
        <v/>
      </c>
      <c r="Z262" s="410" t="str">
        <f t="shared" si="109"/>
        <v/>
      </c>
      <c r="AA262" s="410" t="str">
        <f t="shared" si="105"/>
        <v/>
      </c>
      <c r="AB262" s="522" t="str">
        <f t="shared" si="110"/>
        <v/>
      </c>
    </row>
    <row r="263" spans="2:28" s="78" customFormat="1" ht="15.6" customHeight="1" thickTop="1" thickBot="1" x14ac:dyDescent="0.25">
      <c r="B263" s="455"/>
      <c r="C263" s="462"/>
      <c r="D263" s="465"/>
      <c r="E263" s="472"/>
      <c r="F263" s="610"/>
      <c r="G263" s="120">
        <f>'Mapa de Risco'!F263</f>
        <v>0</v>
      </c>
      <c r="H263" s="134"/>
      <c r="I263" s="564"/>
      <c r="J263" s="565"/>
      <c r="K263" s="566"/>
      <c r="L263" s="607"/>
      <c r="M263" s="566"/>
      <c r="N263" s="117"/>
      <c r="O263" s="83">
        <f>'Mapa de Risco'!H263</f>
        <v>0</v>
      </c>
      <c r="P263" s="151"/>
      <c r="Q263" s="53"/>
      <c r="R263" s="144"/>
      <c r="S263" s="145"/>
      <c r="T263" s="145"/>
      <c r="U263" s="145"/>
      <c r="V263" s="121" t="str">
        <f t="shared" si="89"/>
        <v/>
      </c>
      <c r="W263" s="411"/>
      <c r="X263" s="122"/>
      <c r="Y263" s="411"/>
      <c r="Z263" s="411"/>
      <c r="AA263" s="411"/>
      <c r="AB263" s="523"/>
    </row>
    <row r="264" spans="2:28" s="78" customFormat="1" ht="15.6" customHeight="1" thickTop="1" thickBot="1" x14ac:dyDescent="0.25">
      <c r="B264" s="455"/>
      <c r="C264" s="462"/>
      <c r="D264" s="465"/>
      <c r="E264" s="472"/>
      <c r="F264" s="610"/>
      <c r="G264" s="120">
        <f>'Mapa de Risco'!F264</f>
        <v>0</v>
      </c>
      <c r="H264" s="134"/>
      <c r="I264" s="564"/>
      <c r="J264" s="565"/>
      <c r="K264" s="566"/>
      <c r="L264" s="607"/>
      <c r="M264" s="566"/>
      <c r="N264" s="117"/>
      <c r="O264" s="83">
        <f>'Mapa de Risco'!H264</f>
        <v>0</v>
      </c>
      <c r="P264" s="151"/>
      <c r="Q264" s="53"/>
      <c r="R264" s="144"/>
      <c r="S264" s="145"/>
      <c r="T264" s="145"/>
      <c r="U264" s="145"/>
      <c r="V264" s="121" t="str">
        <f t="shared" si="89"/>
        <v/>
      </c>
      <c r="W264" s="411"/>
      <c r="X264" s="122"/>
      <c r="Y264" s="411"/>
      <c r="Z264" s="411"/>
      <c r="AA264" s="411"/>
      <c r="AB264" s="523"/>
    </row>
    <row r="265" spans="2:28" s="78" customFormat="1" ht="15.6" customHeight="1" thickTop="1" thickBot="1" x14ac:dyDescent="0.25">
      <c r="B265" s="455"/>
      <c r="C265" s="462"/>
      <c r="D265" s="465"/>
      <c r="E265" s="472"/>
      <c r="F265" s="610"/>
      <c r="G265" s="120">
        <f>'Mapa de Risco'!F265</f>
        <v>0</v>
      </c>
      <c r="H265" s="134"/>
      <c r="I265" s="564"/>
      <c r="J265" s="565"/>
      <c r="K265" s="566"/>
      <c r="L265" s="607"/>
      <c r="M265" s="566"/>
      <c r="N265" s="117"/>
      <c r="O265" s="83">
        <f>'Mapa de Risco'!H265</f>
        <v>0</v>
      </c>
      <c r="P265" s="151"/>
      <c r="Q265" s="53"/>
      <c r="R265" s="144"/>
      <c r="S265" s="145"/>
      <c r="T265" s="145"/>
      <c r="U265" s="145"/>
      <c r="V265" s="121" t="str">
        <f t="shared" si="89"/>
        <v/>
      </c>
      <c r="W265" s="411"/>
      <c r="X265" s="122"/>
      <c r="Y265" s="411"/>
      <c r="Z265" s="411"/>
      <c r="AA265" s="411"/>
      <c r="AB265" s="523"/>
    </row>
    <row r="266" spans="2:28" s="78" customFormat="1" ht="15.6" customHeight="1" thickTop="1" thickBot="1" x14ac:dyDescent="0.25">
      <c r="B266" s="455"/>
      <c r="C266" s="462"/>
      <c r="D266" s="465"/>
      <c r="E266" s="472"/>
      <c r="F266" s="610"/>
      <c r="G266" s="120">
        <f>'Mapa de Risco'!F266</f>
        <v>0</v>
      </c>
      <c r="H266" s="134"/>
      <c r="I266" s="564"/>
      <c r="J266" s="565"/>
      <c r="K266" s="566"/>
      <c r="L266" s="607"/>
      <c r="M266" s="566"/>
      <c r="N266" s="117"/>
      <c r="O266" s="83">
        <f>'Mapa de Risco'!H266</f>
        <v>0</v>
      </c>
      <c r="P266" s="151"/>
      <c r="Q266" s="53"/>
      <c r="R266" s="144"/>
      <c r="S266" s="145"/>
      <c r="T266" s="145"/>
      <c r="U266" s="145"/>
      <c r="V266" s="121" t="str">
        <f t="shared" si="89"/>
        <v/>
      </c>
      <c r="W266" s="411"/>
      <c r="X266" s="122"/>
      <c r="Y266" s="411"/>
      <c r="Z266" s="411"/>
      <c r="AA266" s="411"/>
      <c r="AB266" s="523"/>
    </row>
    <row r="267" spans="2:28" s="78" customFormat="1" ht="15.6" customHeight="1" thickTop="1" thickBot="1" x14ac:dyDescent="0.25">
      <c r="B267" s="455"/>
      <c r="C267" s="462"/>
      <c r="D267" s="465"/>
      <c r="E267" s="472"/>
      <c r="F267" s="610"/>
      <c r="G267" s="120">
        <f>'Mapa de Risco'!F267</f>
        <v>0</v>
      </c>
      <c r="H267" s="134"/>
      <c r="I267" s="564"/>
      <c r="J267" s="565"/>
      <c r="K267" s="566"/>
      <c r="L267" s="607"/>
      <c r="M267" s="566"/>
      <c r="N267" s="117"/>
      <c r="O267" s="83">
        <f>'Mapa de Risco'!H267</f>
        <v>0</v>
      </c>
      <c r="P267" s="151"/>
      <c r="Q267" s="53"/>
      <c r="R267" s="144"/>
      <c r="S267" s="145"/>
      <c r="T267" s="145"/>
      <c r="U267" s="145"/>
      <c r="V267" s="121" t="str">
        <f t="shared" si="89"/>
        <v/>
      </c>
      <c r="W267" s="411"/>
      <c r="X267" s="122"/>
      <c r="Y267" s="411"/>
      <c r="Z267" s="411"/>
      <c r="AA267" s="411"/>
      <c r="AB267" s="523"/>
    </row>
    <row r="268" spans="2:28" s="78" customFormat="1" ht="15.6" customHeight="1" thickTop="1" thickBot="1" x14ac:dyDescent="0.25">
      <c r="B268" s="455"/>
      <c r="C268" s="462"/>
      <c r="D268" s="465"/>
      <c r="E268" s="472"/>
      <c r="F268" s="610"/>
      <c r="G268" s="120">
        <f>'Mapa de Risco'!F268</f>
        <v>0</v>
      </c>
      <c r="H268" s="134"/>
      <c r="I268" s="564"/>
      <c r="J268" s="565"/>
      <c r="K268" s="566"/>
      <c r="L268" s="607"/>
      <c r="M268" s="566"/>
      <c r="N268" s="117"/>
      <c r="O268" s="83">
        <f>'Mapa de Risco'!H268</f>
        <v>0</v>
      </c>
      <c r="P268" s="151"/>
      <c r="Q268" s="53"/>
      <c r="R268" s="144"/>
      <c r="S268" s="145"/>
      <c r="T268" s="145"/>
      <c r="U268" s="145"/>
      <c r="V268" s="121" t="str">
        <f t="shared" ref="V268:V331" si="115">IFERROR(((P268*$P$8)+(Q268*$Q$8)+(R268*$R$8)+(S268*$S$8)+(T268*$T$8)+(U268*$U$8))/((IF(P268=0,0,$P$8))+(IF(Q268=0,0,$Q$8))+(IF(R268=0,0,$R$8))+(IF(S268=0,0,$S$8))+(IF(T268=0,0,$T$8))+(IF(U268=0,0,$U$8))),"")</f>
        <v/>
      </c>
      <c r="W268" s="411"/>
      <c r="X268" s="122"/>
      <c r="Y268" s="411"/>
      <c r="Z268" s="411"/>
      <c r="AA268" s="411"/>
      <c r="AB268" s="523"/>
    </row>
    <row r="269" spans="2:28" s="78" customFormat="1" ht="15.6" customHeight="1" thickTop="1" thickBot="1" x14ac:dyDescent="0.25">
      <c r="B269" s="455"/>
      <c r="C269" s="462"/>
      <c r="D269" s="465"/>
      <c r="E269" s="472"/>
      <c r="F269" s="610"/>
      <c r="G269" s="120">
        <f>'Mapa de Risco'!F269</f>
        <v>0</v>
      </c>
      <c r="H269" s="134"/>
      <c r="I269" s="564"/>
      <c r="J269" s="565"/>
      <c r="K269" s="566"/>
      <c r="L269" s="607"/>
      <c r="M269" s="566"/>
      <c r="N269" s="117"/>
      <c r="O269" s="83">
        <f>'Mapa de Risco'!H269</f>
        <v>0</v>
      </c>
      <c r="P269" s="151"/>
      <c r="Q269" s="53"/>
      <c r="R269" s="144"/>
      <c r="S269" s="145"/>
      <c r="T269" s="145"/>
      <c r="U269" s="145"/>
      <c r="V269" s="121" t="str">
        <f t="shared" si="115"/>
        <v/>
      </c>
      <c r="W269" s="411"/>
      <c r="X269" s="122"/>
      <c r="Y269" s="411"/>
      <c r="Z269" s="411"/>
      <c r="AA269" s="411"/>
      <c r="AB269" s="523"/>
    </row>
    <row r="270" spans="2:28" s="78" customFormat="1" ht="15.6" customHeight="1" thickTop="1" thickBot="1" x14ac:dyDescent="0.25">
      <c r="B270" s="455"/>
      <c r="C270" s="462"/>
      <c r="D270" s="465"/>
      <c r="E270" s="472"/>
      <c r="F270" s="610"/>
      <c r="G270" s="120">
        <f>'Mapa de Risco'!F270</f>
        <v>0</v>
      </c>
      <c r="H270" s="134"/>
      <c r="I270" s="564"/>
      <c r="J270" s="565"/>
      <c r="K270" s="566"/>
      <c r="L270" s="607"/>
      <c r="M270" s="566"/>
      <c r="N270" s="117"/>
      <c r="O270" s="83">
        <f>'Mapa de Risco'!H270</f>
        <v>0</v>
      </c>
      <c r="P270" s="151"/>
      <c r="Q270" s="53"/>
      <c r="R270" s="144"/>
      <c r="S270" s="145"/>
      <c r="T270" s="145"/>
      <c r="U270" s="145"/>
      <c r="V270" s="121" t="str">
        <f t="shared" si="115"/>
        <v/>
      </c>
      <c r="W270" s="411"/>
      <c r="X270" s="122"/>
      <c r="Y270" s="411"/>
      <c r="Z270" s="411"/>
      <c r="AA270" s="411"/>
      <c r="AB270" s="523"/>
    </row>
    <row r="271" spans="2:28" s="78" customFormat="1" ht="15.6" customHeight="1" thickTop="1" thickBot="1" x14ac:dyDescent="0.25">
      <c r="B271" s="455"/>
      <c r="C271" s="462"/>
      <c r="D271" s="466"/>
      <c r="E271" s="473"/>
      <c r="F271" s="611"/>
      <c r="G271" s="120">
        <f>'Mapa de Risco'!F271</f>
        <v>0</v>
      </c>
      <c r="H271" s="134"/>
      <c r="I271" s="567"/>
      <c r="J271" s="568"/>
      <c r="K271" s="569"/>
      <c r="L271" s="608"/>
      <c r="M271" s="569"/>
      <c r="N271" s="117"/>
      <c r="O271" s="83">
        <f>'Mapa de Risco'!H271</f>
        <v>0</v>
      </c>
      <c r="P271" s="151"/>
      <c r="Q271" s="53"/>
      <c r="R271" s="144"/>
      <c r="S271" s="145"/>
      <c r="T271" s="145"/>
      <c r="U271" s="145"/>
      <c r="V271" s="121" t="str">
        <f t="shared" si="115"/>
        <v/>
      </c>
      <c r="W271" s="412"/>
      <c r="X271" s="122"/>
      <c r="Y271" s="412"/>
      <c r="Z271" s="412"/>
      <c r="AA271" s="412"/>
      <c r="AB271" s="524"/>
    </row>
    <row r="272" spans="2:28" s="78" customFormat="1" ht="15.6" customHeight="1" thickTop="1" thickBot="1" x14ac:dyDescent="0.25">
      <c r="B272" s="455"/>
      <c r="C272" s="462"/>
      <c r="D272" s="464" t="str">
        <f>'Mapa de Risco'!D272:D281</f>
        <v>FCS.03</v>
      </c>
      <c r="E272" s="471">
        <f>'Mapa de Risco'!E272:E281</f>
        <v>0</v>
      </c>
      <c r="F272" s="609" t="str">
        <f>'Mapa de Risco'!G272:G281</f>
        <v>Evento 27</v>
      </c>
      <c r="G272" s="120">
        <f>'Mapa de Risco'!F272</f>
        <v>0</v>
      </c>
      <c r="H272" s="134"/>
      <c r="I272" s="561" t="str">
        <f t="shared" ref="I272" si="116">IFERROR(ROUND(AVERAGE(H272:H281),0),"")</f>
        <v/>
      </c>
      <c r="J272" s="562"/>
      <c r="K272" s="563"/>
      <c r="L272" s="606" t="str">
        <f t="shared" ref="L272" si="117">IF(I272&gt;5,"Nota Inválida",HLOOKUP(I272,$I$9:$M$10,2,0))</f>
        <v>Nota Inválida</v>
      </c>
      <c r="M272" s="563"/>
      <c r="N272" s="117"/>
      <c r="O272" s="83">
        <f>'Mapa de Risco'!H272</f>
        <v>0</v>
      </c>
      <c r="P272" s="151"/>
      <c r="Q272" s="53"/>
      <c r="R272" s="144"/>
      <c r="S272" s="145"/>
      <c r="T272" s="145"/>
      <c r="U272" s="145"/>
      <c r="V272" s="121" t="str">
        <f t="shared" si="115"/>
        <v/>
      </c>
      <c r="W272" s="410" t="str">
        <f t="shared" si="113"/>
        <v/>
      </c>
      <c r="X272" s="122"/>
      <c r="Y272" s="410" t="str">
        <f t="shared" ref="Y272" si="118">I272</f>
        <v/>
      </c>
      <c r="Z272" s="410" t="str">
        <f t="shared" si="109"/>
        <v/>
      </c>
      <c r="AA272" s="410" t="str">
        <f t="shared" si="105"/>
        <v/>
      </c>
      <c r="AB272" s="522" t="str">
        <f t="shared" si="110"/>
        <v/>
      </c>
    </row>
    <row r="273" spans="2:28" s="78" customFormat="1" ht="15.6" customHeight="1" thickTop="1" thickBot="1" x14ac:dyDescent="0.25">
      <c r="B273" s="455"/>
      <c r="C273" s="462"/>
      <c r="D273" s="465"/>
      <c r="E273" s="472"/>
      <c r="F273" s="610"/>
      <c r="G273" s="120">
        <f>'Mapa de Risco'!F273</f>
        <v>0</v>
      </c>
      <c r="H273" s="134"/>
      <c r="I273" s="564"/>
      <c r="J273" s="565"/>
      <c r="K273" s="566"/>
      <c r="L273" s="607"/>
      <c r="M273" s="566"/>
      <c r="N273" s="117"/>
      <c r="O273" s="83">
        <f>'Mapa de Risco'!H273</f>
        <v>0</v>
      </c>
      <c r="P273" s="151"/>
      <c r="Q273" s="53"/>
      <c r="R273" s="144"/>
      <c r="S273" s="145"/>
      <c r="T273" s="145"/>
      <c r="U273" s="145"/>
      <c r="V273" s="121" t="str">
        <f t="shared" si="115"/>
        <v/>
      </c>
      <c r="W273" s="411"/>
      <c r="X273" s="122"/>
      <c r="Y273" s="411"/>
      <c r="Z273" s="411"/>
      <c r="AA273" s="411"/>
      <c r="AB273" s="523"/>
    </row>
    <row r="274" spans="2:28" s="78" customFormat="1" ht="15.6" customHeight="1" thickTop="1" thickBot="1" x14ac:dyDescent="0.25">
      <c r="B274" s="455"/>
      <c r="C274" s="462"/>
      <c r="D274" s="465"/>
      <c r="E274" s="472"/>
      <c r="F274" s="610"/>
      <c r="G274" s="120">
        <f>'Mapa de Risco'!F274</f>
        <v>0</v>
      </c>
      <c r="H274" s="134"/>
      <c r="I274" s="564"/>
      <c r="J274" s="565"/>
      <c r="K274" s="566"/>
      <c r="L274" s="607"/>
      <c r="M274" s="566"/>
      <c r="N274" s="117"/>
      <c r="O274" s="83">
        <f>'Mapa de Risco'!H274</f>
        <v>0</v>
      </c>
      <c r="P274" s="151"/>
      <c r="Q274" s="53"/>
      <c r="R274" s="144"/>
      <c r="S274" s="145"/>
      <c r="T274" s="145"/>
      <c r="U274" s="145"/>
      <c r="V274" s="121" t="str">
        <f t="shared" si="115"/>
        <v/>
      </c>
      <c r="W274" s="411"/>
      <c r="X274" s="122"/>
      <c r="Y274" s="411"/>
      <c r="Z274" s="411"/>
      <c r="AA274" s="411"/>
      <c r="AB274" s="523"/>
    </row>
    <row r="275" spans="2:28" s="78" customFormat="1" ht="15.6" customHeight="1" thickTop="1" thickBot="1" x14ac:dyDescent="0.25">
      <c r="B275" s="455"/>
      <c r="C275" s="462"/>
      <c r="D275" s="465"/>
      <c r="E275" s="472"/>
      <c r="F275" s="610"/>
      <c r="G275" s="120">
        <f>'Mapa de Risco'!F275</f>
        <v>0</v>
      </c>
      <c r="H275" s="134"/>
      <c r="I275" s="564"/>
      <c r="J275" s="565"/>
      <c r="K275" s="566"/>
      <c r="L275" s="607"/>
      <c r="M275" s="566"/>
      <c r="N275" s="117"/>
      <c r="O275" s="83">
        <f>'Mapa de Risco'!H275</f>
        <v>0</v>
      </c>
      <c r="P275" s="151"/>
      <c r="Q275" s="53"/>
      <c r="R275" s="144"/>
      <c r="S275" s="145"/>
      <c r="T275" s="145"/>
      <c r="U275" s="145"/>
      <c r="V275" s="121" t="str">
        <f t="shared" si="115"/>
        <v/>
      </c>
      <c r="W275" s="411"/>
      <c r="X275" s="122"/>
      <c r="Y275" s="411"/>
      <c r="Z275" s="411"/>
      <c r="AA275" s="411"/>
      <c r="AB275" s="523"/>
    </row>
    <row r="276" spans="2:28" s="78" customFormat="1" ht="15.6" customHeight="1" thickTop="1" thickBot="1" x14ac:dyDescent="0.25">
      <c r="B276" s="455"/>
      <c r="C276" s="462"/>
      <c r="D276" s="465"/>
      <c r="E276" s="472"/>
      <c r="F276" s="610"/>
      <c r="G276" s="120">
        <f>'Mapa de Risco'!F276</f>
        <v>0</v>
      </c>
      <c r="H276" s="134"/>
      <c r="I276" s="564"/>
      <c r="J276" s="565"/>
      <c r="K276" s="566"/>
      <c r="L276" s="607"/>
      <c r="M276" s="566"/>
      <c r="N276" s="117"/>
      <c r="O276" s="83">
        <f>'Mapa de Risco'!H276</f>
        <v>0</v>
      </c>
      <c r="P276" s="151"/>
      <c r="Q276" s="53"/>
      <c r="R276" s="144"/>
      <c r="S276" s="145"/>
      <c r="T276" s="145"/>
      <c r="U276" s="145"/>
      <c r="V276" s="121" t="str">
        <f t="shared" si="115"/>
        <v/>
      </c>
      <c r="W276" s="411"/>
      <c r="X276" s="122"/>
      <c r="Y276" s="411"/>
      <c r="Z276" s="411"/>
      <c r="AA276" s="411"/>
      <c r="AB276" s="523"/>
    </row>
    <row r="277" spans="2:28" s="78" customFormat="1" ht="15.6" customHeight="1" thickTop="1" thickBot="1" x14ac:dyDescent="0.25">
      <c r="B277" s="455"/>
      <c r="C277" s="462"/>
      <c r="D277" s="465"/>
      <c r="E277" s="472"/>
      <c r="F277" s="610"/>
      <c r="G277" s="120">
        <f>'Mapa de Risco'!F277</f>
        <v>0</v>
      </c>
      <c r="H277" s="134"/>
      <c r="I277" s="564"/>
      <c r="J277" s="565"/>
      <c r="K277" s="566"/>
      <c r="L277" s="607"/>
      <c r="M277" s="566"/>
      <c r="N277" s="117"/>
      <c r="O277" s="83">
        <f>'Mapa de Risco'!H277</f>
        <v>0</v>
      </c>
      <c r="P277" s="151"/>
      <c r="Q277" s="53"/>
      <c r="R277" s="144"/>
      <c r="S277" s="145"/>
      <c r="T277" s="145"/>
      <c r="U277" s="145"/>
      <c r="V277" s="121" t="str">
        <f t="shared" si="115"/>
        <v/>
      </c>
      <c r="W277" s="411"/>
      <c r="X277" s="122"/>
      <c r="Y277" s="411"/>
      <c r="Z277" s="411"/>
      <c r="AA277" s="411"/>
      <c r="AB277" s="523"/>
    </row>
    <row r="278" spans="2:28" s="78" customFormat="1" ht="15.6" customHeight="1" thickTop="1" thickBot="1" x14ac:dyDescent="0.25">
      <c r="B278" s="455"/>
      <c r="C278" s="462"/>
      <c r="D278" s="465"/>
      <c r="E278" s="472"/>
      <c r="F278" s="610"/>
      <c r="G278" s="120">
        <f>'Mapa de Risco'!F278</f>
        <v>0</v>
      </c>
      <c r="H278" s="134"/>
      <c r="I278" s="564"/>
      <c r="J278" s="565"/>
      <c r="K278" s="566"/>
      <c r="L278" s="607"/>
      <c r="M278" s="566"/>
      <c r="N278" s="117"/>
      <c r="O278" s="83">
        <f>'Mapa de Risco'!H278</f>
        <v>0</v>
      </c>
      <c r="P278" s="151"/>
      <c r="Q278" s="53"/>
      <c r="R278" s="144"/>
      <c r="S278" s="145"/>
      <c r="T278" s="145"/>
      <c r="U278" s="145"/>
      <c r="V278" s="121" t="str">
        <f t="shared" si="115"/>
        <v/>
      </c>
      <c r="W278" s="411"/>
      <c r="X278" s="122"/>
      <c r="Y278" s="411"/>
      <c r="Z278" s="411"/>
      <c r="AA278" s="411"/>
      <c r="AB278" s="523"/>
    </row>
    <row r="279" spans="2:28" s="78" customFormat="1" ht="15.6" customHeight="1" thickTop="1" thickBot="1" x14ac:dyDescent="0.25">
      <c r="B279" s="455"/>
      <c r="C279" s="462"/>
      <c r="D279" s="465"/>
      <c r="E279" s="472"/>
      <c r="F279" s="610"/>
      <c r="G279" s="120">
        <f>'Mapa de Risco'!F279</f>
        <v>0</v>
      </c>
      <c r="H279" s="134"/>
      <c r="I279" s="564"/>
      <c r="J279" s="565"/>
      <c r="K279" s="566"/>
      <c r="L279" s="607"/>
      <c r="M279" s="566"/>
      <c r="N279" s="117"/>
      <c r="O279" s="83">
        <f>'Mapa de Risco'!H279</f>
        <v>0</v>
      </c>
      <c r="P279" s="151"/>
      <c r="Q279" s="53"/>
      <c r="R279" s="144"/>
      <c r="S279" s="145"/>
      <c r="T279" s="145"/>
      <c r="U279" s="145"/>
      <c r="V279" s="121" t="str">
        <f t="shared" si="115"/>
        <v/>
      </c>
      <c r="W279" s="411"/>
      <c r="X279" s="122"/>
      <c r="Y279" s="411"/>
      <c r="Z279" s="411"/>
      <c r="AA279" s="411"/>
      <c r="AB279" s="523"/>
    </row>
    <row r="280" spans="2:28" s="78" customFormat="1" ht="15.6" customHeight="1" thickTop="1" thickBot="1" x14ac:dyDescent="0.25">
      <c r="B280" s="455"/>
      <c r="C280" s="462"/>
      <c r="D280" s="465"/>
      <c r="E280" s="472"/>
      <c r="F280" s="610"/>
      <c r="G280" s="120">
        <f>'Mapa de Risco'!F280</f>
        <v>0</v>
      </c>
      <c r="H280" s="134"/>
      <c r="I280" s="564"/>
      <c r="J280" s="565"/>
      <c r="K280" s="566"/>
      <c r="L280" s="607"/>
      <c r="M280" s="566"/>
      <c r="N280" s="117"/>
      <c r="O280" s="83">
        <f>'Mapa de Risco'!H280</f>
        <v>0</v>
      </c>
      <c r="P280" s="151"/>
      <c r="Q280" s="53"/>
      <c r="R280" s="144"/>
      <c r="S280" s="145"/>
      <c r="T280" s="145"/>
      <c r="U280" s="145"/>
      <c r="V280" s="121" t="str">
        <f t="shared" si="115"/>
        <v/>
      </c>
      <c r="W280" s="411"/>
      <c r="X280" s="122"/>
      <c r="Y280" s="411"/>
      <c r="Z280" s="411"/>
      <c r="AA280" s="411"/>
      <c r="AB280" s="523"/>
    </row>
    <row r="281" spans="2:28" s="78" customFormat="1" ht="15.6" customHeight="1" thickTop="1" thickBot="1" x14ac:dyDescent="0.25">
      <c r="B281" s="455"/>
      <c r="C281" s="462"/>
      <c r="D281" s="466"/>
      <c r="E281" s="473"/>
      <c r="F281" s="611"/>
      <c r="G281" s="120">
        <f>'Mapa de Risco'!F281</f>
        <v>0</v>
      </c>
      <c r="H281" s="134"/>
      <c r="I281" s="567"/>
      <c r="J281" s="568"/>
      <c r="K281" s="569"/>
      <c r="L281" s="608"/>
      <c r="M281" s="569"/>
      <c r="N281" s="117"/>
      <c r="O281" s="83">
        <f>'Mapa de Risco'!H281</f>
        <v>0</v>
      </c>
      <c r="P281" s="151"/>
      <c r="Q281" s="53"/>
      <c r="R281" s="144"/>
      <c r="S281" s="145"/>
      <c r="T281" s="145"/>
      <c r="U281" s="145"/>
      <c r="V281" s="121" t="str">
        <f t="shared" si="115"/>
        <v/>
      </c>
      <c r="W281" s="412"/>
      <c r="X281" s="122"/>
      <c r="Y281" s="412"/>
      <c r="Z281" s="412"/>
      <c r="AA281" s="412"/>
      <c r="AB281" s="524"/>
    </row>
    <row r="282" spans="2:28" s="78" customFormat="1" ht="15.6" customHeight="1" thickTop="1" thickBot="1" x14ac:dyDescent="0.25">
      <c r="B282" s="455"/>
      <c r="C282" s="462"/>
      <c r="D282" s="464" t="str">
        <f>'Mapa de Risco'!D282:D291</f>
        <v>FCS.04</v>
      </c>
      <c r="E282" s="471">
        <f>'Mapa de Risco'!E282:E291</f>
        <v>0</v>
      </c>
      <c r="F282" s="609" t="str">
        <f>'Mapa de Risco'!G282:G291</f>
        <v>Evento 28</v>
      </c>
      <c r="G282" s="120">
        <f>'Mapa de Risco'!F282</f>
        <v>0</v>
      </c>
      <c r="H282" s="134"/>
      <c r="I282" s="561" t="str">
        <f t="shared" ref="I282" si="119">IFERROR(ROUND(AVERAGE(H282:H291),0),"")</f>
        <v/>
      </c>
      <c r="J282" s="562"/>
      <c r="K282" s="563"/>
      <c r="L282" s="606" t="str">
        <f t="shared" ref="L282" si="120">IF(I282&gt;5,"Nota Inválida",HLOOKUP(I282,$I$9:$M$10,2,0))</f>
        <v>Nota Inválida</v>
      </c>
      <c r="M282" s="563"/>
      <c r="N282" s="117"/>
      <c r="O282" s="83">
        <f>'Mapa de Risco'!H282</f>
        <v>0</v>
      </c>
      <c r="P282" s="151"/>
      <c r="Q282" s="53"/>
      <c r="R282" s="144"/>
      <c r="S282" s="145"/>
      <c r="T282" s="145"/>
      <c r="U282" s="145"/>
      <c r="V282" s="121" t="str">
        <f t="shared" si="115"/>
        <v/>
      </c>
      <c r="W282" s="410" t="str">
        <f t="shared" si="113"/>
        <v/>
      </c>
      <c r="X282" s="122"/>
      <c r="Y282" s="410" t="str">
        <f t="shared" ref="Y282" si="121">I282</f>
        <v/>
      </c>
      <c r="Z282" s="410" t="str">
        <f t="shared" si="109"/>
        <v/>
      </c>
      <c r="AA282" s="410" t="str">
        <f t="shared" si="105"/>
        <v/>
      </c>
      <c r="AB282" s="522" t="str">
        <f t="shared" si="110"/>
        <v/>
      </c>
    </row>
    <row r="283" spans="2:28" s="78" customFormat="1" ht="15.6" customHeight="1" thickTop="1" thickBot="1" x14ac:dyDescent="0.25">
      <c r="B283" s="455"/>
      <c r="C283" s="462"/>
      <c r="D283" s="465"/>
      <c r="E283" s="472"/>
      <c r="F283" s="610"/>
      <c r="G283" s="120">
        <f>'Mapa de Risco'!F283</f>
        <v>0</v>
      </c>
      <c r="H283" s="134"/>
      <c r="I283" s="564"/>
      <c r="J283" s="565"/>
      <c r="K283" s="566"/>
      <c r="L283" s="607"/>
      <c r="M283" s="566"/>
      <c r="N283" s="117"/>
      <c r="O283" s="83">
        <f>'Mapa de Risco'!H283</f>
        <v>0</v>
      </c>
      <c r="P283" s="151"/>
      <c r="Q283" s="53"/>
      <c r="R283" s="144"/>
      <c r="S283" s="145"/>
      <c r="T283" s="145"/>
      <c r="U283" s="145"/>
      <c r="V283" s="121" t="str">
        <f t="shared" si="115"/>
        <v/>
      </c>
      <c r="W283" s="411"/>
      <c r="X283" s="122"/>
      <c r="Y283" s="411"/>
      <c r="Z283" s="411"/>
      <c r="AA283" s="411"/>
      <c r="AB283" s="523"/>
    </row>
    <row r="284" spans="2:28" s="78" customFormat="1" ht="15.6" customHeight="1" thickTop="1" thickBot="1" x14ac:dyDescent="0.25">
      <c r="B284" s="455"/>
      <c r="C284" s="462"/>
      <c r="D284" s="465"/>
      <c r="E284" s="472"/>
      <c r="F284" s="610"/>
      <c r="G284" s="120">
        <f>'Mapa de Risco'!F284</f>
        <v>0</v>
      </c>
      <c r="H284" s="134"/>
      <c r="I284" s="564"/>
      <c r="J284" s="565"/>
      <c r="K284" s="566"/>
      <c r="L284" s="607"/>
      <c r="M284" s="566"/>
      <c r="N284" s="117"/>
      <c r="O284" s="83">
        <f>'Mapa de Risco'!H284</f>
        <v>0</v>
      </c>
      <c r="P284" s="151"/>
      <c r="Q284" s="53"/>
      <c r="R284" s="144"/>
      <c r="S284" s="145"/>
      <c r="T284" s="145"/>
      <c r="U284" s="145"/>
      <c r="V284" s="121" t="str">
        <f t="shared" si="115"/>
        <v/>
      </c>
      <c r="W284" s="411"/>
      <c r="X284" s="122"/>
      <c r="Y284" s="411"/>
      <c r="Z284" s="411"/>
      <c r="AA284" s="411"/>
      <c r="AB284" s="523"/>
    </row>
    <row r="285" spans="2:28" s="78" customFormat="1" ht="15.6" customHeight="1" thickTop="1" thickBot="1" x14ac:dyDescent="0.25">
      <c r="B285" s="455"/>
      <c r="C285" s="462"/>
      <c r="D285" s="465"/>
      <c r="E285" s="472"/>
      <c r="F285" s="610"/>
      <c r="G285" s="120">
        <f>'Mapa de Risco'!F285</f>
        <v>0</v>
      </c>
      <c r="H285" s="134"/>
      <c r="I285" s="564"/>
      <c r="J285" s="565"/>
      <c r="K285" s="566"/>
      <c r="L285" s="607"/>
      <c r="M285" s="566"/>
      <c r="N285" s="117"/>
      <c r="O285" s="83">
        <f>'Mapa de Risco'!H285</f>
        <v>0</v>
      </c>
      <c r="P285" s="151"/>
      <c r="Q285" s="53"/>
      <c r="R285" s="144"/>
      <c r="S285" s="145"/>
      <c r="T285" s="145"/>
      <c r="U285" s="145"/>
      <c r="V285" s="121" t="str">
        <f t="shared" si="115"/>
        <v/>
      </c>
      <c r="W285" s="411"/>
      <c r="X285" s="122"/>
      <c r="Y285" s="411"/>
      <c r="Z285" s="411"/>
      <c r="AA285" s="411"/>
      <c r="AB285" s="523"/>
    </row>
    <row r="286" spans="2:28" s="78" customFormat="1" ht="15.6" customHeight="1" thickTop="1" thickBot="1" x14ac:dyDescent="0.25">
      <c r="B286" s="455"/>
      <c r="C286" s="462"/>
      <c r="D286" s="465"/>
      <c r="E286" s="472"/>
      <c r="F286" s="610"/>
      <c r="G286" s="120">
        <f>'Mapa de Risco'!F286</f>
        <v>0</v>
      </c>
      <c r="H286" s="134"/>
      <c r="I286" s="564"/>
      <c r="J286" s="565"/>
      <c r="K286" s="566"/>
      <c r="L286" s="607"/>
      <c r="M286" s="566"/>
      <c r="N286" s="117"/>
      <c r="O286" s="83">
        <f>'Mapa de Risco'!H286</f>
        <v>0</v>
      </c>
      <c r="P286" s="151"/>
      <c r="Q286" s="53"/>
      <c r="R286" s="144"/>
      <c r="S286" s="145"/>
      <c r="T286" s="145"/>
      <c r="U286" s="145"/>
      <c r="V286" s="121" t="str">
        <f t="shared" si="115"/>
        <v/>
      </c>
      <c r="W286" s="411"/>
      <c r="X286" s="122"/>
      <c r="Y286" s="411"/>
      <c r="Z286" s="411"/>
      <c r="AA286" s="411"/>
      <c r="AB286" s="523"/>
    </row>
    <row r="287" spans="2:28" s="78" customFormat="1" ht="15.6" customHeight="1" thickTop="1" thickBot="1" x14ac:dyDescent="0.25">
      <c r="B287" s="455"/>
      <c r="C287" s="462"/>
      <c r="D287" s="465"/>
      <c r="E287" s="472"/>
      <c r="F287" s="610"/>
      <c r="G287" s="120">
        <f>'Mapa de Risco'!F287</f>
        <v>0</v>
      </c>
      <c r="H287" s="134"/>
      <c r="I287" s="564"/>
      <c r="J287" s="565"/>
      <c r="K287" s="566"/>
      <c r="L287" s="607"/>
      <c r="M287" s="566"/>
      <c r="N287" s="117"/>
      <c r="O287" s="83">
        <f>'Mapa de Risco'!H287</f>
        <v>0</v>
      </c>
      <c r="P287" s="151"/>
      <c r="Q287" s="53"/>
      <c r="R287" s="144"/>
      <c r="S287" s="145"/>
      <c r="T287" s="145"/>
      <c r="U287" s="145"/>
      <c r="V287" s="121" t="str">
        <f t="shared" si="115"/>
        <v/>
      </c>
      <c r="W287" s="411"/>
      <c r="X287" s="122"/>
      <c r="Y287" s="411"/>
      <c r="Z287" s="411"/>
      <c r="AA287" s="411"/>
      <c r="AB287" s="523"/>
    </row>
    <row r="288" spans="2:28" s="78" customFormat="1" ht="15.6" customHeight="1" thickTop="1" thickBot="1" x14ac:dyDescent="0.25">
      <c r="B288" s="455"/>
      <c r="C288" s="462"/>
      <c r="D288" s="465"/>
      <c r="E288" s="472"/>
      <c r="F288" s="610"/>
      <c r="G288" s="120">
        <f>'Mapa de Risco'!F288</f>
        <v>0</v>
      </c>
      <c r="H288" s="134"/>
      <c r="I288" s="564"/>
      <c r="J288" s="565"/>
      <c r="K288" s="566"/>
      <c r="L288" s="607"/>
      <c r="M288" s="566"/>
      <c r="N288" s="117"/>
      <c r="O288" s="83">
        <f>'Mapa de Risco'!H288</f>
        <v>0</v>
      </c>
      <c r="P288" s="151"/>
      <c r="Q288" s="53"/>
      <c r="R288" s="144"/>
      <c r="S288" s="145"/>
      <c r="T288" s="145"/>
      <c r="U288" s="145"/>
      <c r="V288" s="121" t="str">
        <f t="shared" si="115"/>
        <v/>
      </c>
      <c r="W288" s="411"/>
      <c r="X288" s="122"/>
      <c r="Y288" s="411"/>
      <c r="Z288" s="411"/>
      <c r="AA288" s="411"/>
      <c r="AB288" s="523"/>
    </row>
    <row r="289" spans="2:28" s="78" customFormat="1" ht="15.6" customHeight="1" thickTop="1" thickBot="1" x14ac:dyDescent="0.25">
      <c r="B289" s="455"/>
      <c r="C289" s="462"/>
      <c r="D289" s="465"/>
      <c r="E289" s="472"/>
      <c r="F289" s="610"/>
      <c r="G289" s="120">
        <f>'Mapa de Risco'!F289</f>
        <v>0</v>
      </c>
      <c r="H289" s="134"/>
      <c r="I289" s="564"/>
      <c r="J289" s="565"/>
      <c r="K289" s="566"/>
      <c r="L289" s="607"/>
      <c r="M289" s="566"/>
      <c r="N289" s="117"/>
      <c r="O289" s="83">
        <f>'Mapa de Risco'!H289</f>
        <v>0</v>
      </c>
      <c r="P289" s="151"/>
      <c r="Q289" s="53"/>
      <c r="R289" s="144"/>
      <c r="S289" s="145"/>
      <c r="T289" s="145"/>
      <c r="U289" s="145"/>
      <c r="V289" s="121" t="str">
        <f t="shared" si="115"/>
        <v/>
      </c>
      <c r="W289" s="411"/>
      <c r="X289" s="122"/>
      <c r="Y289" s="411"/>
      <c r="Z289" s="411"/>
      <c r="AA289" s="411"/>
      <c r="AB289" s="523"/>
    </row>
    <row r="290" spans="2:28" s="78" customFormat="1" ht="15.6" customHeight="1" thickTop="1" thickBot="1" x14ac:dyDescent="0.25">
      <c r="B290" s="455"/>
      <c r="C290" s="462"/>
      <c r="D290" s="465"/>
      <c r="E290" s="472"/>
      <c r="F290" s="610"/>
      <c r="G290" s="120">
        <f>'Mapa de Risco'!F290</f>
        <v>0</v>
      </c>
      <c r="H290" s="134"/>
      <c r="I290" s="564"/>
      <c r="J290" s="565"/>
      <c r="K290" s="566"/>
      <c r="L290" s="607"/>
      <c r="M290" s="566"/>
      <c r="N290" s="117"/>
      <c r="O290" s="83">
        <f>'Mapa de Risco'!H290</f>
        <v>0</v>
      </c>
      <c r="P290" s="151"/>
      <c r="Q290" s="53"/>
      <c r="R290" s="144"/>
      <c r="S290" s="145"/>
      <c r="T290" s="145"/>
      <c r="U290" s="145"/>
      <c r="V290" s="121" t="str">
        <f t="shared" si="115"/>
        <v/>
      </c>
      <c r="W290" s="411"/>
      <c r="X290" s="122"/>
      <c r="Y290" s="411"/>
      <c r="Z290" s="411"/>
      <c r="AA290" s="411"/>
      <c r="AB290" s="523"/>
    </row>
    <row r="291" spans="2:28" s="78" customFormat="1" ht="15.6" customHeight="1" thickTop="1" thickBot="1" x14ac:dyDescent="0.25">
      <c r="B291" s="455"/>
      <c r="C291" s="462"/>
      <c r="D291" s="466"/>
      <c r="E291" s="473"/>
      <c r="F291" s="611"/>
      <c r="G291" s="120">
        <f>'Mapa de Risco'!F291</f>
        <v>0</v>
      </c>
      <c r="H291" s="134"/>
      <c r="I291" s="567"/>
      <c r="J291" s="568"/>
      <c r="K291" s="569"/>
      <c r="L291" s="608"/>
      <c r="M291" s="569"/>
      <c r="N291" s="117"/>
      <c r="O291" s="83">
        <f>'Mapa de Risco'!H291</f>
        <v>0</v>
      </c>
      <c r="P291" s="151"/>
      <c r="Q291" s="53"/>
      <c r="R291" s="144"/>
      <c r="S291" s="145"/>
      <c r="T291" s="145"/>
      <c r="U291" s="145"/>
      <c r="V291" s="121" t="str">
        <f t="shared" si="115"/>
        <v/>
      </c>
      <c r="W291" s="412"/>
      <c r="X291" s="122"/>
      <c r="Y291" s="412"/>
      <c r="Z291" s="412"/>
      <c r="AA291" s="412"/>
      <c r="AB291" s="524"/>
    </row>
    <row r="292" spans="2:28" s="78" customFormat="1" ht="15.6" customHeight="1" thickTop="1" thickBot="1" x14ac:dyDescent="0.25">
      <c r="B292" s="455"/>
      <c r="C292" s="462"/>
      <c r="D292" s="464" t="str">
        <f>'Mapa de Risco'!D292:D301</f>
        <v>FCS.05</v>
      </c>
      <c r="E292" s="471">
        <f>'Mapa de Risco'!E292:E301</f>
        <v>0</v>
      </c>
      <c r="F292" s="609" t="str">
        <f>'Mapa de Risco'!G292:G301</f>
        <v>Evento 29</v>
      </c>
      <c r="G292" s="120">
        <f>'Mapa de Risco'!F292</f>
        <v>0</v>
      </c>
      <c r="H292" s="134"/>
      <c r="I292" s="561" t="str">
        <f t="shared" ref="I292" si="122">IFERROR(ROUND(AVERAGE(H292:H301),0),"")</f>
        <v/>
      </c>
      <c r="J292" s="562"/>
      <c r="K292" s="563"/>
      <c r="L292" s="606" t="str">
        <f t="shared" ref="L292" si="123">IF(I292&gt;5,"Nota Inválida",HLOOKUP(I292,$I$9:$M$10,2,0))</f>
        <v>Nota Inválida</v>
      </c>
      <c r="M292" s="563"/>
      <c r="N292" s="117"/>
      <c r="O292" s="83">
        <f>'Mapa de Risco'!H292</f>
        <v>0</v>
      </c>
      <c r="P292" s="151"/>
      <c r="Q292" s="53"/>
      <c r="R292" s="144"/>
      <c r="S292" s="145"/>
      <c r="T292" s="145"/>
      <c r="U292" s="145"/>
      <c r="V292" s="121" t="str">
        <f t="shared" si="115"/>
        <v/>
      </c>
      <c r="W292" s="410" t="str">
        <f t="shared" si="113"/>
        <v/>
      </c>
      <c r="X292" s="122"/>
      <c r="Y292" s="410" t="str">
        <f t="shared" ref="Y292" si="124">I292</f>
        <v/>
      </c>
      <c r="Z292" s="410" t="str">
        <f t="shared" si="109"/>
        <v/>
      </c>
      <c r="AA292" s="410" t="str">
        <f t="shared" si="105"/>
        <v/>
      </c>
      <c r="AB292" s="522" t="str">
        <f t="shared" ref="AB292:AB352" si="125">IF(AA292=0,"",IF(AA292&lt;=2,"Risco Insignificante",IF(AA292&lt;=5,"Risco Pequeno",IF(AA292&lt;=10,"Risco Moderado",IF(AA292&lt;=16,"Risco Alto",IF(AA292&lt;=25,"Risco Crítico",""))))))</f>
        <v/>
      </c>
    </row>
    <row r="293" spans="2:28" s="78" customFormat="1" ht="15.6" customHeight="1" thickTop="1" thickBot="1" x14ac:dyDescent="0.25">
      <c r="B293" s="455"/>
      <c r="C293" s="462"/>
      <c r="D293" s="465"/>
      <c r="E293" s="472"/>
      <c r="F293" s="610"/>
      <c r="G293" s="120">
        <f>'Mapa de Risco'!F293</f>
        <v>0</v>
      </c>
      <c r="H293" s="134"/>
      <c r="I293" s="564"/>
      <c r="J293" s="565"/>
      <c r="K293" s="566"/>
      <c r="L293" s="607"/>
      <c r="M293" s="566"/>
      <c r="N293" s="117"/>
      <c r="O293" s="83">
        <f>'Mapa de Risco'!H293</f>
        <v>0</v>
      </c>
      <c r="P293" s="151"/>
      <c r="Q293" s="53"/>
      <c r="R293" s="144"/>
      <c r="S293" s="145"/>
      <c r="T293" s="145"/>
      <c r="U293" s="145"/>
      <c r="V293" s="121" t="str">
        <f t="shared" si="115"/>
        <v/>
      </c>
      <c r="W293" s="411"/>
      <c r="X293" s="122"/>
      <c r="Y293" s="411"/>
      <c r="Z293" s="411"/>
      <c r="AA293" s="411"/>
      <c r="AB293" s="523"/>
    </row>
    <row r="294" spans="2:28" s="78" customFormat="1" ht="15.6" customHeight="1" thickTop="1" thickBot="1" x14ac:dyDescent="0.25">
      <c r="B294" s="455"/>
      <c r="C294" s="462"/>
      <c r="D294" s="465"/>
      <c r="E294" s="472"/>
      <c r="F294" s="610"/>
      <c r="G294" s="120">
        <f>'Mapa de Risco'!F294</f>
        <v>0</v>
      </c>
      <c r="H294" s="134"/>
      <c r="I294" s="564"/>
      <c r="J294" s="565"/>
      <c r="K294" s="566"/>
      <c r="L294" s="607"/>
      <c r="M294" s="566"/>
      <c r="N294" s="117"/>
      <c r="O294" s="83">
        <f>'Mapa de Risco'!H294</f>
        <v>0</v>
      </c>
      <c r="P294" s="151"/>
      <c r="Q294" s="53"/>
      <c r="R294" s="144"/>
      <c r="S294" s="145"/>
      <c r="T294" s="145"/>
      <c r="U294" s="145"/>
      <c r="V294" s="121" t="str">
        <f t="shared" si="115"/>
        <v/>
      </c>
      <c r="W294" s="411"/>
      <c r="X294" s="122"/>
      <c r="Y294" s="411"/>
      <c r="Z294" s="411"/>
      <c r="AA294" s="411"/>
      <c r="AB294" s="523"/>
    </row>
    <row r="295" spans="2:28" s="78" customFormat="1" ht="15.6" customHeight="1" thickTop="1" thickBot="1" x14ac:dyDescent="0.25">
      <c r="B295" s="455"/>
      <c r="C295" s="462"/>
      <c r="D295" s="465"/>
      <c r="E295" s="472"/>
      <c r="F295" s="610"/>
      <c r="G295" s="120">
        <f>'Mapa de Risco'!F295</f>
        <v>0</v>
      </c>
      <c r="H295" s="134"/>
      <c r="I295" s="564"/>
      <c r="J295" s="565"/>
      <c r="K295" s="566"/>
      <c r="L295" s="607"/>
      <c r="M295" s="566"/>
      <c r="N295" s="117"/>
      <c r="O295" s="83">
        <f>'Mapa de Risco'!H295</f>
        <v>0</v>
      </c>
      <c r="P295" s="151"/>
      <c r="Q295" s="53"/>
      <c r="R295" s="144"/>
      <c r="S295" s="145"/>
      <c r="T295" s="145"/>
      <c r="U295" s="145"/>
      <c r="V295" s="121" t="str">
        <f t="shared" si="115"/>
        <v/>
      </c>
      <c r="W295" s="411"/>
      <c r="X295" s="122"/>
      <c r="Y295" s="411"/>
      <c r="Z295" s="411"/>
      <c r="AA295" s="411"/>
      <c r="AB295" s="523"/>
    </row>
    <row r="296" spans="2:28" s="78" customFormat="1" ht="15.6" customHeight="1" thickTop="1" thickBot="1" x14ac:dyDescent="0.25">
      <c r="B296" s="455"/>
      <c r="C296" s="462"/>
      <c r="D296" s="465"/>
      <c r="E296" s="472"/>
      <c r="F296" s="610"/>
      <c r="G296" s="120">
        <f>'Mapa de Risco'!F296</f>
        <v>0</v>
      </c>
      <c r="H296" s="134"/>
      <c r="I296" s="564"/>
      <c r="J296" s="565"/>
      <c r="K296" s="566"/>
      <c r="L296" s="607"/>
      <c r="M296" s="566"/>
      <c r="N296" s="117"/>
      <c r="O296" s="83">
        <f>'Mapa de Risco'!H296</f>
        <v>0</v>
      </c>
      <c r="P296" s="151"/>
      <c r="Q296" s="53"/>
      <c r="R296" s="144"/>
      <c r="S296" s="145"/>
      <c r="T296" s="145"/>
      <c r="U296" s="145"/>
      <c r="V296" s="121" t="str">
        <f t="shared" si="115"/>
        <v/>
      </c>
      <c r="W296" s="411"/>
      <c r="X296" s="122"/>
      <c r="Y296" s="411"/>
      <c r="Z296" s="411"/>
      <c r="AA296" s="411"/>
      <c r="AB296" s="523"/>
    </row>
    <row r="297" spans="2:28" s="78" customFormat="1" ht="15.6" customHeight="1" thickTop="1" thickBot="1" x14ac:dyDescent="0.25">
      <c r="B297" s="455"/>
      <c r="C297" s="462"/>
      <c r="D297" s="465"/>
      <c r="E297" s="472"/>
      <c r="F297" s="610"/>
      <c r="G297" s="120">
        <f>'Mapa de Risco'!F297</f>
        <v>0</v>
      </c>
      <c r="H297" s="134"/>
      <c r="I297" s="564"/>
      <c r="J297" s="565"/>
      <c r="K297" s="566"/>
      <c r="L297" s="607"/>
      <c r="M297" s="566"/>
      <c r="N297" s="117"/>
      <c r="O297" s="83">
        <f>'Mapa de Risco'!H297</f>
        <v>0</v>
      </c>
      <c r="P297" s="151"/>
      <c r="Q297" s="53"/>
      <c r="R297" s="144"/>
      <c r="S297" s="145"/>
      <c r="T297" s="145"/>
      <c r="U297" s="145"/>
      <c r="V297" s="121" t="str">
        <f t="shared" si="115"/>
        <v/>
      </c>
      <c r="W297" s="411"/>
      <c r="X297" s="122"/>
      <c r="Y297" s="411"/>
      <c r="Z297" s="411"/>
      <c r="AA297" s="411"/>
      <c r="AB297" s="523"/>
    </row>
    <row r="298" spans="2:28" s="78" customFormat="1" ht="15.6" customHeight="1" thickTop="1" thickBot="1" x14ac:dyDescent="0.25">
      <c r="B298" s="455"/>
      <c r="C298" s="462"/>
      <c r="D298" s="465"/>
      <c r="E298" s="472"/>
      <c r="F298" s="610"/>
      <c r="G298" s="120">
        <f>'Mapa de Risco'!F298</f>
        <v>0</v>
      </c>
      <c r="H298" s="134"/>
      <c r="I298" s="564"/>
      <c r="J298" s="565"/>
      <c r="K298" s="566"/>
      <c r="L298" s="607"/>
      <c r="M298" s="566"/>
      <c r="N298" s="117"/>
      <c r="O298" s="83">
        <f>'Mapa de Risco'!H298</f>
        <v>0</v>
      </c>
      <c r="P298" s="151"/>
      <c r="Q298" s="53"/>
      <c r="R298" s="144"/>
      <c r="S298" s="145"/>
      <c r="T298" s="145"/>
      <c r="U298" s="145"/>
      <c r="V298" s="121" t="str">
        <f t="shared" si="115"/>
        <v/>
      </c>
      <c r="W298" s="411"/>
      <c r="X298" s="122"/>
      <c r="Y298" s="411"/>
      <c r="Z298" s="411"/>
      <c r="AA298" s="411"/>
      <c r="AB298" s="523"/>
    </row>
    <row r="299" spans="2:28" s="78" customFormat="1" ht="15.6" customHeight="1" thickTop="1" thickBot="1" x14ac:dyDescent="0.25">
      <c r="B299" s="455"/>
      <c r="C299" s="462"/>
      <c r="D299" s="465"/>
      <c r="E299" s="472"/>
      <c r="F299" s="610"/>
      <c r="G299" s="120">
        <f>'Mapa de Risco'!F299</f>
        <v>0</v>
      </c>
      <c r="H299" s="134"/>
      <c r="I299" s="564"/>
      <c r="J299" s="565"/>
      <c r="K299" s="566"/>
      <c r="L299" s="607"/>
      <c r="M299" s="566"/>
      <c r="N299" s="117"/>
      <c r="O299" s="83">
        <f>'Mapa de Risco'!H299</f>
        <v>0</v>
      </c>
      <c r="P299" s="151"/>
      <c r="Q299" s="53"/>
      <c r="R299" s="144"/>
      <c r="S299" s="145"/>
      <c r="T299" s="145"/>
      <c r="U299" s="145"/>
      <c r="V299" s="121" t="str">
        <f t="shared" si="115"/>
        <v/>
      </c>
      <c r="W299" s="411"/>
      <c r="X299" s="122"/>
      <c r="Y299" s="411"/>
      <c r="Z299" s="411"/>
      <c r="AA299" s="411"/>
      <c r="AB299" s="523"/>
    </row>
    <row r="300" spans="2:28" s="78" customFormat="1" ht="15.6" customHeight="1" thickTop="1" thickBot="1" x14ac:dyDescent="0.25">
      <c r="B300" s="455"/>
      <c r="C300" s="462"/>
      <c r="D300" s="465"/>
      <c r="E300" s="472"/>
      <c r="F300" s="610"/>
      <c r="G300" s="120">
        <f>'Mapa de Risco'!F300</f>
        <v>0</v>
      </c>
      <c r="H300" s="134"/>
      <c r="I300" s="564"/>
      <c r="J300" s="565"/>
      <c r="K300" s="566"/>
      <c r="L300" s="607"/>
      <c r="M300" s="566"/>
      <c r="N300" s="117"/>
      <c r="O300" s="83">
        <f>'Mapa de Risco'!H300</f>
        <v>0</v>
      </c>
      <c r="P300" s="151"/>
      <c r="Q300" s="53"/>
      <c r="R300" s="144"/>
      <c r="S300" s="145"/>
      <c r="T300" s="145"/>
      <c r="U300" s="145"/>
      <c r="V300" s="121" t="str">
        <f t="shared" si="115"/>
        <v/>
      </c>
      <c r="W300" s="411"/>
      <c r="X300" s="122"/>
      <c r="Y300" s="411"/>
      <c r="Z300" s="411"/>
      <c r="AA300" s="411"/>
      <c r="AB300" s="523"/>
    </row>
    <row r="301" spans="2:28" s="78" customFormat="1" ht="15.6" customHeight="1" thickTop="1" thickBot="1" x14ac:dyDescent="0.25">
      <c r="B301" s="455"/>
      <c r="C301" s="462"/>
      <c r="D301" s="466"/>
      <c r="E301" s="473"/>
      <c r="F301" s="611"/>
      <c r="G301" s="120">
        <f>'Mapa de Risco'!F301</f>
        <v>0</v>
      </c>
      <c r="H301" s="134"/>
      <c r="I301" s="567"/>
      <c r="J301" s="568"/>
      <c r="K301" s="569"/>
      <c r="L301" s="608"/>
      <c r="M301" s="569"/>
      <c r="N301" s="117"/>
      <c r="O301" s="83">
        <f>'Mapa de Risco'!H301</f>
        <v>0</v>
      </c>
      <c r="P301" s="151"/>
      <c r="Q301" s="53"/>
      <c r="R301" s="144"/>
      <c r="S301" s="145"/>
      <c r="T301" s="145"/>
      <c r="U301" s="145"/>
      <c r="V301" s="121" t="str">
        <f t="shared" si="115"/>
        <v/>
      </c>
      <c r="W301" s="412"/>
      <c r="X301" s="122"/>
      <c r="Y301" s="412"/>
      <c r="Z301" s="412"/>
      <c r="AA301" s="412"/>
      <c r="AB301" s="524"/>
    </row>
    <row r="302" spans="2:28" s="78" customFormat="1" ht="15.6" customHeight="1" thickTop="1" thickBot="1" x14ac:dyDescent="0.25">
      <c r="B302" s="455"/>
      <c r="C302" s="462"/>
      <c r="D302" s="464" t="str">
        <f>'Mapa de Risco'!D302:D311</f>
        <v>FCS.06</v>
      </c>
      <c r="E302" s="471">
        <f>'Mapa de Risco'!E302:E311</f>
        <v>0</v>
      </c>
      <c r="F302" s="609" t="str">
        <f>'Mapa de Risco'!G302:G311</f>
        <v>Evento 30</v>
      </c>
      <c r="G302" s="120">
        <f>'Mapa de Risco'!F302</f>
        <v>0</v>
      </c>
      <c r="H302" s="134"/>
      <c r="I302" s="561" t="str">
        <f t="shared" ref="I302" si="126">IFERROR(ROUND(AVERAGE(H302:H311),0),"")</f>
        <v/>
      </c>
      <c r="J302" s="562"/>
      <c r="K302" s="563"/>
      <c r="L302" s="606" t="str">
        <f t="shared" ref="L302" si="127">IF(I302&gt;5,"Nota Inválida",HLOOKUP(I302,$I$9:$M$10,2,0))</f>
        <v>Nota Inválida</v>
      </c>
      <c r="M302" s="563"/>
      <c r="N302" s="117"/>
      <c r="O302" s="83">
        <f>'Mapa de Risco'!H302</f>
        <v>0</v>
      </c>
      <c r="P302" s="151"/>
      <c r="Q302" s="53"/>
      <c r="R302" s="144"/>
      <c r="S302" s="145"/>
      <c r="T302" s="145"/>
      <c r="U302" s="145"/>
      <c r="V302" s="121" t="str">
        <f t="shared" si="115"/>
        <v/>
      </c>
      <c r="W302" s="410" t="str">
        <f t="shared" si="113"/>
        <v/>
      </c>
      <c r="X302" s="122"/>
      <c r="Y302" s="410" t="str">
        <f>I302</f>
        <v/>
      </c>
      <c r="Z302" s="410" t="str">
        <f t="shared" si="109"/>
        <v/>
      </c>
      <c r="AA302" s="410" t="str">
        <f t="shared" si="105"/>
        <v/>
      </c>
      <c r="AB302" s="522" t="str">
        <f t="shared" si="125"/>
        <v/>
      </c>
    </row>
    <row r="303" spans="2:28" s="78" customFormat="1" ht="15.6" customHeight="1" thickTop="1" thickBot="1" x14ac:dyDescent="0.25">
      <c r="B303" s="455"/>
      <c r="C303" s="462"/>
      <c r="D303" s="465"/>
      <c r="E303" s="472"/>
      <c r="F303" s="610"/>
      <c r="G303" s="120">
        <f>'Mapa de Risco'!F303</f>
        <v>0</v>
      </c>
      <c r="H303" s="134"/>
      <c r="I303" s="564"/>
      <c r="J303" s="565"/>
      <c r="K303" s="566"/>
      <c r="L303" s="607"/>
      <c r="M303" s="566"/>
      <c r="N303" s="117"/>
      <c r="O303" s="83">
        <f>'Mapa de Risco'!H303</f>
        <v>0</v>
      </c>
      <c r="P303" s="151"/>
      <c r="Q303" s="53"/>
      <c r="R303" s="144"/>
      <c r="S303" s="145"/>
      <c r="T303" s="145"/>
      <c r="U303" s="145"/>
      <c r="V303" s="121" t="str">
        <f t="shared" si="115"/>
        <v/>
      </c>
      <c r="W303" s="411"/>
      <c r="X303" s="122"/>
      <c r="Y303" s="411"/>
      <c r="Z303" s="411"/>
      <c r="AA303" s="411"/>
      <c r="AB303" s="523"/>
    </row>
    <row r="304" spans="2:28" s="78" customFormat="1" ht="15.6" customHeight="1" thickTop="1" thickBot="1" x14ac:dyDescent="0.25">
      <c r="B304" s="455"/>
      <c r="C304" s="462"/>
      <c r="D304" s="465"/>
      <c r="E304" s="472"/>
      <c r="F304" s="610"/>
      <c r="G304" s="120">
        <f>'Mapa de Risco'!F304</f>
        <v>0</v>
      </c>
      <c r="H304" s="134"/>
      <c r="I304" s="564"/>
      <c r="J304" s="565"/>
      <c r="K304" s="566"/>
      <c r="L304" s="607"/>
      <c r="M304" s="566"/>
      <c r="N304" s="117"/>
      <c r="O304" s="83">
        <f>'Mapa de Risco'!H304</f>
        <v>0</v>
      </c>
      <c r="P304" s="151"/>
      <c r="Q304" s="53"/>
      <c r="R304" s="144"/>
      <c r="S304" s="145"/>
      <c r="T304" s="145"/>
      <c r="U304" s="145"/>
      <c r="V304" s="121" t="str">
        <f t="shared" si="115"/>
        <v/>
      </c>
      <c r="W304" s="411"/>
      <c r="X304" s="122"/>
      <c r="Y304" s="411"/>
      <c r="Z304" s="411"/>
      <c r="AA304" s="411"/>
      <c r="AB304" s="523"/>
    </row>
    <row r="305" spans="2:28" s="78" customFormat="1" ht="15.6" customHeight="1" thickTop="1" thickBot="1" x14ac:dyDescent="0.25">
      <c r="B305" s="455"/>
      <c r="C305" s="462"/>
      <c r="D305" s="465"/>
      <c r="E305" s="472"/>
      <c r="F305" s="610"/>
      <c r="G305" s="120">
        <f>'Mapa de Risco'!F305</f>
        <v>0</v>
      </c>
      <c r="H305" s="134"/>
      <c r="I305" s="564"/>
      <c r="J305" s="565"/>
      <c r="K305" s="566"/>
      <c r="L305" s="607"/>
      <c r="M305" s="566"/>
      <c r="N305" s="117"/>
      <c r="O305" s="83">
        <f>'Mapa de Risco'!H305</f>
        <v>0</v>
      </c>
      <c r="P305" s="151"/>
      <c r="Q305" s="53"/>
      <c r="R305" s="144"/>
      <c r="S305" s="145"/>
      <c r="T305" s="145"/>
      <c r="U305" s="145"/>
      <c r="V305" s="121" t="str">
        <f t="shared" si="115"/>
        <v/>
      </c>
      <c r="W305" s="411"/>
      <c r="X305" s="122"/>
      <c r="Y305" s="411"/>
      <c r="Z305" s="411"/>
      <c r="AA305" s="411"/>
      <c r="AB305" s="523"/>
    </row>
    <row r="306" spans="2:28" s="78" customFormat="1" ht="15.6" customHeight="1" thickTop="1" thickBot="1" x14ac:dyDescent="0.25">
      <c r="B306" s="455"/>
      <c r="C306" s="462"/>
      <c r="D306" s="465"/>
      <c r="E306" s="472"/>
      <c r="F306" s="610"/>
      <c r="G306" s="120">
        <f>'Mapa de Risco'!F306</f>
        <v>0</v>
      </c>
      <c r="H306" s="134"/>
      <c r="I306" s="564"/>
      <c r="J306" s="565"/>
      <c r="K306" s="566"/>
      <c r="L306" s="607"/>
      <c r="M306" s="566"/>
      <c r="N306" s="117"/>
      <c r="O306" s="83">
        <f>'Mapa de Risco'!H306</f>
        <v>0</v>
      </c>
      <c r="P306" s="151"/>
      <c r="Q306" s="53"/>
      <c r="R306" s="144"/>
      <c r="S306" s="145"/>
      <c r="T306" s="145"/>
      <c r="U306" s="145"/>
      <c r="V306" s="121" t="str">
        <f t="shared" si="115"/>
        <v/>
      </c>
      <c r="W306" s="411"/>
      <c r="X306" s="122"/>
      <c r="Y306" s="411"/>
      <c r="Z306" s="411"/>
      <c r="AA306" s="411"/>
      <c r="AB306" s="523"/>
    </row>
    <row r="307" spans="2:28" s="78" customFormat="1" ht="15.6" customHeight="1" thickTop="1" thickBot="1" x14ac:dyDescent="0.25">
      <c r="B307" s="455"/>
      <c r="C307" s="462"/>
      <c r="D307" s="465"/>
      <c r="E307" s="472"/>
      <c r="F307" s="610"/>
      <c r="G307" s="120">
        <f>'Mapa de Risco'!F307</f>
        <v>0</v>
      </c>
      <c r="H307" s="134"/>
      <c r="I307" s="564"/>
      <c r="J307" s="565"/>
      <c r="K307" s="566"/>
      <c r="L307" s="607"/>
      <c r="M307" s="566"/>
      <c r="N307" s="117"/>
      <c r="O307" s="83">
        <f>'Mapa de Risco'!H307</f>
        <v>0</v>
      </c>
      <c r="P307" s="151"/>
      <c r="Q307" s="53"/>
      <c r="R307" s="144"/>
      <c r="S307" s="145"/>
      <c r="T307" s="145"/>
      <c r="U307" s="145"/>
      <c r="V307" s="121" t="str">
        <f t="shared" si="115"/>
        <v/>
      </c>
      <c r="W307" s="411"/>
      <c r="X307" s="122"/>
      <c r="Y307" s="411"/>
      <c r="Z307" s="411"/>
      <c r="AA307" s="411"/>
      <c r="AB307" s="523"/>
    </row>
    <row r="308" spans="2:28" s="78" customFormat="1" ht="15.6" customHeight="1" thickTop="1" thickBot="1" x14ac:dyDescent="0.25">
      <c r="B308" s="455"/>
      <c r="C308" s="462"/>
      <c r="D308" s="465"/>
      <c r="E308" s="472"/>
      <c r="F308" s="610"/>
      <c r="G308" s="120">
        <f>'Mapa de Risco'!F308</f>
        <v>0</v>
      </c>
      <c r="H308" s="134"/>
      <c r="I308" s="564"/>
      <c r="J308" s="565"/>
      <c r="K308" s="566"/>
      <c r="L308" s="607"/>
      <c r="M308" s="566"/>
      <c r="N308" s="117"/>
      <c r="O308" s="83">
        <f>'Mapa de Risco'!H308</f>
        <v>0</v>
      </c>
      <c r="P308" s="151"/>
      <c r="Q308" s="53"/>
      <c r="R308" s="144"/>
      <c r="S308" s="145"/>
      <c r="T308" s="145"/>
      <c r="U308" s="145"/>
      <c r="V308" s="121" t="str">
        <f t="shared" si="115"/>
        <v/>
      </c>
      <c r="W308" s="411"/>
      <c r="X308" s="122"/>
      <c r="Y308" s="411"/>
      <c r="Z308" s="411"/>
      <c r="AA308" s="411"/>
      <c r="AB308" s="523"/>
    </row>
    <row r="309" spans="2:28" s="78" customFormat="1" ht="15.6" customHeight="1" thickTop="1" thickBot="1" x14ac:dyDescent="0.25">
      <c r="B309" s="455"/>
      <c r="C309" s="462"/>
      <c r="D309" s="465"/>
      <c r="E309" s="472"/>
      <c r="F309" s="610"/>
      <c r="G309" s="120">
        <f>'Mapa de Risco'!F309</f>
        <v>0</v>
      </c>
      <c r="H309" s="134"/>
      <c r="I309" s="564"/>
      <c r="J309" s="565"/>
      <c r="K309" s="566"/>
      <c r="L309" s="607"/>
      <c r="M309" s="566"/>
      <c r="N309" s="117"/>
      <c r="O309" s="83">
        <f>'Mapa de Risco'!H309</f>
        <v>0</v>
      </c>
      <c r="P309" s="151"/>
      <c r="Q309" s="53"/>
      <c r="R309" s="144"/>
      <c r="S309" s="145"/>
      <c r="T309" s="145"/>
      <c r="U309" s="145"/>
      <c r="V309" s="121" t="str">
        <f t="shared" si="115"/>
        <v/>
      </c>
      <c r="W309" s="411"/>
      <c r="X309" s="122"/>
      <c r="Y309" s="411"/>
      <c r="Z309" s="411"/>
      <c r="AA309" s="411"/>
      <c r="AB309" s="523"/>
    </row>
    <row r="310" spans="2:28" s="78" customFormat="1" ht="15.6" customHeight="1" thickTop="1" thickBot="1" x14ac:dyDescent="0.25">
      <c r="B310" s="455"/>
      <c r="C310" s="462"/>
      <c r="D310" s="465"/>
      <c r="E310" s="472"/>
      <c r="F310" s="610"/>
      <c r="G310" s="120">
        <f>'Mapa de Risco'!F310</f>
        <v>0</v>
      </c>
      <c r="H310" s="134"/>
      <c r="I310" s="564"/>
      <c r="J310" s="565"/>
      <c r="K310" s="566"/>
      <c r="L310" s="607"/>
      <c r="M310" s="566"/>
      <c r="N310" s="117"/>
      <c r="O310" s="83">
        <f>'Mapa de Risco'!H310</f>
        <v>0</v>
      </c>
      <c r="P310" s="151"/>
      <c r="Q310" s="53"/>
      <c r="R310" s="144"/>
      <c r="S310" s="145"/>
      <c r="T310" s="145"/>
      <c r="U310" s="145"/>
      <c r="V310" s="121" t="str">
        <f t="shared" si="115"/>
        <v/>
      </c>
      <c r="W310" s="411"/>
      <c r="X310" s="122"/>
      <c r="Y310" s="411"/>
      <c r="Z310" s="411"/>
      <c r="AA310" s="411"/>
      <c r="AB310" s="523"/>
    </row>
    <row r="311" spans="2:28" s="78" customFormat="1" ht="15.6" customHeight="1" thickTop="1" thickBot="1" x14ac:dyDescent="0.25">
      <c r="B311" s="455"/>
      <c r="C311" s="462"/>
      <c r="D311" s="466"/>
      <c r="E311" s="473"/>
      <c r="F311" s="611"/>
      <c r="G311" s="120">
        <f>'Mapa de Risco'!F311</f>
        <v>0</v>
      </c>
      <c r="H311" s="134"/>
      <c r="I311" s="567"/>
      <c r="J311" s="568"/>
      <c r="K311" s="569"/>
      <c r="L311" s="608"/>
      <c r="M311" s="569"/>
      <c r="N311" s="117"/>
      <c r="O311" s="83">
        <f>'Mapa de Risco'!H311</f>
        <v>0</v>
      </c>
      <c r="P311" s="151"/>
      <c r="Q311" s="53"/>
      <c r="R311" s="144"/>
      <c r="S311" s="145"/>
      <c r="T311" s="145"/>
      <c r="U311" s="145"/>
      <c r="V311" s="121" t="str">
        <f t="shared" si="115"/>
        <v/>
      </c>
      <c r="W311" s="412"/>
      <c r="X311" s="122"/>
      <c r="Y311" s="412"/>
      <c r="Z311" s="412"/>
      <c r="AA311" s="412"/>
      <c r="AB311" s="524"/>
    </row>
    <row r="312" spans="2:28" s="78" customFormat="1" ht="15.6" customHeight="1" thickTop="1" thickBot="1" x14ac:dyDescent="0.25">
      <c r="B312" s="455"/>
      <c r="C312" s="462"/>
      <c r="D312" s="464" t="str">
        <f>'Mapa de Risco'!D312:D321</f>
        <v>FCS.07</v>
      </c>
      <c r="E312" s="471">
        <f>'Mapa de Risco'!E312:E321</f>
        <v>0</v>
      </c>
      <c r="F312" s="609" t="str">
        <f>'Mapa de Risco'!G312:G321</f>
        <v>Evento 31</v>
      </c>
      <c r="G312" s="120">
        <f>'Mapa de Risco'!F312</f>
        <v>0</v>
      </c>
      <c r="H312" s="134"/>
      <c r="I312" s="561" t="str">
        <f t="shared" ref="I312" si="128">IFERROR(ROUND(AVERAGE(H312:H321),0),"")</f>
        <v/>
      </c>
      <c r="J312" s="562"/>
      <c r="K312" s="563"/>
      <c r="L312" s="606" t="str">
        <f t="shared" ref="L312" si="129">IF(I312&gt;5,"Nota Inválida",HLOOKUP(I312,$I$9:$M$10,2,0))</f>
        <v>Nota Inválida</v>
      </c>
      <c r="M312" s="563"/>
      <c r="N312" s="117"/>
      <c r="O312" s="83">
        <f>'Mapa de Risco'!H312</f>
        <v>0</v>
      </c>
      <c r="P312" s="151"/>
      <c r="Q312" s="53"/>
      <c r="R312" s="144"/>
      <c r="S312" s="145"/>
      <c r="T312" s="145"/>
      <c r="U312" s="145"/>
      <c r="V312" s="121" t="str">
        <f t="shared" si="115"/>
        <v/>
      </c>
      <c r="W312" s="410" t="str">
        <f t="shared" si="113"/>
        <v/>
      </c>
      <c r="X312" s="122"/>
      <c r="Y312" s="410" t="str">
        <f t="shared" ref="Y312" si="130">I312</f>
        <v/>
      </c>
      <c r="Z312" s="410" t="str">
        <f t="shared" si="109"/>
        <v/>
      </c>
      <c r="AA312" s="410" t="str">
        <f t="shared" ref="AA312:AA372" si="131">IFERROR(Y312*Z312,"")</f>
        <v/>
      </c>
      <c r="AB312" s="522" t="str">
        <f t="shared" si="125"/>
        <v/>
      </c>
    </row>
    <row r="313" spans="2:28" s="78" customFormat="1" ht="15.6" customHeight="1" thickTop="1" thickBot="1" x14ac:dyDescent="0.25">
      <c r="B313" s="455"/>
      <c r="C313" s="462"/>
      <c r="D313" s="465"/>
      <c r="E313" s="472"/>
      <c r="F313" s="610"/>
      <c r="G313" s="120">
        <f>'Mapa de Risco'!F313</f>
        <v>0</v>
      </c>
      <c r="H313" s="134"/>
      <c r="I313" s="564"/>
      <c r="J313" s="565"/>
      <c r="K313" s="566"/>
      <c r="L313" s="607"/>
      <c r="M313" s="566"/>
      <c r="N313" s="117"/>
      <c r="O313" s="83">
        <f>'Mapa de Risco'!H313</f>
        <v>0</v>
      </c>
      <c r="P313" s="151"/>
      <c r="Q313" s="53"/>
      <c r="R313" s="144"/>
      <c r="S313" s="145"/>
      <c r="T313" s="145"/>
      <c r="U313" s="145"/>
      <c r="V313" s="121" t="str">
        <f t="shared" si="115"/>
        <v/>
      </c>
      <c r="W313" s="411"/>
      <c r="X313" s="122"/>
      <c r="Y313" s="411"/>
      <c r="Z313" s="411"/>
      <c r="AA313" s="411"/>
      <c r="AB313" s="523"/>
    </row>
    <row r="314" spans="2:28" s="78" customFormat="1" ht="15.6" customHeight="1" thickTop="1" thickBot="1" x14ac:dyDescent="0.25">
      <c r="B314" s="455"/>
      <c r="C314" s="462"/>
      <c r="D314" s="465"/>
      <c r="E314" s="472"/>
      <c r="F314" s="610"/>
      <c r="G314" s="120">
        <f>'Mapa de Risco'!F314</f>
        <v>0</v>
      </c>
      <c r="H314" s="134"/>
      <c r="I314" s="564"/>
      <c r="J314" s="565"/>
      <c r="K314" s="566"/>
      <c r="L314" s="607"/>
      <c r="M314" s="566"/>
      <c r="N314" s="117"/>
      <c r="O314" s="83">
        <f>'Mapa de Risco'!H314</f>
        <v>0</v>
      </c>
      <c r="P314" s="151"/>
      <c r="Q314" s="53"/>
      <c r="R314" s="144"/>
      <c r="S314" s="145"/>
      <c r="T314" s="145"/>
      <c r="U314" s="145"/>
      <c r="V314" s="121" t="str">
        <f t="shared" si="115"/>
        <v/>
      </c>
      <c r="W314" s="411"/>
      <c r="X314" s="122"/>
      <c r="Y314" s="411"/>
      <c r="Z314" s="411"/>
      <c r="AA314" s="411"/>
      <c r="AB314" s="523"/>
    </row>
    <row r="315" spans="2:28" s="78" customFormat="1" ht="15.6" customHeight="1" thickTop="1" thickBot="1" x14ac:dyDescent="0.25">
      <c r="B315" s="455"/>
      <c r="C315" s="462"/>
      <c r="D315" s="465"/>
      <c r="E315" s="472"/>
      <c r="F315" s="610"/>
      <c r="G315" s="120">
        <f>'Mapa de Risco'!F315</f>
        <v>0</v>
      </c>
      <c r="H315" s="134"/>
      <c r="I315" s="564"/>
      <c r="J315" s="565"/>
      <c r="K315" s="566"/>
      <c r="L315" s="607"/>
      <c r="M315" s="566"/>
      <c r="N315" s="117"/>
      <c r="O315" s="83">
        <f>'Mapa de Risco'!H315</f>
        <v>0</v>
      </c>
      <c r="P315" s="151"/>
      <c r="Q315" s="53"/>
      <c r="R315" s="144"/>
      <c r="S315" s="145"/>
      <c r="T315" s="145"/>
      <c r="U315" s="145"/>
      <c r="V315" s="121" t="str">
        <f t="shared" si="115"/>
        <v/>
      </c>
      <c r="W315" s="411"/>
      <c r="X315" s="122"/>
      <c r="Y315" s="411"/>
      <c r="Z315" s="411"/>
      <c r="AA315" s="411"/>
      <c r="AB315" s="523"/>
    </row>
    <row r="316" spans="2:28" s="78" customFormat="1" ht="15.6" customHeight="1" thickTop="1" thickBot="1" x14ac:dyDescent="0.25">
      <c r="B316" s="455"/>
      <c r="C316" s="462"/>
      <c r="D316" s="465"/>
      <c r="E316" s="472"/>
      <c r="F316" s="610"/>
      <c r="G316" s="120">
        <f>'Mapa de Risco'!F316</f>
        <v>0</v>
      </c>
      <c r="H316" s="134"/>
      <c r="I316" s="564"/>
      <c r="J316" s="565"/>
      <c r="K316" s="566"/>
      <c r="L316" s="607"/>
      <c r="M316" s="566"/>
      <c r="N316" s="117"/>
      <c r="O316" s="83">
        <f>'Mapa de Risco'!H316</f>
        <v>0</v>
      </c>
      <c r="P316" s="151"/>
      <c r="Q316" s="53"/>
      <c r="R316" s="144"/>
      <c r="S316" s="145"/>
      <c r="T316" s="145"/>
      <c r="U316" s="145"/>
      <c r="V316" s="121" t="str">
        <f t="shared" si="115"/>
        <v/>
      </c>
      <c r="W316" s="411"/>
      <c r="X316" s="122"/>
      <c r="Y316" s="411"/>
      <c r="Z316" s="411"/>
      <c r="AA316" s="411"/>
      <c r="AB316" s="523"/>
    </row>
    <row r="317" spans="2:28" s="78" customFormat="1" ht="15.6" customHeight="1" thickTop="1" thickBot="1" x14ac:dyDescent="0.25">
      <c r="B317" s="455"/>
      <c r="C317" s="462"/>
      <c r="D317" s="465"/>
      <c r="E317" s="472"/>
      <c r="F317" s="610"/>
      <c r="G317" s="120">
        <f>'Mapa de Risco'!F317</f>
        <v>0</v>
      </c>
      <c r="H317" s="134"/>
      <c r="I317" s="564"/>
      <c r="J317" s="565"/>
      <c r="K317" s="566"/>
      <c r="L317" s="607"/>
      <c r="M317" s="566"/>
      <c r="N317" s="117"/>
      <c r="O317" s="83">
        <f>'Mapa de Risco'!H317</f>
        <v>0</v>
      </c>
      <c r="P317" s="151"/>
      <c r="Q317" s="53"/>
      <c r="R317" s="144"/>
      <c r="S317" s="145"/>
      <c r="T317" s="145"/>
      <c r="U317" s="145"/>
      <c r="V317" s="121" t="str">
        <f t="shared" si="115"/>
        <v/>
      </c>
      <c r="W317" s="411"/>
      <c r="X317" s="122"/>
      <c r="Y317" s="411"/>
      <c r="Z317" s="411"/>
      <c r="AA317" s="411"/>
      <c r="AB317" s="523"/>
    </row>
    <row r="318" spans="2:28" s="78" customFormat="1" ht="15.6" customHeight="1" thickTop="1" thickBot="1" x14ac:dyDescent="0.25">
      <c r="B318" s="455"/>
      <c r="C318" s="462"/>
      <c r="D318" s="465"/>
      <c r="E318" s="472"/>
      <c r="F318" s="610"/>
      <c r="G318" s="120">
        <f>'Mapa de Risco'!F318</f>
        <v>0</v>
      </c>
      <c r="H318" s="134"/>
      <c r="I318" s="564"/>
      <c r="J318" s="565"/>
      <c r="K318" s="566"/>
      <c r="L318" s="607"/>
      <c r="M318" s="566"/>
      <c r="N318" s="117"/>
      <c r="O318" s="83">
        <f>'Mapa de Risco'!H318</f>
        <v>0</v>
      </c>
      <c r="P318" s="151"/>
      <c r="Q318" s="53"/>
      <c r="R318" s="144"/>
      <c r="S318" s="145"/>
      <c r="T318" s="145"/>
      <c r="U318" s="145"/>
      <c r="V318" s="121" t="str">
        <f t="shared" si="115"/>
        <v/>
      </c>
      <c r="W318" s="411"/>
      <c r="X318" s="122"/>
      <c r="Y318" s="411"/>
      <c r="Z318" s="411"/>
      <c r="AA318" s="411"/>
      <c r="AB318" s="523"/>
    </row>
    <row r="319" spans="2:28" s="78" customFormat="1" ht="15.6" customHeight="1" thickTop="1" thickBot="1" x14ac:dyDescent="0.25">
      <c r="B319" s="455"/>
      <c r="C319" s="462"/>
      <c r="D319" s="465"/>
      <c r="E319" s="472"/>
      <c r="F319" s="610"/>
      <c r="G319" s="120">
        <f>'Mapa de Risco'!F319</f>
        <v>0</v>
      </c>
      <c r="H319" s="134"/>
      <c r="I319" s="564"/>
      <c r="J319" s="565"/>
      <c r="K319" s="566"/>
      <c r="L319" s="607"/>
      <c r="M319" s="566"/>
      <c r="N319" s="117"/>
      <c r="O319" s="83">
        <f>'Mapa de Risco'!H319</f>
        <v>0</v>
      </c>
      <c r="P319" s="151"/>
      <c r="Q319" s="53"/>
      <c r="R319" s="144"/>
      <c r="S319" s="145"/>
      <c r="T319" s="145"/>
      <c r="U319" s="145"/>
      <c r="V319" s="121" t="str">
        <f t="shared" si="115"/>
        <v/>
      </c>
      <c r="W319" s="411"/>
      <c r="X319" s="122"/>
      <c r="Y319" s="411"/>
      <c r="Z319" s="411"/>
      <c r="AA319" s="411"/>
      <c r="AB319" s="523"/>
    </row>
    <row r="320" spans="2:28" s="78" customFormat="1" ht="15.6" customHeight="1" thickTop="1" thickBot="1" x14ac:dyDescent="0.25">
      <c r="B320" s="455"/>
      <c r="C320" s="462"/>
      <c r="D320" s="465"/>
      <c r="E320" s="472"/>
      <c r="F320" s="610"/>
      <c r="G320" s="120">
        <f>'Mapa de Risco'!F320</f>
        <v>0</v>
      </c>
      <c r="H320" s="134"/>
      <c r="I320" s="564"/>
      <c r="J320" s="565"/>
      <c r="K320" s="566"/>
      <c r="L320" s="607"/>
      <c r="M320" s="566"/>
      <c r="N320" s="117"/>
      <c r="O320" s="83">
        <f>'Mapa de Risco'!H320</f>
        <v>0</v>
      </c>
      <c r="P320" s="151"/>
      <c r="Q320" s="53"/>
      <c r="R320" s="144"/>
      <c r="S320" s="145"/>
      <c r="T320" s="145"/>
      <c r="U320" s="145"/>
      <c r="V320" s="121" t="str">
        <f t="shared" si="115"/>
        <v/>
      </c>
      <c r="W320" s="411"/>
      <c r="X320" s="122"/>
      <c r="Y320" s="411"/>
      <c r="Z320" s="411"/>
      <c r="AA320" s="411"/>
      <c r="AB320" s="523"/>
    </row>
    <row r="321" spans="2:28" s="78" customFormat="1" ht="15.6" customHeight="1" thickTop="1" thickBot="1" x14ac:dyDescent="0.25">
      <c r="B321" s="455"/>
      <c r="C321" s="462"/>
      <c r="D321" s="466"/>
      <c r="E321" s="473"/>
      <c r="F321" s="611"/>
      <c r="G321" s="120">
        <f>'Mapa de Risco'!F321</f>
        <v>0</v>
      </c>
      <c r="H321" s="134"/>
      <c r="I321" s="567"/>
      <c r="J321" s="568"/>
      <c r="K321" s="569"/>
      <c r="L321" s="608"/>
      <c r="M321" s="569"/>
      <c r="N321" s="117"/>
      <c r="O321" s="83">
        <f>'Mapa de Risco'!H321</f>
        <v>0</v>
      </c>
      <c r="P321" s="151"/>
      <c r="Q321" s="53"/>
      <c r="R321" s="144"/>
      <c r="S321" s="145"/>
      <c r="T321" s="145"/>
      <c r="U321" s="145"/>
      <c r="V321" s="121" t="str">
        <f t="shared" si="115"/>
        <v/>
      </c>
      <c r="W321" s="412"/>
      <c r="X321" s="122"/>
      <c r="Y321" s="412"/>
      <c r="Z321" s="412"/>
      <c r="AA321" s="412"/>
      <c r="AB321" s="524"/>
    </row>
    <row r="322" spans="2:28" s="78" customFormat="1" ht="15.6" customHeight="1" thickTop="1" thickBot="1" x14ac:dyDescent="0.25">
      <c r="B322" s="455"/>
      <c r="C322" s="462"/>
      <c r="D322" s="464" t="str">
        <f>'Mapa de Risco'!D322:D331</f>
        <v>FCS.08</v>
      </c>
      <c r="E322" s="471">
        <f>'Mapa de Risco'!E322:E331</f>
        <v>0</v>
      </c>
      <c r="F322" s="609" t="str">
        <f>'Mapa de Risco'!G322:G331</f>
        <v>Evento 32</v>
      </c>
      <c r="G322" s="120">
        <f>'Mapa de Risco'!F322</f>
        <v>0</v>
      </c>
      <c r="H322" s="134"/>
      <c r="I322" s="561" t="str">
        <f t="shared" ref="I322" si="132">IFERROR(ROUND(AVERAGE(H322:H331),0),"")</f>
        <v/>
      </c>
      <c r="J322" s="562"/>
      <c r="K322" s="563"/>
      <c r="L322" s="606" t="str">
        <f t="shared" ref="L322" si="133">IF(I322&gt;5,"Nota Inválida",HLOOKUP(I322,$I$9:$M$10,2,0))</f>
        <v>Nota Inválida</v>
      </c>
      <c r="M322" s="563"/>
      <c r="N322" s="117"/>
      <c r="O322" s="83">
        <f>'Mapa de Risco'!H322</f>
        <v>0</v>
      </c>
      <c r="P322" s="151"/>
      <c r="Q322" s="53"/>
      <c r="R322" s="144"/>
      <c r="S322" s="145"/>
      <c r="T322" s="145"/>
      <c r="U322" s="145"/>
      <c r="V322" s="121" t="str">
        <f t="shared" si="115"/>
        <v/>
      </c>
      <c r="W322" s="410" t="str">
        <f t="shared" si="113"/>
        <v/>
      </c>
      <c r="X322" s="122"/>
      <c r="Y322" s="410" t="str">
        <f t="shared" ref="Y322" si="134">I322</f>
        <v/>
      </c>
      <c r="Z322" s="410" t="str">
        <f t="shared" ref="Z322:Z382" si="135">W322</f>
        <v/>
      </c>
      <c r="AA322" s="410" t="str">
        <f t="shared" si="131"/>
        <v/>
      </c>
      <c r="AB322" s="522" t="str">
        <f t="shared" si="125"/>
        <v/>
      </c>
    </row>
    <row r="323" spans="2:28" s="78" customFormat="1" ht="15.6" customHeight="1" thickTop="1" thickBot="1" x14ac:dyDescent="0.25">
      <c r="B323" s="455"/>
      <c r="C323" s="462"/>
      <c r="D323" s="465"/>
      <c r="E323" s="472"/>
      <c r="F323" s="610"/>
      <c r="G323" s="120">
        <f>'Mapa de Risco'!F323</f>
        <v>0</v>
      </c>
      <c r="H323" s="134"/>
      <c r="I323" s="564"/>
      <c r="J323" s="565"/>
      <c r="K323" s="566"/>
      <c r="L323" s="607"/>
      <c r="M323" s="566"/>
      <c r="N323" s="117"/>
      <c r="O323" s="83">
        <f>'Mapa de Risco'!H323</f>
        <v>0</v>
      </c>
      <c r="P323" s="151"/>
      <c r="Q323" s="53"/>
      <c r="R323" s="144"/>
      <c r="S323" s="145"/>
      <c r="T323" s="145"/>
      <c r="U323" s="145"/>
      <c r="V323" s="121" t="str">
        <f t="shared" si="115"/>
        <v/>
      </c>
      <c r="W323" s="411"/>
      <c r="X323" s="122"/>
      <c r="Y323" s="411"/>
      <c r="Z323" s="411"/>
      <c r="AA323" s="411"/>
      <c r="AB323" s="523"/>
    </row>
    <row r="324" spans="2:28" s="78" customFormat="1" ht="15.6" customHeight="1" thickTop="1" thickBot="1" x14ac:dyDescent="0.25">
      <c r="B324" s="455"/>
      <c r="C324" s="462"/>
      <c r="D324" s="465"/>
      <c r="E324" s="472"/>
      <c r="F324" s="610"/>
      <c r="G324" s="120">
        <f>'Mapa de Risco'!F324</f>
        <v>0</v>
      </c>
      <c r="H324" s="134"/>
      <c r="I324" s="564"/>
      <c r="J324" s="565"/>
      <c r="K324" s="566"/>
      <c r="L324" s="607"/>
      <c r="M324" s="566"/>
      <c r="N324" s="117"/>
      <c r="O324" s="83">
        <f>'Mapa de Risco'!H324</f>
        <v>0</v>
      </c>
      <c r="P324" s="151"/>
      <c r="Q324" s="53"/>
      <c r="R324" s="144"/>
      <c r="S324" s="145"/>
      <c r="T324" s="145"/>
      <c r="U324" s="145"/>
      <c r="V324" s="121" t="str">
        <f t="shared" si="115"/>
        <v/>
      </c>
      <c r="W324" s="411"/>
      <c r="X324" s="122"/>
      <c r="Y324" s="411"/>
      <c r="Z324" s="411"/>
      <c r="AA324" s="411"/>
      <c r="AB324" s="523"/>
    </row>
    <row r="325" spans="2:28" s="78" customFormat="1" ht="15.6" customHeight="1" thickTop="1" thickBot="1" x14ac:dyDescent="0.25">
      <c r="B325" s="455"/>
      <c r="C325" s="462"/>
      <c r="D325" s="465"/>
      <c r="E325" s="472"/>
      <c r="F325" s="610"/>
      <c r="G325" s="120">
        <f>'Mapa de Risco'!F325</f>
        <v>0</v>
      </c>
      <c r="H325" s="134"/>
      <c r="I325" s="564"/>
      <c r="J325" s="565"/>
      <c r="K325" s="566"/>
      <c r="L325" s="607"/>
      <c r="M325" s="566"/>
      <c r="N325" s="117"/>
      <c r="O325" s="83">
        <f>'Mapa de Risco'!H325</f>
        <v>0</v>
      </c>
      <c r="P325" s="151"/>
      <c r="Q325" s="53"/>
      <c r="R325" s="144"/>
      <c r="S325" s="145"/>
      <c r="T325" s="145"/>
      <c r="U325" s="145"/>
      <c r="V325" s="121" t="str">
        <f t="shared" si="115"/>
        <v/>
      </c>
      <c r="W325" s="411"/>
      <c r="X325" s="122"/>
      <c r="Y325" s="411"/>
      <c r="Z325" s="411"/>
      <c r="AA325" s="411"/>
      <c r="AB325" s="523"/>
    </row>
    <row r="326" spans="2:28" s="78" customFormat="1" ht="15.6" customHeight="1" thickTop="1" thickBot="1" x14ac:dyDescent="0.25">
      <c r="B326" s="455"/>
      <c r="C326" s="462"/>
      <c r="D326" s="465"/>
      <c r="E326" s="472"/>
      <c r="F326" s="610"/>
      <c r="G326" s="120">
        <f>'Mapa de Risco'!F326</f>
        <v>0</v>
      </c>
      <c r="H326" s="134"/>
      <c r="I326" s="564"/>
      <c r="J326" s="565"/>
      <c r="K326" s="566"/>
      <c r="L326" s="607"/>
      <c r="M326" s="566"/>
      <c r="N326" s="117"/>
      <c r="O326" s="83">
        <f>'Mapa de Risco'!H326</f>
        <v>0</v>
      </c>
      <c r="P326" s="151"/>
      <c r="Q326" s="53"/>
      <c r="R326" s="144"/>
      <c r="S326" s="145"/>
      <c r="T326" s="145"/>
      <c r="U326" s="145"/>
      <c r="V326" s="121" t="str">
        <f t="shared" si="115"/>
        <v/>
      </c>
      <c r="W326" s="411"/>
      <c r="X326" s="122"/>
      <c r="Y326" s="411"/>
      <c r="Z326" s="411"/>
      <c r="AA326" s="411"/>
      <c r="AB326" s="523"/>
    </row>
    <row r="327" spans="2:28" s="78" customFormat="1" ht="15.6" customHeight="1" thickTop="1" thickBot="1" x14ac:dyDescent="0.25">
      <c r="B327" s="455"/>
      <c r="C327" s="462"/>
      <c r="D327" s="465"/>
      <c r="E327" s="472"/>
      <c r="F327" s="610"/>
      <c r="G327" s="120">
        <f>'Mapa de Risco'!F327</f>
        <v>0</v>
      </c>
      <c r="H327" s="134"/>
      <c r="I327" s="564"/>
      <c r="J327" s="565"/>
      <c r="K327" s="566"/>
      <c r="L327" s="607"/>
      <c r="M327" s="566"/>
      <c r="N327" s="117"/>
      <c r="O327" s="83">
        <f>'Mapa de Risco'!H327</f>
        <v>0</v>
      </c>
      <c r="P327" s="151"/>
      <c r="Q327" s="53"/>
      <c r="R327" s="144"/>
      <c r="S327" s="145"/>
      <c r="T327" s="145"/>
      <c r="U327" s="145"/>
      <c r="V327" s="121" t="str">
        <f t="shared" si="115"/>
        <v/>
      </c>
      <c r="W327" s="411"/>
      <c r="X327" s="122"/>
      <c r="Y327" s="411"/>
      <c r="Z327" s="411"/>
      <c r="AA327" s="411"/>
      <c r="AB327" s="523"/>
    </row>
    <row r="328" spans="2:28" s="78" customFormat="1" ht="15.6" customHeight="1" thickTop="1" thickBot="1" x14ac:dyDescent="0.25">
      <c r="B328" s="455"/>
      <c r="C328" s="462"/>
      <c r="D328" s="465"/>
      <c r="E328" s="472"/>
      <c r="F328" s="610"/>
      <c r="G328" s="120">
        <f>'Mapa de Risco'!F328</f>
        <v>0</v>
      </c>
      <c r="H328" s="134"/>
      <c r="I328" s="564"/>
      <c r="J328" s="565"/>
      <c r="K328" s="566"/>
      <c r="L328" s="607"/>
      <c r="M328" s="566"/>
      <c r="N328" s="117"/>
      <c r="O328" s="83">
        <f>'Mapa de Risco'!H328</f>
        <v>0</v>
      </c>
      <c r="P328" s="151"/>
      <c r="Q328" s="53"/>
      <c r="R328" s="144"/>
      <c r="S328" s="145"/>
      <c r="T328" s="145"/>
      <c r="U328" s="145"/>
      <c r="V328" s="121" t="str">
        <f t="shared" si="115"/>
        <v/>
      </c>
      <c r="W328" s="411"/>
      <c r="X328" s="122"/>
      <c r="Y328" s="411"/>
      <c r="Z328" s="411"/>
      <c r="AA328" s="411"/>
      <c r="AB328" s="523"/>
    </row>
    <row r="329" spans="2:28" s="78" customFormat="1" ht="15.6" customHeight="1" thickTop="1" thickBot="1" x14ac:dyDescent="0.25">
      <c r="B329" s="455"/>
      <c r="C329" s="462"/>
      <c r="D329" s="465"/>
      <c r="E329" s="472"/>
      <c r="F329" s="610"/>
      <c r="G329" s="120">
        <f>'Mapa de Risco'!F329</f>
        <v>0</v>
      </c>
      <c r="H329" s="134"/>
      <c r="I329" s="564"/>
      <c r="J329" s="565"/>
      <c r="K329" s="566"/>
      <c r="L329" s="607"/>
      <c r="M329" s="566"/>
      <c r="N329" s="117"/>
      <c r="O329" s="83">
        <f>'Mapa de Risco'!H329</f>
        <v>0</v>
      </c>
      <c r="P329" s="151"/>
      <c r="Q329" s="53"/>
      <c r="R329" s="144"/>
      <c r="S329" s="145"/>
      <c r="T329" s="145"/>
      <c r="U329" s="145"/>
      <c r="V329" s="121" t="str">
        <f t="shared" si="115"/>
        <v/>
      </c>
      <c r="W329" s="411"/>
      <c r="X329" s="122"/>
      <c r="Y329" s="411"/>
      <c r="Z329" s="411"/>
      <c r="AA329" s="411"/>
      <c r="AB329" s="523"/>
    </row>
    <row r="330" spans="2:28" s="78" customFormat="1" ht="15.6" customHeight="1" thickTop="1" thickBot="1" x14ac:dyDescent="0.25">
      <c r="B330" s="455"/>
      <c r="C330" s="462"/>
      <c r="D330" s="465"/>
      <c r="E330" s="472"/>
      <c r="F330" s="610"/>
      <c r="G330" s="120">
        <f>'Mapa de Risco'!F330</f>
        <v>0</v>
      </c>
      <c r="H330" s="134"/>
      <c r="I330" s="564"/>
      <c r="J330" s="565"/>
      <c r="K330" s="566"/>
      <c r="L330" s="607"/>
      <c r="M330" s="566"/>
      <c r="N330" s="117"/>
      <c r="O330" s="83">
        <f>'Mapa de Risco'!H330</f>
        <v>0</v>
      </c>
      <c r="P330" s="151"/>
      <c r="Q330" s="53"/>
      <c r="R330" s="144"/>
      <c r="S330" s="145"/>
      <c r="T330" s="145"/>
      <c r="U330" s="145"/>
      <c r="V330" s="121" t="str">
        <f t="shared" si="115"/>
        <v/>
      </c>
      <c r="W330" s="411"/>
      <c r="X330" s="122"/>
      <c r="Y330" s="411"/>
      <c r="Z330" s="411"/>
      <c r="AA330" s="411"/>
      <c r="AB330" s="523"/>
    </row>
    <row r="331" spans="2:28" s="78" customFormat="1" ht="15.6" customHeight="1" thickTop="1" thickBot="1" x14ac:dyDescent="0.25">
      <c r="B331" s="456"/>
      <c r="C331" s="463"/>
      <c r="D331" s="466"/>
      <c r="E331" s="473"/>
      <c r="F331" s="611"/>
      <c r="G331" s="120">
        <f>'Mapa de Risco'!F331</f>
        <v>0</v>
      </c>
      <c r="H331" s="134"/>
      <c r="I331" s="567"/>
      <c r="J331" s="568"/>
      <c r="K331" s="569"/>
      <c r="L331" s="608"/>
      <c r="M331" s="569"/>
      <c r="N331" s="117"/>
      <c r="O331" s="83">
        <f>'Mapa de Risco'!H331</f>
        <v>0</v>
      </c>
      <c r="P331" s="151"/>
      <c r="Q331" s="53"/>
      <c r="R331" s="144"/>
      <c r="S331" s="145"/>
      <c r="T331" s="145"/>
      <c r="U331" s="145"/>
      <c r="V331" s="121" t="str">
        <f t="shared" si="115"/>
        <v/>
      </c>
      <c r="W331" s="412"/>
      <c r="X331" s="122"/>
      <c r="Y331" s="412"/>
      <c r="Z331" s="412"/>
      <c r="AA331" s="412"/>
      <c r="AB331" s="524"/>
    </row>
    <row r="332" spans="2:28" s="78" customFormat="1" ht="15.6" customHeight="1" thickTop="1" thickBot="1" x14ac:dyDescent="0.25">
      <c r="B332" s="457" t="str">
        <f>'Mapa de Risco'!B332:B411</f>
        <v>Subp.05</v>
      </c>
      <c r="C332" s="458">
        <f>'Mapa de Risco'!C332:C411</f>
        <v>0</v>
      </c>
      <c r="D332" s="445" t="str">
        <f>'Mapa de Risco'!D332:D341</f>
        <v>FCS.01</v>
      </c>
      <c r="E332" s="470">
        <f>'Mapa de Risco'!E332:E341</f>
        <v>0</v>
      </c>
      <c r="F332" s="612" t="str">
        <f>'Mapa de Risco'!G332:G341</f>
        <v>Evento 33</v>
      </c>
      <c r="G332" s="123">
        <f>'Mapa de Risco'!F332</f>
        <v>0</v>
      </c>
      <c r="H332" s="135"/>
      <c r="I332" s="550" t="str">
        <f t="shared" ref="I332" si="136">IFERROR(ROUND(AVERAGE(H332:H341),0),"")</f>
        <v/>
      </c>
      <c r="J332" s="551"/>
      <c r="K332" s="552"/>
      <c r="L332" s="615" t="str">
        <f t="shared" ref="L332" si="137">IF(I332&gt;5,"Nota Inválida",HLOOKUP(I332,$I$9:$M$10,2,0))</f>
        <v>Nota Inválida</v>
      </c>
      <c r="M332" s="552"/>
      <c r="N332" s="117"/>
      <c r="O332" s="80">
        <f>'Mapa de Risco'!H332</f>
        <v>0</v>
      </c>
      <c r="P332" s="150"/>
      <c r="Q332" s="8"/>
      <c r="R332" s="147"/>
      <c r="S332" s="148"/>
      <c r="T332" s="148"/>
      <c r="U332" s="148"/>
      <c r="V332" s="124" t="str">
        <f t="shared" ref="V332:V395" si="138">IFERROR(((P332*$P$8)+(Q332*$Q$8)+(R332*$R$8)+(S332*$S$8)+(T332*$T$8)+(U332*$U$8))/((IF(P332=0,0,$P$8))+(IF(Q332=0,0,$Q$8))+(IF(R332=0,0,$R$8))+(IF(S332=0,0,$S$8))+(IF(T332=0,0,$T$8))+(IF(U332=0,0,$U$8))),"")</f>
        <v/>
      </c>
      <c r="W332" s="537" t="str">
        <f t="shared" ref="W332:W392" si="139">IFERROR(ROUND(AVERAGE(V332:V341),0),"")</f>
        <v/>
      </c>
      <c r="Y332" s="537" t="str">
        <f t="shared" ref="Y332" si="140">I332</f>
        <v/>
      </c>
      <c r="Z332" s="537" t="str">
        <f t="shared" si="135"/>
        <v/>
      </c>
      <c r="AA332" s="537" t="str">
        <f t="shared" si="131"/>
        <v/>
      </c>
      <c r="AB332" s="525" t="str">
        <f t="shared" si="125"/>
        <v/>
      </c>
    </row>
    <row r="333" spans="2:28" s="78" customFormat="1" ht="15.6" customHeight="1" thickTop="1" thickBot="1" x14ac:dyDescent="0.25">
      <c r="B333" s="446"/>
      <c r="C333" s="459"/>
      <c r="D333" s="446"/>
      <c r="E333" s="459"/>
      <c r="F333" s="613"/>
      <c r="G333" s="123">
        <f>'Mapa de Risco'!F333</f>
        <v>0</v>
      </c>
      <c r="H333" s="135"/>
      <c r="I333" s="553"/>
      <c r="J333" s="529"/>
      <c r="K333" s="554"/>
      <c r="L333" s="616"/>
      <c r="M333" s="554"/>
      <c r="N333" s="117"/>
      <c r="O333" s="80">
        <f>'Mapa de Risco'!H333</f>
        <v>0</v>
      </c>
      <c r="P333" s="150"/>
      <c r="Q333" s="8"/>
      <c r="R333" s="147"/>
      <c r="S333" s="148"/>
      <c r="T333" s="148"/>
      <c r="U333" s="148"/>
      <c r="V333" s="124" t="str">
        <f t="shared" si="138"/>
        <v/>
      </c>
      <c r="W333" s="417"/>
      <c r="Y333" s="417"/>
      <c r="Z333" s="417"/>
      <c r="AA333" s="417"/>
      <c r="AB333" s="526"/>
    </row>
    <row r="334" spans="2:28" s="78" customFormat="1" ht="15.6" customHeight="1" thickTop="1" thickBot="1" x14ac:dyDescent="0.25">
      <c r="B334" s="446"/>
      <c r="C334" s="459"/>
      <c r="D334" s="446"/>
      <c r="E334" s="459"/>
      <c r="F334" s="613"/>
      <c r="G334" s="123">
        <f>'Mapa de Risco'!F334</f>
        <v>0</v>
      </c>
      <c r="H334" s="135"/>
      <c r="I334" s="553"/>
      <c r="J334" s="529"/>
      <c r="K334" s="554"/>
      <c r="L334" s="616"/>
      <c r="M334" s="554"/>
      <c r="N334" s="117"/>
      <c r="O334" s="80">
        <f>'Mapa de Risco'!H334</f>
        <v>0</v>
      </c>
      <c r="P334" s="150"/>
      <c r="Q334" s="8"/>
      <c r="R334" s="147"/>
      <c r="S334" s="148"/>
      <c r="T334" s="148"/>
      <c r="U334" s="148"/>
      <c r="V334" s="124" t="str">
        <f t="shared" si="138"/>
        <v/>
      </c>
      <c r="W334" s="417"/>
      <c r="Y334" s="417"/>
      <c r="Z334" s="417"/>
      <c r="AA334" s="417"/>
      <c r="AB334" s="526"/>
    </row>
    <row r="335" spans="2:28" s="78" customFormat="1" ht="15.6" customHeight="1" thickTop="1" thickBot="1" x14ac:dyDescent="0.25">
      <c r="B335" s="446"/>
      <c r="C335" s="459"/>
      <c r="D335" s="446"/>
      <c r="E335" s="459"/>
      <c r="F335" s="613"/>
      <c r="G335" s="123">
        <f>'Mapa de Risco'!F335</f>
        <v>0</v>
      </c>
      <c r="H335" s="135"/>
      <c r="I335" s="553"/>
      <c r="J335" s="529"/>
      <c r="K335" s="554"/>
      <c r="L335" s="616"/>
      <c r="M335" s="554"/>
      <c r="N335" s="117"/>
      <c r="O335" s="80">
        <f>'Mapa de Risco'!H335</f>
        <v>0</v>
      </c>
      <c r="P335" s="150"/>
      <c r="Q335" s="8"/>
      <c r="R335" s="147"/>
      <c r="S335" s="148"/>
      <c r="T335" s="148"/>
      <c r="U335" s="148"/>
      <c r="V335" s="124" t="str">
        <f t="shared" si="138"/>
        <v/>
      </c>
      <c r="W335" s="417"/>
      <c r="Y335" s="417"/>
      <c r="Z335" s="417"/>
      <c r="AA335" s="417"/>
      <c r="AB335" s="526"/>
    </row>
    <row r="336" spans="2:28" s="78" customFormat="1" ht="15.6" customHeight="1" thickTop="1" thickBot="1" x14ac:dyDescent="0.25">
      <c r="B336" s="446"/>
      <c r="C336" s="459"/>
      <c r="D336" s="446"/>
      <c r="E336" s="459"/>
      <c r="F336" s="613"/>
      <c r="G336" s="123">
        <f>'Mapa de Risco'!F336</f>
        <v>0</v>
      </c>
      <c r="H336" s="135"/>
      <c r="I336" s="553"/>
      <c r="J336" s="529"/>
      <c r="K336" s="554"/>
      <c r="L336" s="616"/>
      <c r="M336" s="554"/>
      <c r="N336" s="117"/>
      <c r="O336" s="80">
        <f>'Mapa de Risco'!H336</f>
        <v>0</v>
      </c>
      <c r="P336" s="150"/>
      <c r="Q336" s="8"/>
      <c r="R336" s="147"/>
      <c r="S336" s="148"/>
      <c r="T336" s="148"/>
      <c r="U336" s="148"/>
      <c r="V336" s="124" t="str">
        <f t="shared" si="138"/>
        <v/>
      </c>
      <c r="W336" s="417"/>
      <c r="Y336" s="417"/>
      <c r="Z336" s="417"/>
      <c r="AA336" s="417"/>
      <c r="AB336" s="526"/>
    </row>
    <row r="337" spans="2:28" s="78" customFormat="1" ht="15.6" customHeight="1" thickTop="1" thickBot="1" x14ac:dyDescent="0.25">
      <c r="B337" s="446"/>
      <c r="C337" s="459"/>
      <c r="D337" s="446"/>
      <c r="E337" s="459"/>
      <c r="F337" s="613"/>
      <c r="G337" s="123">
        <f>'Mapa de Risco'!F337</f>
        <v>0</v>
      </c>
      <c r="H337" s="135"/>
      <c r="I337" s="553"/>
      <c r="J337" s="529"/>
      <c r="K337" s="554"/>
      <c r="L337" s="616"/>
      <c r="M337" s="554"/>
      <c r="N337" s="117"/>
      <c r="O337" s="80">
        <f>'Mapa de Risco'!H337</f>
        <v>0</v>
      </c>
      <c r="P337" s="150"/>
      <c r="Q337" s="8"/>
      <c r="R337" s="147"/>
      <c r="S337" s="148"/>
      <c r="T337" s="148"/>
      <c r="U337" s="148"/>
      <c r="V337" s="124" t="str">
        <f t="shared" si="138"/>
        <v/>
      </c>
      <c r="W337" s="417"/>
      <c r="Y337" s="417"/>
      <c r="Z337" s="417"/>
      <c r="AA337" s="417"/>
      <c r="AB337" s="526"/>
    </row>
    <row r="338" spans="2:28" s="78" customFormat="1" ht="15.6" customHeight="1" thickTop="1" thickBot="1" x14ac:dyDescent="0.25">
      <c r="B338" s="446"/>
      <c r="C338" s="459"/>
      <c r="D338" s="446"/>
      <c r="E338" s="459"/>
      <c r="F338" s="613"/>
      <c r="G338" s="123">
        <f>'Mapa de Risco'!F338</f>
        <v>0</v>
      </c>
      <c r="H338" s="135"/>
      <c r="I338" s="553"/>
      <c r="J338" s="529"/>
      <c r="K338" s="554"/>
      <c r="L338" s="616"/>
      <c r="M338" s="554"/>
      <c r="N338" s="117"/>
      <c r="O338" s="80">
        <f>'Mapa de Risco'!H338</f>
        <v>0</v>
      </c>
      <c r="P338" s="150"/>
      <c r="Q338" s="8"/>
      <c r="R338" s="147"/>
      <c r="S338" s="148"/>
      <c r="T338" s="148"/>
      <c r="U338" s="148"/>
      <c r="V338" s="124" t="str">
        <f t="shared" si="138"/>
        <v/>
      </c>
      <c r="W338" s="417"/>
      <c r="Y338" s="417"/>
      <c r="Z338" s="417"/>
      <c r="AA338" s="417"/>
      <c r="AB338" s="526"/>
    </row>
    <row r="339" spans="2:28" s="78" customFormat="1" ht="15.6" customHeight="1" thickTop="1" thickBot="1" x14ac:dyDescent="0.25">
      <c r="B339" s="446"/>
      <c r="C339" s="459"/>
      <c r="D339" s="446"/>
      <c r="E339" s="459"/>
      <c r="F339" s="613"/>
      <c r="G339" s="123">
        <f>'Mapa de Risco'!F339</f>
        <v>0</v>
      </c>
      <c r="H339" s="135"/>
      <c r="I339" s="553"/>
      <c r="J339" s="529"/>
      <c r="K339" s="554"/>
      <c r="L339" s="616"/>
      <c r="M339" s="554"/>
      <c r="N339" s="117"/>
      <c r="O339" s="80">
        <f>'Mapa de Risco'!H339</f>
        <v>0</v>
      </c>
      <c r="P339" s="150"/>
      <c r="Q339" s="8"/>
      <c r="R339" s="147"/>
      <c r="S339" s="148"/>
      <c r="T339" s="148"/>
      <c r="U339" s="148"/>
      <c r="V339" s="124" t="str">
        <f t="shared" si="138"/>
        <v/>
      </c>
      <c r="W339" s="417"/>
      <c r="Y339" s="417"/>
      <c r="Z339" s="417"/>
      <c r="AA339" s="417"/>
      <c r="AB339" s="526"/>
    </row>
    <row r="340" spans="2:28" s="78" customFormat="1" ht="15.6" customHeight="1" thickTop="1" thickBot="1" x14ac:dyDescent="0.25">
      <c r="B340" s="446"/>
      <c r="C340" s="459"/>
      <c r="D340" s="446"/>
      <c r="E340" s="459"/>
      <c r="F340" s="613"/>
      <c r="G340" s="123">
        <f>'Mapa de Risco'!F340</f>
        <v>0</v>
      </c>
      <c r="H340" s="135"/>
      <c r="I340" s="553"/>
      <c r="J340" s="529"/>
      <c r="K340" s="554"/>
      <c r="L340" s="616"/>
      <c r="M340" s="554"/>
      <c r="N340" s="117"/>
      <c r="O340" s="80">
        <f>'Mapa de Risco'!H340</f>
        <v>0</v>
      </c>
      <c r="P340" s="150"/>
      <c r="Q340" s="8"/>
      <c r="R340" s="147"/>
      <c r="S340" s="148"/>
      <c r="T340" s="148"/>
      <c r="U340" s="148"/>
      <c r="V340" s="124" t="str">
        <f t="shared" si="138"/>
        <v/>
      </c>
      <c r="W340" s="417"/>
      <c r="Y340" s="417"/>
      <c r="Z340" s="417"/>
      <c r="AA340" s="417"/>
      <c r="AB340" s="526"/>
    </row>
    <row r="341" spans="2:28" s="78" customFormat="1" ht="15.6" customHeight="1" thickTop="1" thickBot="1" x14ac:dyDescent="0.25">
      <c r="B341" s="446"/>
      <c r="C341" s="459"/>
      <c r="D341" s="447"/>
      <c r="E341" s="460"/>
      <c r="F341" s="614"/>
      <c r="G341" s="123">
        <f>'Mapa de Risco'!F341</f>
        <v>0</v>
      </c>
      <c r="H341" s="135"/>
      <c r="I341" s="555"/>
      <c r="J341" s="556"/>
      <c r="K341" s="557"/>
      <c r="L341" s="617"/>
      <c r="M341" s="557"/>
      <c r="N341" s="117"/>
      <c r="O341" s="80">
        <f>'Mapa de Risco'!H341</f>
        <v>0</v>
      </c>
      <c r="P341" s="150"/>
      <c r="Q341" s="8"/>
      <c r="R341" s="147"/>
      <c r="S341" s="148"/>
      <c r="T341" s="148"/>
      <c r="U341" s="148"/>
      <c r="V341" s="124" t="str">
        <f t="shared" si="138"/>
        <v/>
      </c>
      <c r="W341" s="418"/>
      <c r="Y341" s="418"/>
      <c r="Z341" s="418"/>
      <c r="AA341" s="418"/>
      <c r="AB341" s="527"/>
    </row>
    <row r="342" spans="2:28" s="78" customFormat="1" ht="15.6" customHeight="1" thickTop="1" thickBot="1" x14ac:dyDescent="0.25">
      <c r="B342" s="446"/>
      <c r="C342" s="459"/>
      <c r="D342" s="445" t="str">
        <f>'Mapa de Risco'!D342:D351</f>
        <v>FCS.02</v>
      </c>
      <c r="E342" s="470">
        <f>'Mapa de Risco'!E342:E351</f>
        <v>0</v>
      </c>
      <c r="F342" s="612" t="str">
        <f>'Mapa de Risco'!G342:G351</f>
        <v>Evento 34</v>
      </c>
      <c r="G342" s="123">
        <f>'Mapa de Risco'!F342</f>
        <v>0</v>
      </c>
      <c r="H342" s="135"/>
      <c r="I342" s="550" t="str">
        <f t="shared" ref="I342" si="141">IFERROR(ROUND(AVERAGE(H342:H351),0),"")</f>
        <v/>
      </c>
      <c r="J342" s="551"/>
      <c r="K342" s="552"/>
      <c r="L342" s="615" t="str">
        <f t="shared" ref="L342" si="142">IF(I342&gt;5,"Nota Inválida",HLOOKUP(I342,$I$9:$M$10,2,0))</f>
        <v>Nota Inválida</v>
      </c>
      <c r="M342" s="552"/>
      <c r="N342" s="117"/>
      <c r="O342" s="80">
        <f>'Mapa de Risco'!H342</f>
        <v>0</v>
      </c>
      <c r="P342" s="150"/>
      <c r="Q342" s="8"/>
      <c r="R342" s="147"/>
      <c r="S342" s="148"/>
      <c r="T342" s="148"/>
      <c r="U342" s="148"/>
      <c r="V342" s="124" t="str">
        <f t="shared" si="138"/>
        <v/>
      </c>
      <c r="W342" s="537" t="str">
        <f t="shared" si="139"/>
        <v/>
      </c>
      <c r="Y342" s="537" t="str">
        <f t="shared" ref="Y342" si="143">I342</f>
        <v/>
      </c>
      <c r="Z342" s="537" t="str">
        <f t="shared" si="135"/>
        <v/>
      </c>
      <c r="AA342" s="537" t="str">
        <f t="shared" si="131"/>
        <v/>
      </c>
      <c r="AB342" s="525" t="str">
        <f t="shared" si="125"/>
        <v/>
      </c>
    </row>
    <row r="343" spans="2:28" s="78" customFormat="1" ht="15.6" customHeight="1" thickTop="1" thickBot="1" x14ac:dyDescent="0.25">
      <c r="B343" s="446"/>
      <c r="C343" s="459"/>
      <c r="D343" s="446"/>
      <c r="E343" s="459"/>
      <c r="F343" s="613"/>
      <c r="G343" s="123">
        <f>'Mapa de Risco'!F343</f>
        <v>0</v>
      </c>
      <c r="H343" s="135"/>
      <c r="I343" s="553"/>
      <c r="J343" s="529"/>
      <c r="K343" s="554"/>
      <c r="L343" s="616"/>
      <c r="M343" s="554"/>
      <c r="N343" s="117"/>
      <c r="O343" s="80">
        <f>'Mapa de Risco'!H343</f>
        <v>0</v>
      </c>
      <c r="P343" s="150"/>
      <c r="Q343" s="8"/>
      <c r="R343" s="147"/>
      <c r="S343" s="148"/>
      <c r="T343" s="148"/>
      <c r="U343" s="148"/>
      <c r="V343" s="124" t="str">
        <f t="shared" si="138"/>
        <v/>
      </c>
      <c r="W343" s="417"/>
      <c r="Y343" s="417"/>
      <c r="Z343" s="417"/>
      <c r="AA343" s="417"/>
      <c r="AB343" s="526"/>
    </row>
    <row r="344" spans="2:28" s="78" customFormat="1" ht="15.6" customHeight="1" thickTop="1" thickBot="1" x14ac:dyDescent="0.25">
      <c r="B344" s="446"/>
      <c r="C344" s="459"/>
      <c r="D344" s="446"/>
      <c r="E344" s="459"/>
      <c r="F344" s="613"/>
      <c r="G344" s="123">
        <f>'Mapa de Risco'!F344</f>
        <v>0</v>
      </c>
      <c r="H344" s="135"/>
      <c r="I344" s="553"/>
      <c r="J344" s="529"/>
      <c r="K344" s="554"/>
      <c r="L344" s="616"/>
      <c r="M344" s="554"/>
      <c r="N344" s="117"/>
      <c r="O344" s="80">
        <f>'Mapa de Risco'!H344</f>
        <v>0</v>
      </c>
      <c r="P344" s="150"/>
      <c r="Q344" s="8"/>
      <c r="R344" s="147"/>
      <c r="S344" s="148"/>
      <c r="T344" s="148"/>
      <c r="U344" s="148"/>
      <c r="V344" s="124" t="str">
        <f t="shared" si="138"/>
        <v/>
      </c>
      <c r="W344" s="417"/>
      <c r="Y344" s="417"/>
      <c r="Z344" s="417"/>
      <c r="AA344" s="417"/>
      <c r="AB344" s="526"/>
    </row>
    <row r="345" spans="2:28" s="78" customFormat="1" ht="15.6" customHeight="1" thickTop="1" thickBot="1" x14ac:dyDescent="0.25">
      <c r="B345" s="446"/>
      <c r="C345" s="459"/>
      <c r="D345" s="446"/>
      <c r="E345" s="459"/>
      <c r="F345" s="613"/>
      <c r="G345" s="123">
        <f>'Mapa de Risco'!F345</f>
        <v>0</v>
      </c>
      <c r="H345" s="135"/>
      <c r="I345" s="553"/>
      <c r="J345" s="529"/>
      <c r="K345" s="554"/>
      <c r="L345" s="616"/>
      <c r="M345" s="554"/>
      <c r="N345" s="117"/>
      <c r="O345" s="80">
        <f>'Mapa de Risco'!H345</f>
        <v>0</v>
      </c>
      <c r="P345" s="150"/>
      <c r="Q345" s="8"/>
      <c r="R345" s="147"/>
      <c r="S345" s="148"/>
      <c r="T345" s="148"/>
      <c r="U345" s="148"/>
      <c r="V345" s="124" t="str">
        <f t="shared" si="138"/>
        <v/>
      </c>
      <c r="W345" s="417"/>
      <c r="Y345" s="417"/>
      <c r="Z345" s="417"/>
      <c r="AA345" s="417"/>
      <c r="AB345" s="526"/>
    </row>
    <row r="346" spans="2:28" s="78" customFormat="1" ht="15.6" customHeight="1" thickTop="1" thickBot="1" x14ac:dyDescent="0.25">
      <c r="B346" s="446"/>
      <c r="C346" s="459"/>
      <c r="D346" s="446"/>
      <c r="E346" s="459"/>
      <c r="F346" s="613"/>
      <c r="G346" s="123">
        <f>'Mapa de Risco'!F346</f>
        <v>0</v>
      </c>
      <c r="H346" s="135"/>
      <c r="I346" s="553"/>
      <c r="J346" s="529"/>
      <c r="K346" s="554"/>
      <c r="L346" s="616"/>
      <c r="M346" s="554"/>
      <c r="N346" s="117"/>
      <c r="O346" s="80">
        <f>'Mapa de Risco'!H346</f>
        <v>0</v>
      </c>
      <c r="P346" s="150"/>
      <c r="Q346" s="8"/>
      <c r="R346" s="147"/>
      <c r="S346" s="148"/>
      <c r="T346" s="148"/>
      <c r="U346" s="148"/>
      <c r="V346" s="124" t="str">
        <f t="shared" si="138"/>
        <v/>
      </c>
      <c r="W346" s="417"/>
      <c r="Y346" s="417"/>
      <c r="Z346" s="417"/>
      <c r="AA346" s="417"/>
      <c r="AB346" s="526"/>
    </row>
    <row r="347" spans="2:28" s="78" customFormat="1" ht="15.6" customHeight="1" thickTop="1" thickBot="1" x14ac:dyDescent="0.25">
      <c r="B347" s="446"/>
      <c r="C347" s="459"/>
      <c r="D347" s="446"/>
      <c r="E347" s="459"/>
      <c r="F347" s="613"/>
      <c r="G347" s="123">
        <f>'Mapa de Risco'!F347</f>
        <v>0</v>
      </c>
      <c r="H347" s="135"/>
      <c r="I347" s="553"/>
      <c r="J347" s="529"/>
      <c r="K347" s="554"/>
      <c r="L347" s="616"/>
      <c r="M347" s="554"/>
      <c r="N347" s="117"/>
      <c r="O347" s="80">
        <f>'Mapa de Risco'!H347</f>
        <v>0</v>
      </c>
      <c r="P347" s="150"/>
      <c r="Q347" s="8"/>
      <c r="R347" s="147"/>
      <c r="S347" s="148"/>
      <c r="T347" s="148"/>
      <c r="U347" s="148"/>
      <c r="V347" s="124" t="str">
        <f t="shared" si="138"/>
        <v/>
      </c>
      <c r="W347" s="417"/>
      <c r="Y347" s="417"/>
      <c r="Z347" s="417"/>
      <c r="AA347" s="417"/>
      <c r="AB347" s="526"/>
    </row>
    <row r="348" spans="2:28" s="78" customFormat="1" ht="15.6" customHeight="1" thickTop="1" thickBot="1" x14ac:dyDescent="0.25">
      <c r="B348" s="446"/>
      <c r="C348" s="459"/>
      <c r="D348" s="446"/>
      <c r="E348" s="459"/>
      <c r="F348" s="613"/>
      <c r="G348" s="123">
        <f>'Mapa de Risco'!F348</f>
        <v>0</v>
      </c>
      <c r="H348" s="135"/>
      <c r="I348" s="553"/>
      <c r="J348" s="529"/>
      <c r="K348" s="554"/>
      <c r="L348" s="616"/>
      <c r="M348" s="554"/>
      <c r="N348" s="117"/>
      <c r="O348" s="80">
        <f>'Mapa de Risco'!H348</f>
        <v>0</v>
      </c>
      <c r="P348" s="150"/>
      <c r="Q348" s="8"/>
      <c r="R348" s="147"/>
      <c r="S348" s="148"/>
      <c r="T348" s="148"/>
      <c r="U348" s="148"/>
      <c r="V348" s="124" t="str">
        <f t="shared" si="138"/>
        <v/>
      </c>
      <c r="W348" s="417"/>
      <c r="Y348" s="417"/>
      <c r="Z348" s="417"/>
      <c r="AA348" s="417"/>
      <c r="AB348" s="526"/>
    </row>
    <row r="349" spans="2:28" s="78" customFormat="1" ht="15.6" customHeight="1" thickTop="1" thickBot="1" x14ac:dyDescent="0.25">
      <c r="B349" s="446"/>
      <c r="C349" s="459"/>
      <c r="D349" s="446"/>
      <c r="E349" s="459"/>
      <c r="F349" s="613"/>
      <c r="G349" s="123">
        <f>'Mapa de Risco'!F349</f>
        <v>0</v>
      </c>
      <c r="H349" s="135"/>
      <c r="I349" s="553"/>
      <c r="J349" s="529"/>
      <c r="K349" s="554"/>
      <c r="L349" s="616"/>
      <c r="M349" s="554"/>
      <c r="N349" s="117"/>
      <c r="O349" s="80">
        <f>'Mapa de Risco'!H349</f>
        <v>0</v>
      </c>
      <c r="P349" s="150"/>
      <c r="Q349" s="8"/>
      <c r="R349" s="147"/>
      <c r="S349" s="148"/>
      <c r="T349" s="148"/>
      <c r="U349" s="148"/>
      <c r="V349" s="124" t="str">
        <f t="shared" si="138"/>
        <v/>
      </c>
      <c r="W349" s="417"/>
      <c r="Y349" s="417"/>
      <c r="Z349" s="417"/>
      <c r="AA349" s="417"/>
      <c r="AB349" s="526"/>
    </row>
    <row r="350" spans="2:28" s="78" customFormat="1" ht="15.6" customHeight="1" thickTop="1" thickBot="1" x14ac:dyDescent="0.25">
      <c r="B350" s="446"/>
      <c r="C350" s="459"/>
      <c r="D350" s="446"/>
      <c r="E350" s="459"/>
      <c r="F350" s="613"/>
      <c r="G350" s="123">
        <f>'Mapa de Risco'!F350</f>
        <v>0</v>
      </c>
      <c r="H350" s="135"/>
      <c r="I350" s="553"/>
      <c r="J350" s="529"/>
      <c r="K350" s="554"/>
      <c r="L350" s="616"/>
      <c r="M350" s="554"/>
      <c r="N350" s="117"/>
      <c r="O350" s="80">
        <f>'Mapa de Risco'!H350</f>
        <v>0</v>
      </c>
      <c r="P350" s="150"/>
      <c r="Q350" s="8"/>
      <c r="R350" s="147"/>
      <c r="S350" s="148"/>
      <c r="T350" s="148"/>
      <c r="U350" s="148"/>
      <c r="V350" s="124" t="str">
        <f t="shared" si="138"/>
        <v/>
      </c>
      <c r="W350" s="417"/>
      <c r="Y350" s="417"/>
      <c r="Z350" s="417"/>
      <c r="AA350" s="417"/>
      <c r="AB350" s="526"/>
    </row>
    <row r="351" spans="2:28" s="78" customFormat="1" ht="15.6" customHeight="1" thickTop="1" thickBot="1" x14ac:dyDescent="0.25">
      <c r="B351" s="446"/>
      <c r="C351" s="459"/>
      <c r="D351" s="447"/>
      <c r="E351" s="460"/>
      <c r="F351" s="614"/>
      <c r="G351" s="123">
        <f>'Mapa de Risco'!F351</f>
        <v>0</v>
      </c>
      <c r="H351" s="135"/>
      <c r="I351" s="555"/>
      <c r="J351" s="556"/>
      <c r="K351" s="557"/>
      <c r="L351" s="617"/>
      <c r="M351" s="557"/>
      <c r="N351" s="117"/>
      <c r="O351" s="80">
        <f>'Mapa de Risco'!H351</f>
        <v>0</v>
      </c>
      <c r="P351" s="150"/>
      <c r="Q351" s="8"/>
      <c r="R351" s="147"/>
      <c r="S351" s="148"/>
      <c r="T351" s="148"/>
      <c r="U351" s="148"/>
      <c r="V351" s="124" t="str">
        <f t="shared" si="138"/>
        <v/>
      </c>
      <c r="W351" s="418"/>
      <c r="Y351" s="418"/>
      <c r="Z351" s="418"/>
      <c r="AA351" s="418"/>
      <c r="AB351" s="527"/>
    </row>
    <row r="352" spans="2:28" s="78" customFormat="1" ht="15.6" customHeight="1" thickTop="1" thickBot="1" x14ac:dyDescent="0.25">
      <c r="B352" s="446"/>
      <c r="C352" s="459"/>
      <c r="D352" s="445" t="str">
        <f>'Mapa de Risco'!D352:D361</f>
        <v>FCS.03</v>
      </c>
      <c r="E352" s="470">
        <f>'Mapa de Risco'!E352:E361</f>
        <v>0</v>
      </c>
      <c r="F352" s="612" t="str">
        <f>'Mapa de Risco'!G352:G361</f>
        <v>Evento 35</v>
      </c>
      <c r="G352" s="123">
        <f>'Mapa de Risco'!F352</f>
        <v>0</v>
      </c>
      <c r="H352" s="135"/>
      <c r="I352" s="550" t="str">
        <f t="shared" ref="I352" si="144">IFERROR(ROUND(AVERAGE(H352:H361),0),"")</f>
        <v/>
      </c>
      <c r="J352" s="551"/>
      <c r="K352" s="552"/>
      <c r="L352" s="615" t="str">
        <f t="shared" ref="L352" si="145">IF(I352&gt;5,"Nota Inválida",HLOOKUP(I352,$I$9:$M$10,2,0))</f>
        <v>Nota Inválida</v>
      </c>
      <c r="M352" s="552"/>
      <c r="N352" s="117"/>
      <c r="O352" s="80">
        <f>'Mapa de Risco'!H352</f>
        <v>0</v>
      </c>
      <c r="P352" s="150"/>
      <c r="Q352" s="8"/>
      <c r="R352" s="147"/>
      <c r="S352" s="148"/>
      <c r="T352" s="148"/>
      <c r="U352" s="148"/>
      <c r="V352" s="124" t="str">
        <f t="shared" si="138"/>
        <v/>
      </c>
      <c r="W352" s="537" t="str">
        <f t="shared" si="139"/>
        <v/>
      </c>
      <c r="Y352" s="537" t="str">
        <f t="shared" ref="Y352" si="146">I352</f>
        <v/>
      </c>
      <c r="Z352" s="537" t="str">
        <f t="shared" si="135"/>
        <v/>
      </c>
      <c r="AA352" s="537" t="str">
        <f t="shared" si="131"/>
        <v/>
      </c>
      <c r="AB352" s="525" t="str">
        <f t="shared" si="125"/>
        <v/>
      </c>
    </row>
    <row r="353" spans="2:28" s="78" customFormat="1" ht="15.6" customHeight="1" thickTop="1" thickBot="1" x14ac:dyDescent="0.25">
      <c r="B353" s="446"/>
      <c r="C353" s="459"/>
      <c r="D353" s="446"/>
      <c r="E353" s="459"/>
      <c r="F353" s="613"/>
      <c r="G353" s="123">
        <f>'Mapa de Risco'!F353</f>
        <v>0</v>
      </c>
      <c r="H353" s="135"/>
      <c r="I353" s="553"/>
      <c r="J353" s="529"/>
      <c r="K353" s="554"/>
      <c r="L353" s="616"/>
      <c r="M353" s="554"/>
      <c r="N353" s="117"/>
      <c r="O353" s="80">
        <f>'Mapa de Risco'!H353</f>
        <v>0</v>
      </c>
      <c r="P353" s="150"/>
      <c r="Q353" s="8"/>
      <c r="R353" s="147"/>
      <c r="S353" s="148"/>
      <c r="T353" s="148"/>
      <c r="U353" s="148"/>
      <c r="V353" s="124" t="str">
        <f t="shared" si="138"/>
        <v/>
      </c>
      <c r="W353" s="417"/>
      <c r="Y353" s="417"/>
      <c r="Z353" s="417"/>
      <c r="AA353" s="417"/>
      <c r="AB353" s="526"/>
    </row>
    <row r="354" spans="2:28" s="78" customFormat="1" ht="15.6" customHeight="1" thickTop="1" thickBot="1" x14ac:dyDescent="0.25">
      <c r="B354" s="446"/>
      <c r="C354" s="459"/>
      <c r="D354" s="446"/>
      <c r="E354" s="459"/>
      <c r="F354" s="613"/>
      <c r="G354" s="123">
        <f>'Mapa de Risco'!F354</f>
        <v>0</v>
      </c>
      <c r="H354" s="135"/>
      <c r="I354" s="553"/>
      <c r="J354" s="529"/>
      <c r="K354" s="554"/>
      <c r="L354" s="616"/>
      <c r="M354" s="554"/>
      <c r="N354" s="117"/>
      <c r="O354" s="80">
        <f>'Mapa de Risco'!H354</f>
        <v>0</v>
      </c>
      <c r="P354" s="150"/>
      <c r="Q354" s="8"/>
      <c r="R354" s="147"/>
      <c r="S354" s="148"/>
      <c r="T354" s="148"/>
      <c r="U354" s="148"/>
      <c r="V354" s="124" t="str">
        <f t="shared" si="138"/>
        <v/>
      </c>
      <c r="W354" s="417"/>
      <c r="Y354" s="417"/>
      <c r="Z354" s="417"/>
      <c r="AA354" s="417"/>
      <c r="AB354" s="526"/>
    </row>
    <row r="355" spans="2:28" s="78" customFormat="1" ht="15.6" customHeight="1" thickTop="1" thickBot="1" x14ac:dyDescent="0.25">
      <c r="B355" s="446"/>
      <c r="C355" s="459"/>
      <c r="D355" s="446"/>
      <c r="E355" s="459"/>
      <c r="F355" s="613"/>
      <c r="G355" s="123">
        <f>'Mapa de Risco'!F355</f>
        <v>0</v>
      </c>
      <c r="H355" s="135"/>
      <c r="I355" s="553"/>
      <c r="J355" s="529"/>
      <c r="K355" s="554"/>
      <c r="L355" s="616"/>
      <c r="M355" s="554"/>
      <c r="N355" s="117"/>
      <c r="O355" s="80">
        <f>'Mapa de Risco'!H355</f>
        <v>0</v>
      </c>
      <c r="P355" s="150"/>
      <c r="Q355" s="8"/>
      <c r="R355" s="147"/>
      <c r="S355" s="148"/>
      <c r="T355" s="148"/>
      <c r="U355" s="148"/>
      <c r="V355" s="124" t="str">
        <f t="shared" si="138"/>
        <v/>
      </c>
      <c r="W355" s="417"/>
      <c r="Y355" s="417"/>
      <c r="Z355" s="417"/>
      <c r="AA355" s="417"/>
      <c r="AB355" s="526"/>
    </row>
    <row r="356" spans="2:28" s="78" customFormat="1" ht="15.6" customHeight="1" thickTop="1" thickBot="1" x14ac:dyDescent="0.25">
      <c r="B356" s="446"/>
      <c r="C356" s="459"/>
      <c r="D356" s="446"/>
      <c r="E356" s="459"/>
      <c r="F356" s="613"/>
      <c r="G356" s="123">
        <f>'Mapa de Risco'!F356</f>
        <v>0</v>
      </c>
      <c r="H356" s="135"/>
      <c r="I356" s="553"/>
      <c r="J356" s="529"/>
      <c r="K356" s="554"/>
      <c r="L356" s="616"/>
      <c r="M356" s="554"/>
      <c r="N356" s="117"/>
      <c r="O356" s="80">
        <f>'Mapa de Risco'!H356</f>
        <v>0</v>
      </c>
      <c r="P356" s="150"/>
      <c r="Q356" s="8"/>
      <c r="R356" s="147"/>
      <c r="S356" s="148"/>
      <c r="T356" s="148"/>
      <c r="U356" s="148"/>
      <c r="V356" s="124" t="str">
        <f t="shared" si="138"/>
        <v/>
      </c>
      <c r="W356" s="417"/>
      <c r="Y356" s="417"/>
      <c r="Z356" s="417"/>
      <c r="AA356" s="417"/>
      <c r="AB356" s="526"/>
    </row>
    <row r="357" spans="2:28" s="78" customFormat="1" ht="15.6" customHeight="1" thickTop="1" thickBot="1" x14ac:dyDescent="0.25">
      <c r="B357" s="446"/>
      <c r="C357" s="459"/>
      <c r="D357" s="446"/>
      <c r="E357" s="459"/>
      <c r="F357" s="613"/>
      <c r="G357" s="123">
        <f>'Mapa de Risco'!F357</f>
        <v>0</v>
      </c>
      <c r="H357" s="135"/>
      <c r="I357" s="553"/>
      <c r="J357" s="529"/>
      <c r="K357" s="554"/>
      <c r="L357" s="616"/>
      <c r="M357" s="554"/>
      <c r="N357" s="117"/>
      <c r="O357" s="80">
        <f>'Mapa de Risco'!H357</f>
        <v>0</v>
      </c>
      <c r="P357" s="150"/>
      <c r="Q357" s="8"/>
      <c r="R357" s="147"/>
      <c r="S357" s="148"/>
      <c r="T357" s="148"/>
      <c r="U357" s="148"/>
      <c r="V357" s="124" t="str">
        <f t="shared" si="138"/>
        <v/>
      </c>
      <c r="W357" s="417"/>
      <c r="Y357" s="417"/>
      <c r="Z357" s="417"/>
      <c r="AA357" s="417"/>
      <c r="AB357" s="526"/>
    </row>
    <row r="358" spans="2:28" s="78" customFormat="1" ht="15.6" customHeight="1" thickTop="1" thickBot="1" x14ac:dyDescent="0.25">
      <c r="B358" s="446"/>
      <c r="C358" s="459"/>
      <c r="D358" s="446"/>
      <c r="E358" s="459"/>
      <c r="F358" s="613"/>
      <c r="G358" s="123">
        <f>'Mapa de Risco'!F358</f>
        <v>0</v>
      </c>
      <c r="H358" s="135"/>
      <c r="I358" s="553"/>
      <c r="J358" s="529"/>
      <c r="K358" s="554"/>
      <c r="L358" s="616"/>
      <c r="M358" s="554"/>
      <c r="N358" s="117"/>
      <c r="O358" s="80">
        <f>'Mapa de Risco'!H358</f>
        <v>0</v>
      </c>
      <c r="P358" s="150"/>
      <c r="Q358" s="8"/>
      <c r="R358" s="147"/>
      <c r="S358" s="148"/>
      <c r="T358" s="148"/>
      <c r="U358" s="148"/>
      <c r="V358" s="124" t="str">
        <f t="shared" si="138"/>
        <v/>
      </c>
      <c r="W358" s="417"/>
      <c r="Y358" s="417"/>
      <c r="Z358" s="417"/>
      <c r="AA358" s="417"/>
      <c r="AB358" s="526"/>
    </row>
    <row r="359" spans="2:28" s="78" customFormat="1" ht="15.6" customHeight="1" thickTop="1" thickBot="1" x14ac:dyDescent="0.25">
      <c r="B359" s="446"/>
      <c r="C359" s="459"/>
      <c r="D359" s="446"/>
      <c r="E359" s="459"/>
      <c r="F359" s="613"/>
      <c r="G359" s="123">
        <f>'Mapa de Risco'!F359</f>
        <v>0</v>
      </c>
      <c r="H359" s="135"/>
      <c r="I359" s="553"/>
      <c r="J359" s="529"/>
      <c r="K359" s="554"/>
      <c r="L359" s="616"/>
      <c r="M359" s="554"/>
      <c r="N359" s="117"/>
      <c r="O359" s="80">
        <f>'Mapa de Risco'!H359</f>
        <v>0</v>
      </c>
      <c r="P359" s="150"/>
      <c r="Q359" s="8"/>
      <c r="R359" s="147"/>
      <c r="S359" s="148"/>
      <c r="T359" s="148"/>
      <c r="U359" s="148"/>
      <c r="V359" s="124" t="str">
        <f t="shared" si="138"/>
        <v/>
      </c>
      <c r="W359" s="417"/>
      <c r="Y359" s="417"/>
      <c r="Z359" s="417"/>
      <c r="AA359" s="417"/>
      <c r="AB359" s="526"/>
    </row>
    <row r="360" spans="2:28" s="78" customFormat="1" ht="15.6" customHeight="1" thickTop="1" thickBot="1" x14ac:dyDescent="0.25">
      <c r="B360" s="446"/>
      <c r="C360" s="459"/>
      <c r="D360" s="446"/>
      <c r="E360" s="459"/>
      <c r="F360" s="613"/>
      <c r="G360" s="123">
        <f>'Mapa de Risco'!F360</f>
        <v>0</v>
      </c>
      <c r="H360" s="135"/>
      <c r="I360" s="553"/>
      <c r="J360" s="529"/>
      <c r="K360" s="554"/>
      <c r="L360" s="616"/>
      <c r="M360" s="554"/>
      <c r="N360" s="117"/>
      <c r="O360" s="80">
        <f>'Mapa de Risco'!H360</f>
        <v>0</v>
      </c>
      <c r="P360" s="150"/>
      <c r="Q360" s="8"/>
      <c r="R360" s="147"/>
      <c r="S360" s="148"/>
      <c r="T360" s="148"/>
      <c r="U360" s="148"/>
      <c r="V360" s="124" t="str">
        <f t="shared" si="138"/>
        <v/>
      </c>
      <c r="W360" s="417"/>
      <c r="Y360" s="417"/>
      <c r="Z360" s="417"/>
      <c r="AA360" s="417"/>
      <c r="AB360" s="526"/>
    </row>
    <row r="361" spans="2:28" s="78" customFormat="1" ht="15.6" customHeight="1" thickTop="1" thickBot="1" x14ac:dyDescent="0.25">
      <c r="B361" s="446"/>
      <c r="C361" s="459"/>
      <c r="D361" s="447"/>
      <c r="E361" s="460"/>
      <c r="F361" s="614"/>
      <c r="G361" s="123">
        <f>'Mapa de Risco'!F361</f>
        <v>0</v>
      </c>
      <c r="H361" s="135"/>
      <c r="I361" s="555"/>
      <c r="J361" s="556"/>
      <c r="K361" s="557"/>
      <c r="L361" s="617"/>
      <c r="M361" s="557"/>
      <c r="N361" s="117"/>
      <c r="O361" s="80">
        <f>'Mapa de Risco'!H361</f>
        <v>0</v>
      </c>
      <c r="P361" s="150"/>
      <c r="Q361" s="8"/>
      <c r="R361" s="147"/>
      <c r="S361" s="148"/>
      <c r="T361" s="148"/>
      <c r="U361" s="148"/>
      <c r="V361" s="124" t="str">
        <f t="shared" si="138"/>
        <v/>
      </c>
      <c r="W361" s="418"/>
      <c r="Y361" s="418"/>
      <c r="Z361" s="418"/>
      <c r="AA361" s="418"/>
      <c r="AB361" s="527"/>
    </row>
    <row r="362" spans="2:28" s="78" customFormat="1" ht="15.6" customHeight="1" thickTop="1" thickBot="1" x14ac:dyDescent="0.25">
      <c r="B362" s="446"/>
      <c r="C362" s="459"/>
      <c r="D362" s="445" t="str">
        <f>'Mapa de Risco'!D362:D371</f>
        <v>FCS.04</v>
      </c>
      <c r="E362" s="470">
        <f>'Mapa de Risco'!E362:E371</f>
        <v>0</v>
      </c>
      <c r="F362" s="612" t="str">
        <f>'Mapa de Risco'!G362:G371</f>
        <v>Evento 36</v>
      </c>
      <c r="G362" s="123">
        <f>'Mapa de Risco'!F362</f>
        <v>0</v>
      </c>
      <c r="H362" s="135"/>
      <c r="I362" s="550" t="str">
        <f t="shared" ref="I362" si="147">IFERROR(ROUND(AVERAGE(H362:H371),0),"")</f>
        <v/>
      </c>
      <c r="J362" s="551"/>
      <c r="K362" s="552"/>
      <c r="L362" s="615" t="str">
        <f t="shared" ref="L362" si="148">IF(I362&gt;5,"Nota Inválida",HLOOKUP(I362,$I$9:$M$10,2,0))</f>
        <v>Nota Inválida</v>
      </c>
      <c r="M362" s="552"/>
      <c r="N362" s="117"/>
      <c r="O362" s="80">
        <f>'Mapa de Risco'!H362</f>
        <v>0</v>
      </c>
      <c r="P362" s="150"/>
      <c r="Q362" s="8"/>
      <c r="R362" s="147"/>
      <c r="S362" s="148"/>
      <c r="T362" s="148"/>
      <c r="U362" s="148"/>
      <c r="V362" s="124" t="str">
        <f t="shared" si="138"/>
        <v/>
      </c>
      <c r="W362" s="537" t="str">
        <f t="shared" si="139"/>
        <v/>
      </c>
      <c r="Y362" s="537" t="str">
        <f t="shared" ref="Y362" si="149">I362</f>
        <v/>
      </c>
      <c r="Z362" s="537" t="str">
        <f t="shared" si="135"/>
        <v/>
      </c>
      <c r="AA362" s="537" t="str">
        <f t="shared" si="131"/>
        <v/>
      </c>
      <c r="AB362" s="525" t="str">
        <f t="shared" ref="AB362:AB422" si="150">IF(AA362=0,"",IF(AA362&lt;=2,"Risco Insignificante",IF(AA362&lt;=5,"Risco Pequeno",IF(AA362&lt;=10,"Risco Moderado",IF(AA362&lt;=16,"Risco Alto",IF(AA362&lt;=25,"Risco Crítico",""))))))</f>
        <v/>
      </c>
    </row>
    <row r="363" spans="2:28" s="78" customFormat="1" ht="15.6" customHeight="1" thickTop="1" thickBot="1" x14ac:dyDescent="0.25">
      <c r="B363" s="446"/>
      <c r="C363" s="459"/>
      <c r="D363" s="446"/>
      <c r="E363" s="459"/>
      <c r="F363" s="613"/>
      <c r="G363" s="123">
        <f>'Mapa de Risco'!F363</f>
        <v>0</v>
      </c>
      <c r="H363" s="135"/>
      <c r="I363" s="553"/>
      <c r="J363" s="529"/>
      <c r="K363" s="554"/>
      <c r="L363" s="616"/>
      <c r="M363" s="554"/>
      <c r="N363" s="117"/>
      <c r="O363" s="80">
        <f>'Mapa de Risco'!H363</f>
        <v>0</v>
      </c>
      <c r="P363" s="150"/>
      <c r="Q363" s="8"/>
      <c r="R363" s="147"/>
      <c r="S363" s="148"/>
      <c r="T363" s="148"/>
      <c r="U363" s="148"/>
      <c r="V363" s="124" t="str">
        <f t="shared" si="138"/>
        <v/>
      </c>
      <c r="W363" s="417"/>
      <c r="Y363" s="417"/>
      <c r="Z363" s="417"/>
      <c r="AA363" s="417"/>
      <c r="AB363" s="526"/>
    </row>
    <row r="364" spans="2:28" s="78" customFormat="1" ht="15.6" customHeight="1" thickTop="1" thickBot="1" x14ac:dyDescent="0.25">
      <c r="B364" s="446"/>
      <c r="C364" s="459"/>
      <c r="D364" s="446"/>
      <c r="E364" s="459"/>
      <c r="F364" s="613"/>
      <c r="G364" s="123">
        <f>'Mapa de Risco'!F364</f>
        <v>0</v>
      </c>
      <c r="H364" s="135"/>
      <c r="I364" s="553"/>
      <c r="J364" s="529"/>
      <c r="K364" s="554"/>
      <c r="L364" s="616"/>
      <c r="M364" s="554"/>
      <c r="N364" s="117"/>
      <c r="O364" s="80">
        <f>'Mapa de Risco'!H364</f>
        <v>0</v>
      </c>
      <c r="P364" s="150"/>
      <c r="Q364" s="8"/>
      <c r="R364" s="147"/>
      <c r="S364" s="148"/>
      <c r="T364" s="148"/>
      <c r="U364" s="148"/>
      <c r="V364" s="124" t="str">
        <f t="shared" si="138"/>
        <v/>
      </c>
      <c r="W364" s="417"/>
      <c r="Y364" s="417"/>
      <c r="Z364" s="417"/>
      <c r="AA364" s="417"/>
      <c r="AB364" s="526"/>
    </row>
    <row r="365" spans="2:28" s="78" customFormat="1" ht="15.6" customHeight="1" thickTop="1" thickBot="1" x14ac:dyDescent="0.25">
      <c r="B365" s="446"/>
      <c r="C365" s="459"/>
      <c r="D365" s="446"/>
      <c r="E365" s="459"/>
      <c r="F365" s="613"/>
      <c r="G365" s="123">
        <f>'Mapa de Risco'!F365</f>
        <v>0</v>
      </c>
      <c r="H365" s="135"/>
      <c r="I365" s="553"/>
      <c r="J365" s="529"/>
      <c r="K365" s="554"/>
      <c r="L365" s="616"/>
      <c r="M365" s="554"/>
      <c r="N365" s="117"/>
      <c r="O365" s="80">
        <f>'Mapa de Risco'!H365</f>
        <v>0</v>
      </c>
      <c r="P365" s="150"/>
      <c r="Q365" s="8"/>
      <c r="R365" s="147"/>
      <c r="S365" s="148"/>
      <c r="T365" s="148"/>
      <c r="U365" s="148"/>
      <c r="V365" s="124" t="str">
        <f t="shared" si="138"/>
        <v/>
      </c>
      <c r="W365" s="417"/>
      <c r="Y365" s="417"/>
      <c r="Z365" s="417"/>
      <c r="AA365" s="417"/>
      <c r="AB365" s="526"/>
    </row>
    <row r="366" spans="2:28" s="78" customFormat="1" ht="15.6" customHeight="1" thickTop="1" thickBot="1" x14ac:dyDescent="0.25">
      <c r="B366" s="446"/>
      <c r="C366" s="459"/>
      <c r="D366" s="446"/>
      <c r="E366" s="459"/>
      <c r="F366" s="613"/>
      <c r="G366" s="123">
        <f>'Mapa de Risco'!F366</f>
        <v>0</v>
      </c>
      <c r="H366" s="135"/>
      <c r="I366" s="553"/>
      <c r="J366" s="529"/>
      <c r="K366" s="554"/>
      <c r="L366" s="616"/>
      <c r="M366" s="554"/>
      <c r="N366" s="117"/>
      <c r="O366" s="80">
        <f>'Mapa de Risco'!H366</f>
        <v>0</v>
      </c>
      <c r="P366" s="150"/>
      <c r="Q366" s="8"/>
      <c r="R366" s="147"/>
      <c r="S366" s="148"/>
      <c r="T366" s="148"/>
      <c r="U366" s="148"/>
      <c r="V366" s="124" t="str">
        <f t="shared" si="138"/>
        <v/>
      </c>
      <c r="W366" s="417"/>
      <c r="Y366" s="417"/>
      <c r="Z366" s="417"/>
      <c r="AA366" s="417"/>
      <c r="AB366" s="526"/>
    </row>
    <row r="367" spans="2:28" s="78" customFormat="1" ht="15.6" customHeight="1" thickTop="1" thickBot="1" x14ac:dyDescent="0.25">
      <c r="B367" s="446"/>
      <c r="C367" s="459"/>
      <c r="D367" s="446"/>
      <c r="E367" s="459"/>
      <c r="F367" s="613"/>
      <c r="G367" s="123">
        <f>'Mapa de Risco'!F367</f>
        <v>0</v>
      </c>
      <c r="H367" s="135"/>
      <c r="I367" s="553"/>
      <c r="J367" s="529"/>
      <c r="K367" s="554"/>
      <c r="L367" s="616"/>
      <c r="M367" s="554"/>
      <c r="N367" s="117"/>
      <c r="O367" s="80">
        <f>'Mapa de Risco'!H367</f>
        <v>0</v>
      </c>
      <c r="P367" s="150"/>
      <c r="Q367" s="8"/>
      <c r="R367" s="147"/>
      <c r="S367" s="148"/>
      <c r="T367" s="148"/>
      <c r="U367" s="148"/>
      <c r="V367" s="124" t="str">
        <f t="shared" si="138"/>
        <v/>
      </c>
      <c r="W367" s="417"/>
      <c r="Y367" s="417"/>
      <c r="Z367" s="417"/>
      <c r="AA367" s="417"/>
      <c r="AB367" s="526"/>
    </row>
    <row r="368" spans="2:28" s="78" customFormat="1" ht="15.6" customHeight="1" thickTop="1" thickBot="1" x14ac:dyDescent="0.25">
      <c r="B368" s="446"/>
      <c r="C368" s="459"/>
      <c r="D368" s="446"/>
      <c r="E368" s="459"/>
      <c r="F368" s="613"/>
      <c r="G368" s="123">
        <f>'Mapa de Risco'!F368</f>
        <v>0</v>
      </c>
      <c r="H368" s="135"/>
      <c r="I368" s="553"/>
      <c r="J368" s="529"/>
      <c r="K368" s="554"/>
      <c r="L368" s="616"/>
      <c r="M368" s="554"/>
      <c r="N368" s="117"/>
      <c r="O368" s="80">
        <f>'Mapa de Risco'!H368</f>
        <v>0</v>
      </c>
      <c r="P368" s="150"/>
      <c r="Q368" s="8"/>
      <c r="R368" s="147"/>
      <c r="S368" s="148"/>
      <c r="T368" s="148"/>
      <c r="U368" s="148"/>
      <c r="V368" s="124" t="str">
        <f t="shared" si="138"/>
        <v/>
      </c>
      <c r="W368" s="417"/>
      <c r="Y368" s="417"/>
      <c r="Z368" s="417"/>
      <c r="AA368" s="417"/>
      <c r="AB368" s="526"/>
    </row>
    <row r="369" spans="2:28" s="78" customFormat="1" ht="15.6" customHeight="1" thickTop="1" thickBot="1" x14ac:dyDescent="0.25">
      <c r="B369" s="446"/>
      <c r="C369" s="459"/>
      <c r="D369" s="446"/>
      <c r="E369" s="459"/>
      <c r="F369" s="613"/>
      <c r="G369" s="123">
        <f>'Mapa de Risco'!F369</f>
        <v>0</v>
      </c>
      <c r="H369" s="135"/>
      <c r="I369" s="553"/>
      <c r="J369" s="529"/>
      <c r="K369" s="554"/>
      <c r="L369" s="616"/>
      <c r="M369" s="554"/>
      <c r="N369" s="117"/>
      <c r="O369" s="80">
        <f>'Mapa de Risco'!H369</f>
        <v>0</v>
      </c>
      <c r="P369" s="150"/>
      <c r="Q369" s="8"/>
      <c r="R369" s="147"/>
      <c r="S369" s="148"/>
      <c r="T369" s="148"/>
      <c r="U369" s="148"/>
      <c r="V369" s="124" t="str">
        <f t="shared" si="138"/>
        <v/>
      </c>
      <c r="W369" s="417"/>
      <c r="Y369" s="417"/>
      <c r="Z369" s="417"/>
      <c r="AA369" s="417"/>
      <c r="AB369" s="526"/>
    </row>
    <row r="370" spans="2:28" s="78" customFormat="1" ht="15.6" customHeight="1" thickTop="1" thickBot="1" x14ac:dyDescent="0.25">
      <c r="B370" s="446"/>
      <c r="C370" s="459"/>
      <c r="D370" s="446"/>
      <c r="E370" s="459"/>
      <c r="F370" s="613"/>
      <c r="G370" s="123">
        <f>'Mapa de Risco'!F370</f>
        <v>0</v>
      </c>
      <c r="H370" s="135"/>
      <c r="I370" s="553"/>
      <c r="J370" s="529"/>
      <c r="K370" s="554"/>
      <c r="L370" s="616"/>
      <c r="M370" s="554"/>
      <c r="N370" s="117"/>
      <c r="O370" s="80">
        <f>'Mapa de Risco'!H370</f>
        <v>0</v>
      </c>
      <c r="P370" s="150"/>
      <c r="Q370" s="8"/>
      <c r="R370" s="147"/>
      <c r="S370" s="148"/>
      <c r="T370" s="148"/>
      <c r="U370" s="148"/>
      <c r="V370" s="124" t="str">
        <f t="shared" si="138"/>
        <v/>
      </c>
      <c r="W370" s="417"/>
      <c r="Y370" s="417"/>
      <c r="Z370" s="417"/>
      <c r="AA370" s="417"/>
      <c r="AB370" s="526"/>
    </row>
    <row r="371" spans="2:28" s="78" customFormat="1" ht="15.6" customHeight="1" thickTop="1" thickBot="1" x14ac:dyDescent="0.25">
      <c r="B371" s="446"/>
      <c r="C371" s="459"/>
      <c r="D371" s="447"/>
      <c r="E371" s="460"/>
      <c r="F371" s="614"/>
      <c r="G371" s="123">
        <f>'Mapa de Risco'!F371</f>
        <v>0</v>
      </c>
      <c r="H371" s="135"/>
      <c r="I371" s="555"/>
      <c r="J371" s="556"/>
      <c r="K371" s="557"/>
      <c r="L371" s="617"/>
      <c r="M371" s="557"/>
      <c r="N371" s="117"/>
      <c r="O371" s="80">
        <f>'Mapa de Risco'!H371</f>
        <v>0</v>
      </c>
      <c r="P371" s="150"/>
      <c r="Q371" s="8"/>
      <c r="R371" s="147"/>
      <c r="S371" s="148"/>
      <c r="T371" s="148"/>
      <c r="U371" s="148"/>
      <c r="V371" s="124" t="str">
        <f t="shared" si="138"/>
        <v/>
      </c>
      <c r="W371" s="418"/>
      <c r="Y371" s="418"/>
      <c r="Z371" s="418"/>
      <c r="AA371" s="418"/>
      <c r="AB371" s="527"/>
    </row>
    <row r="372" spans="2:28" s="78" customFormat="1" ht="15.6" customHeight="1" thickTop="1" thickBot="1" x14ac:dyDescent="0.25">
      <c r="B372" s="446"/>
      <c r="C372" s="459"/>
      <c r="D372" s="445" t="str">
        <f>'Mapa de Risco'!D372:D381</f>
        <v>FCS.05</v>
      </c>
      <c r="E372" s="470">
        <f>'Mapa de Risco'!E372:E381</f>
        <v>0</v>
      </c>
      <c r="F372" s="612" t="str">
        <f>'Mapa de Risco'!G372:G381</f>
        <v>Evento 37</v>
      </c>
      <c r="G372" s="123">
        <f>'Mapa de Risco'!F372</f>
        <v>0</v>
      </c>
      <c r="H372" s="135"/>
      <c r="I372" s="550" t="str">
        <f t="shared" ref="I372" si="151">IFERROR(ROUND(AVERAGE(H372:H381),0),"")</f>
        <v/>
      </c>
      <c r="J372" s="551"/>
      <c r="K372" s="552"/>
      <c r="L372" s="615" t="str">
        <f t="shared" ref="L372" si="152">IF(I372&gt;5,"Nota Inválida",HLOOKUP(I372,$I$9:$M$10,2,0))</f>
        <v>Nota Inválida</v>
      </c>
      <c r="M372" s="552"/>
      <c r="N372" s="117"/>
      <c r="O372" s="80">
        <f>'Mapa de Risco'!H372</f>
        <v>0</v>
      </c>
      <c r="P372" s="150"/>
      <c r="Q372" s="8"/>
      <c r="R372" s="147"/>
      <c r="S372" s="148"/>
      <c r="T372" s="148"/>
      <c r="U372" s="148"/>
      <c r="V372" s="124" t="str">
        <f t="shared" si="138"/>
        <v/>
      </c>
      <c r="W372" s="537" t="str">
        <f t="shared" si="139"/>
        <v/>
      </c>
      <c r="Y372" s="537" t="str">
        <f>I372</f>
        <v/>
      </c>
      <c r="Z372" s="537" t="str">
        <f t="shared" si="135"/>
        <v/>
      </c>
      <c r="AA372" s="537" t="str">
        <f t="shared" si="131"/>
        <v/>
      </c>
      <c r="AB372" s="525" t="str">
        <f t="shared" si="150"/>
        <v/>
      </c>
    </row>
    <row r="373" spans="2:28" s="78" customFormat="1" ht="15.6" customHeight="1" thickTop="1" thickBot="1" x14ac:dyDescent="0.25">
      <c r="B373" s="446"/>
      <c r="C373" s="459"/>
      <c r="D373" s="446"/>
      <c r="E373" s="459"/>
      <c r="F373" s="613"/>
      <c r="G373" s="123">
        <f>'Mapa de Risco'!F373</f>
        <v>0</v>
      </c>
      <c r="H373" s="135"/>
      <c r="I373" s="553"/>
      <c r="J373" s="529"/>
      <c r="K373" s="554"/>
      <c r="L373" s="616"/>
      <c r="M373" s="554"/>
      <c r="N373" s="117"/>
      <c r="O373" s="80">
        <f>'Mapa de Risco'!H373</f>
        <v>0</v>
      </c>
      <c r="P373" s="150"/>
      <c r="Q373" s="8"/>
      <c r="R373" s="147"/>
      <c r="S373" s="148"/>
      <c r="T373" s="148"/>
      <c r="U373" s="148"/>
      <c r="V373" s="124" t="str">
        <f t="shared" si="138"/>
        <v/>
      </c>
      <c r="W373" s="417"/>
      <c r="Y373" s="417"/>
      <c r="Z373" s="417"/>
      <c r="AA373" s="417"/>
      <c r="AB373" s="526"/>
    </row>
    <row r="374" spans="2:28" s="78" customFormat="1" ht="15.6" customHeight="1" thickTop="1" thickBot="1" x14ac:dyDescent="0.25">
      <c r="B374" s="446"/>
      <c r="C374" s="459"/>
      <c r="D374" s="446"/>
      <c r="E374" s="459"/>
      <c r="F374" s="613"/>
      <c r="G374" s="123">
        <f>'Mapa de Risco'!F374</f>
        <v>0</v>
      </c>
      <c r="H374" s="135"/>
      <c r="I374" s="553"/>
      <c r="J374" s="529"/>
      <c r="K374" s="554"/>
      <c r="L374" s="616"/>
      <c r="M374" s="554"/>
      <c r="N374" s="117"/>
      <c r="O374" s="80">
        <f>'Mapa de Risco'!H374</f>
        <v>0</v>
      </c>
      <c r="P374" s="150"/>
      <c r="Q374" s="8"/>
      <c r="R374" s="147"/>
      <c r="S374" s="148"/>
      <c r="T374" s="148"/>
      <c r="U374" s="148"/>
      <c r="V374" s="124" t="str">
        <f t="shared" si="138"/>
        <v/>
      </c>
      <c r="W374" s="417"/>
      <c r="Y374" s="417"/>
      <c r="Z374" s="417"/>
      <c r="AA374" s="417"/>
      <c r="AB374" s="526"/>
    </row>
    <row r="375" spans="2:28" s="78" customFormat="1" ht="15.6" customHeight="1" thickTop="1" thickBot="1" x14ac:dyDescent="0.25">
      <c r="B375" s="446"/>
      <c r="C375" s="459"/>
      <c r="D375" s="446"/>
      <c r="E375" s="459"/>
      <c r="F375" s="613"/>
      <c r="G375" s="123">
        <f>'Mapa de Risco'!F375</f>
        <v>0</v>
      </c>
      <c r="H375" s="135"/>
      <c r="I375" s="553"/>
      <c r="J375" s="529"/>
      <c r="K375" s="554"/>
      <c r="L375" s="616"/>
      <c r="M375" s="554"/>
      <c r="N375" s="117"/>
      <c r="O375" s="80">
        <f>'Mapa de Risco'!H375</f>
        <v>0</v>
      </c>
      <c r="P375" s="150"/>
      <c r="Q375" s="8"/>
      <c r="R375" s="147"/>
      <c r="S375" s="148"/>
      <c r="T375" s="148"/>
      <c r="U375" s="148"/>
      <c r="V375" s="124" t="str">
        <f t="shared" si="138"/>
        <v/>
      </c>
      <c r="W375" s="417"/>
      <c r="Y375" s="417"/>
      <c r="Z375" s="417"/>
      <c r="AA375" s="417"/>
      <c r="AB375" s="526"/>
    </row>
    <row r="376" spans="2:28" s="78" customFormat="1" ht="15.6" customHeight="1" thickTop="1" thickBot="1" x14ac:dyDescent="0.25">
      <c r="B376" s="446"/>
      <c r="C376" s="459"/>
      <c r="D376" s="446"/>
      <c r="E376" s="459"/>
      <c r="F376" s="613"/>
      <c r="G376" s="123">
        <f>'Mapa de Risco'!F376</f>
        <v>0</v>
      </c>
      <c r="H376" s="135"/>
      <c r="I376" s="553"/>
      <c r="J376" s="529"/>
      <c r="K376" s="554"/>
      <c r="L376" s="616"/>
      <c r="M376" s="554"/>
      <c r="N376" s="117"/>
      <c r="O376" s="80">
        <f>'Mapa de Risco'!H376</f>
        <v>0</v>
      </c>
      <c r="P376" s="150"/>
      <c r="Q376" s="8"/>
      <c r="R376" s="147"/>
      <c r="S376" s="148"/>
      <c r="T376" s="148"/>
      <c r="U376" s="148"/>
      <c r="V376" s="124" t="str">
        <f t="shared" si="138"/>
        <v/>
      </c>
      <c r="W376" s="417"/>
      <c r="Y376" s="417"/>
      <c r="Z376" s="417"/>
      <c r="AA376" s="417"/>
      <c r="AB376" s="526"/>
    </row>
    <row r="377" spans="2:28" s="78" customFormat="1" ht="15.6" customHeight="1" thickTop="1" thickBot="1" x14ac:dyDescent="0.25">
      <c r="B377" s="446"/>
      <c r="C377" s="459"/>
      <c r="D377" s="446"/>
      <c r="E377" s="459"/>
      <c r="F377" s="613"/>
      <c r="G377" s="123">
        <f>'Mapa de Risco'!F377</f>
        <v>0</v>
      </c>
      <c r="H377" s="135"/>
      <c r="I377" s="553"/>
      <c r="J377" s="529"/>
      <c r="K377" s="554"/>
      <c r="L377" s="616"/>
      <c r="M377" s="554"/>
      <c r="N377" s="117"/>
      <c r="O377" s="80">
        <f>'Mapa de Risco'!H377</f>
        <v>0</v>
      </c>
      <c r="P377" s="150"/>
      <c r="Q377" s="8"/>
      <c r="R377" s="147"/>
      <c r="S377" s="148"/>
      <c r="T377" s="148"/>
      <c r="U377" s="148"/>
      <c r="V377" s="124" t="str">
        <f t="shared" si="138"/>
        <v/>
      </c>
      <c r="W377" s="417"/>
      <c r="Y377" s="417"/>
      <c r="Z377" s="417"/>
      <c r="AA377" s="417"/>
      <c r="AB377" s="526"/>
    </row>
    <row r="378" spans="2:28" s="78" customFormat="1" ht="15.6" customHeight="1" thickTop="1" thickBot="1" x14ac:dyDescent="0.25">
      <c r="B378" s="446"/>
      <c r="C378" s="459"/>
      <c r="D378" s="446"/>
      <c r="E378" s="459"/>
      <c r="F378" s="613"/>
      <c r="G378" s="123">
        <f>'Mapa de Risco'!F378</f>
        <v>0</v>
      </c>
      <c r="H378" s="135"/>
      <c r="I378" s="553"/>
      <c r="J378" s="529"/>
      <c r="K378" s="554"/>
      <c r="L378" s="616"/>
      <c r="M378" s="554"/>
      <c r="N378" s="117"/>
      <c r="O378" s="80">
        <f>'Mapa de Risco'!H378</f>
        <v>0</v>
      </c>
      <c r="P378" s="150"/>
      <c r="Q378" s="8"/>
      <c r="R378" s="147"/>
      <c r="S378" s="148"/>
      <c r="T378" s="148"/>
      <c r="U378" s="148"/>
      <c r="V378" s="124" t="str">
        <f t="shared" si="138"/>
        <v/>
      </c>
      <c r="W378" s="417"/>
      <c r="Y378" s="417"/>
      <c r="Z378" s="417"/>
      <c r="AA378" s="417"/>
      <c r="AB378" s="526"/>
    </row>
    <row r="379" spans="2:28" s="78" customFormat="1" ht="15.6" customHeight="1" thickTop="1" thickBot="1" x14ac:dyDescent="0.25">
      <c r="B379" s="446"/>
      <c r="C379" s="459"/>
      <c r="D379" s="446"/>
      <c r="E379" s="459"/>
      <c r="F379" s="613"/>
      <c r="G379" s="123">
        <f>'Mapa de Risco'!F379</f>
        <v>0</v>
      </c>
      <c r="H379" s="135"/>
      <c r="I379" s="553"/>
      <c r="J379" s="529"/>
      <c r="K379" s="554"/>
      <c r="L379" s="616"/>
      <c r="M379" s="554"/>
      <c r="N379" s="117"/>
      <c r="O379" s="80">
        <f>'Mapa de Risco'!H379</f>
        <v>0</v>
      </c>
      <c r="P379" s="150"/>
      <c r="Q379" s="8"/>
      <c r="R379" s="147"/>
      <c r="S379" s="148"/>
      <c r="T379" s="148"/>
      <c r="U379" s="148"/>
      <c r="V379" s="124" t="str">
        <f t="shared" si="138"/>
        <v/>
      </c>
      <c r="W379" s="417"/>
      <c r="Y379" s="417"/>
      <c r="Z379" s="417"/>
      <c r="AA379" s="417"/>
      <c r="AB379" s="526"/>
    </row>
    <row r="380" spans="2:28" s="78" customFormat="1" ht="15.6" customHeight="1" thickTop="1" thickBot="1" x14ac:dyDescent="0.25">
      <c r="B380" s="446"/>
      <c r="C380" s="459"/>
      <c r="D380" s="446"/>
      <c r="E380" s="459"/>
      <c r="F380" s="613"/>
      <c r="G380" s="123">
        <f>'Mapa de Risco'!F380</f>
        <v>0</v>
      </c>
      <c r="H380" s="135"/>
      <c r="I380" s="553"/>
      <c r="J380" s="529"/>
      <c r="K380" s="554"/>
      <c r="L380" s="616"/>
      <c r="M380" s="554"/>
      <c r="N380" s="117"/>
      <c r="O380" s="80">
        <f>'Mapa de Risco'!H380</f>
        <v>0</v>
      </c>
      <c r="P380" s="150"/>
      <c r="Q380" s="8"/>
      <c r="R380" s="147"/>
      <c r="S380" s="148"/>
      <c r="T380" s="148"/>
      <c r="U380" s="148"/>
      <c r="V380" s="124" t="str">
        <f t="shared" si="138"/>
        <v/>
      </c>
      <c r="W380" s="417"/>
      <c r="Y380" s="417"/>
      <c r="Z380" s="417"/>
      <c r="AA380" s="417"/>
      <c r="AB380" s="526"/>
    </row>
    <row r="381" spans="2:28" s="78" customFormat="1" ht="15.6" customHeight="1" thickTop="1" thickBot="1" x14ac:dyDescent="0.25">
      <c r="B381" s="446"/>
      <c r="C381" s="459"/>
      <c r="D381" s="447"/>
      <c r="E381" s="460"/>
      <c r="F381" s="614"/>
      <c r="G381" s="123">
        <f>'Mapa de Risco'!F381</f>
        <v>0</v>
      </c>
      <c r="H381" s="135"/>
      <c r="I381" s="555"/>
      <c r="J381" s="556"/>
      <c r="K381" s="557"/>
      <c r="L381" s="617"/>
      <c r="M381" s="557"/>
      <c r="N381" s="117"/>
      <c r="O381" s="80">
        <f>'Mapa de Risco'!H381</f>
        <v>0</v>
      </c>
      <c r="P381" s="150"/>
      <c r="Q381" s="8"/>
      <c r="R381" s="147"/>
      <c r="S381" s="148"/>
      <c r="T381" s="148"/>
      <c r="U381" s="148"/>
      <c r="V381" s="124" t="str">
        <f t="shared" si="138"/>
        <v/>
      </c>
      <c r="W381" s="418"/>
      <c r="Y381" s="418"/>
      <c r="Z381" s="418"/>
      <c r="AA381" s="418"/>
      <c r="AB381" s="527"/>
    </row>
    <row r="382" spans="2:28" s="78" customFormat="1" ht="15.6" customHeight="1" thickTop="1" thickBot="1" x14ac:dyDescent="0.25">
      <c r="B382" s="446"/>
      <c r="C382" s="459"/>
      <c r="D382" s="445" t="str">
        <f>'Mapa de Risco'!D382:D391</f>
        <v>FCS.06</v>
      </c>
      <c r="E382" s="470">
        <f>'Mapa de Risco'!E382:E391</f>
        <v>0</v>
      </c>
      <c r="F382" s="612" t="str">
        <f>'Mapa de Risco'!G382:G391</f>
        <v>Evento 38</v>
      </c>
      <c r="G382" s="123">
        <f>'Mapa de Risco'!F382</f>
        <v>0</v>
      </c>
      <c r="H382" s="135"/>
      <c r="I382" s="550" t="str">
        <f t="shared" ref="I382" si="153">IFERROR(ROUND(AVERAGE(H382:H391),0),"")</f>
        <v/>
      </c>
      <c r="J382" s="551"/>
      <c r="K382" s="552"/>
      <c r="L382" s="615" t="str">
        <f t="shared" ref="L382" si="154">IF(I382&gt;5,"Nota Inválida",HLOOKUP(I382,$I$9:$M$10,2,0))</f>
        <v>Nota Inválida</v>
      </c>
      <c r="M382" s="552"/>
      <c r="N382" s="117"/>
      <c r="O382" s="80">
        <f>'Mapa de Risco'!H382</f>
        <v>0</v>
      </c>
      <c r="P382" s="150"/>
      <c r="Q382" s="8"/>
      <c r="R382" s="147"/>
      <c r="S382" s="148"/>
      <c r="T382" s="148"/>
      <c r="U382" s="148"/>
      <c r="V382" s="124" t="str">
        <f t="shared" si="138"/>
        <v/>
      </c>
      <c r="W382" s="537" t="str">
        <f t="shared" si="139"/>
        <v/>
      </c>
      <c r="Y382" s="537" t="str">
        <f t="shared" ref="Y382" si="155">I382</f>
        <v/>
      </c>
      <c r="Z382" s="537" t="str">
        <f t="shared" si="135"/>
        <v/>
      </c>
      <c r="AA382" s="537" t="str">
        <f t="shared" ref="AA382:AA442" si="156">IFERROR(Y382*Z382,"")</f>
        <v/>
      </c>
      <c r="AB382" s="525" t="str">
        <f t="shared" si="150"/>
        <v/>
      </c>
    </row>
    <row r="383" spans="2:28" s="78" customFormat="1" ht="15.6" customHeight="1" thickTop="1" thickBot="1" x14ac:dyDescent="0.25">
      <c r="B383" s="446"/>
      <c r="C383" s="459"/>
      <c r="D383" s="446"/>
      <c r="E383" s="459"/>
      <c r="F383" s="613"/>
      <c r="G383" s="123">
        <f>'Mapa de Risco'!F383</f>
        <v>0</v>
      </c>
      <c r="H383" s="135"/>
      <c r="I383" s="553"/>
      <c r="J383" s="529"/>
      <c r="K383" s="554"/>
      <c r="L383" s="616"/>
      <c r="M383" s="554"/>
      <c r="N383" s="117"/>
      <c r="O383" s="80">
        <f>'Mapa de Risco'!H383</f>
        <v>0</v>
      </c>
      <c r="P383" s="150"/>
      <c r="Q383" s="8"/>
      <c r="R383" s="147"/>
      <c r="S383" s="148"/>
      <c r="T383" s="148"/>
      <c r="U383" s="148"/>
      <c r="V383" s="124" t="str">
        <f t="shared" si="138"/>
        <v/>
      </c>
      <c r="W383" s="417"/>
      <c r="Y383" s="417"/>
      <c r="Z383" s="417"/>
      <c r="AA383" s="417"/>
      <c r="AB383" s="526"/>
    </row>
    <row r="384" spans="2:28" s="78" customFormat="1" ht="15.6" customHeight="1" thickTop="1" thickBot="1" x14ac:dyDescent="0.25">
      <c r="B384" s="446"/>
      <c r="C384" s="459"/>
      <c r="D384" s="446"/>
      <c r="E384" s="459"/>
      <c r="F384" s="613"/>
      <c r="G384" s="123">
        <f>'Mapa de Risco'!F384</f>
        <v>0</v>
      </c>
      <c r="H384" s="135"/>
      <c r="I384" s="553"/>
      <c r="J384" s="529"/>
      <c r="K384" s="554"/>
      <c r="L384" s="616"/>
      <c r="M384" s="554"/>
      <c r="N384" s="117"/>
      <c r="O384" s="80">
        <f>'Mapa de Risco'!H384</f>
        <v>0</v>
      </c>
      <c r="P384" s="150"/>
      <c r="Q384" s="8"/>
      <c r="R384" s="147"/>
      <c r="S384" s="148"/>
      <c r="T384" s="148"/>
      <c r="U384" s="148"/>
      <c r="V384" s="124" t="str">
        <f t="shared" si="138"/>
        <v/>
      </c>
      <c r="W384" s="417"/>
      <c r="Y384" s="417"/>
      <c r="Z384" s="417"/>
      <c r="AA384" s="417"/>
      <c r="AB384" s="526"/>
    </row>
    <row r="385" spans="2:28" s="78" customFormat="1" ht="15.6" customHeight="1" thickTop="1" thickBot="1" x14ac:dyDescent="0.25">
      <c r="B385" s="446"/>
      <c r="C385" s="459"/>
      <c r="D385" s="446"/>
      <c r="E385" s="459"/>
      <c r="F385" s="613"/>
      <c r="G385" s="123">
        <f>'Mapa de Risco'!F385</f>
        <v>0</v>
      </c>
      <c r="H385" s="135"/>
      <c r="I385" s="553"/>
      <c r="J385" s="529"/>
      <c r="K385" s="554"/>
      <c r="L385" s="616"/>
      <c r="M385" s="554"/>
      <c r="N385" s="117"/>
      <c r="O385" s="80">
        <f>'Mapa de Risco'!H385</f>
        <v>0</v>
      </c>
      <c r="P385" s="150"/>
      <c r="Q385" s="8"/>
      <c r="R385" s="147"/>
      <c r="S385" s="148"/>
      <c r="T385" s="148"/>
      <c r="U385" s="148"/>
      <c r="V385" s="124" t="str">
        <f t="shared" si="138"/>
        <v/>
      </c>
      <c r="W385" s="417"/>
      <c r="Y385" s="417"/>
      <c r="Z385" s="417"/>
      <c r="AA385" s="417"/>
      <c r="AB385" s="526"/>
    </row>
    <row r="386" spans="2:28" s="78" customFormat="1" ht="15.6" customHeight="1" thickTop="1" thickBot="1" x14ac:dyDescent="0.25">
      <c r="B386" s="446"/>
      <c r="C386" s="459"/>
      <c r="D386" s="446"/>
      <c r="E386" s="459"/>
      <c r="F386" s="613"/>
      <c r="G386" s="123">
        <f>'Mapa de Risco'!F386</f>
        <v>0</v>
      </c>
      <c r="H386" s="135"/>
      <c r="I386" s="553"/>
      <c r="J386" s="529"/>
      <c r="K386" s="554"/>
      <c r="L386" s="616"/>
      <c r="M386" s="554"/>
      <c r="N386" s="117"/>
      <c r="O386" s="80">
        <f>'Mapa de Risco'!H386</f>
        <v>0</v>
      </c>
      <c r="P386" s="150"/>
      <c r="Q386" s="8"/>
      <c r="R386" s="147"/>
      <c r="S386" s="148"/>
      <c r="T386" s="148"/>
      <c r="U386" s="148"/>
      <c r="V386" s="124" t="str">
        <f t="shared" si="138"/>
        <v/>
      </c>
      <c r="W386" s="417"/>
      <c r="Y386" s="417"/>
      <c r="Z386" s="417"/>
      <c r="AA386" s="417"/>
      <c r="AB386" s="526"/>
    </row>
    <row r="387" spans="2:28" s="78" customFormat="1" ht="15.6" customHeight="1" thickTop="1" thickBot="1" x14ac:dyDescent="0.25">
      <c r="B387" s="446"/>
      <c r="C387" s="459"/>
      <c r="D387" s="446"/>
      <c r="E387" s="459"/>
      <c r="F387" s="613"/>
      <c r="G387" s="123">
        <f>'Mapa de Risco'!F387</f>
        <v>0</v>
      </c>
      <c r="H387" s="135"/>
      <c r="I387" s="553"/>
      <c r="J387" s="529"/>
      <c r="K387" s="554"/>
      <c r="L387" s="616"/>
      <c r="M387" s="554"/>
      <c r="N387" s="117"/>
      <c r="O387" s="80">
        <f>'Mapa de Risco'!H387</f>
        <v>0</v>
      </c>
      <c r="P387" s="150"/>
      <c r="Q387" s="8"/>
      <c r="R387" s="147"/>
      <c r="S387" s="148"/>
      <c r="T387" s="148"/>
      <c r="U387" s="148"/>
      <c r="V387" s="124" t="str">
        <f t="shared" si="138"/>
        <v/>
      </c>
      <c r="W387" s="417"/>
      <c r="Y387" s="417"/>
      <c r="Z387" s="417"/>
      <c r="AA387" s="417"/>
      <c r="AB387" s="526"/>
    </row>
    <row r="388" spans="2:28" s="78" customFormat="1" ht="15.6" customHeight="1" thickTop="1" thickBot="1" x14ac:dyDescent="0.25">
      <c r="B388" s="446"/>
      <c r="C388" s="459"/>
      <c r="D388" s="446"/>
      <c r="E388" s="459"/>
      <c r="F388" s="613"/>
      <c r="G388" s="123">
        <f>'Mapa de Risco'!F388</f>
        <v>0</v>
      </c>
      <c r="H388" s="135"/>
      <c r="I388" s="553"/>
      <c r="J388" s="529"/>
      <c r="K388" s="554"/>
      <c r="L388" s="616"/>
      <c r="M388" s="554"/>
      <c r="N388" s="117"/>
      <c r="O388" s="80">
        <f>'Mapa de Risco'!H388</f>
        <v>0</v>
      </c>
      <c r="P388" s="150"/>
      <c r="Q388" s="8"/>
      <c r="R388" s="147"/>
      <c r="S388" s="148"/>
      <c r="T388" s="148"/>
      <c r="U388" s="148"/>
      <c r="V388" s="124" t="str">
        <f t="shared" si="138"/>
        <v/>
      </c>
      <c r="W388" s="417"/>
      <c r="Y388" s="417"/>
      <c r="Z388" s="417"/>
      <c r="AA388" s="417"/>
      <c r="AB388" s="526"/>
    </row>
    <row r="389" spans="2:28" s="78" customFormat="1" ht="15.6" customHeight="1" thickTop="1" thickBot="1" x14ac:dyDescent="0.25">
      <c r="B389" s="446"/>
      <c r="C389" s="459"/>
      <c r="D389" s="446"/>
      <c r="E389" s="459"/>
      <c r="F389" s="613"/>
      <c r="G389" s="123">
        <f>'Mapa de Risco'!F389</f>
        <v>0</v>
      </c>
      <c r="H389" s="135"/>
      <c r="I389" s="553"/>
      <c r="J389" s="529"/>
      <c r="K389" s="554"/>
      <c r="L389" s="616"/>
      <c r="M389" s="554"/>
      <c r="N389" s="117"/>
      <c r="O389" s="80">
        <f>'Mapa de Risco'!H389</f>
        <v>0</v>
      </c>
      <c r="P389" s="150"/>
      <c r="Q389" s="8"/>
      <c r="R389" s="147"/>
      <c r="S389" s="148"/>
      <c r="T389" s="148"/>
      <c r="U389" s="148"/>
      <c r="V389" s="124" t="str">
        <f t="shared" si="138"/>
        <v/>
      </c>
      <c r="W389" s="417"/>
      <c r="Y389" s="417"/>
      <c r="Z389" s="417"/>
      <c r="AA389" s="417"/>
      <c r="AB389" s="526"/>
    </row>
    <row r="390" spans="2:28" s="78" customFormat="1" ht="15.6" customHeight="1" thickTop="1" thickBot="1" x14ac:dyDescent="0.25">
      <c r="B390" s="446"/>
      <c r="C390" s="459"/>
      <c r="D390" s="446"/>
      <c r="E390" s="459"/>
      <c r="F390" s="613"/>
      <c r="G390" s="123">
        <f>'Mapa de Risco'!F390</f>
        <v>0</v>
      </c>
      <c r="H390" s="135"/>
      <c r="I390" s="553"/>
      <c r="J390" s="529"/>
      <c r="K390" s="554"/>
      <c r="L390" s="616"/>
      <c r="M390" s="554"/>
      <c r="N390" s="117"/>
      <c r="O390" s="80">
        <f>'Mapa de Risco'!H390</f>
        <v>0</v>
      </c>
      <c r="P390" s="150"/>
      <c r="Q390" s="8"/>
      <c r="R390" s="147"/>
      <c r="S390" s="148"/>
      <c r="T390" s="148"/>
      <c r="U390" s="148"/>
      <c r="V390" s="124" t="str">
        <f t="shared" si="138"/>
        <v/>
      </c>
      <c r="W390" s="417"/>
      <c r="Y390" s="417"/>
      <c r="Z390" s="417"/>
      <c r="AA390" s="417"/>
      <c r="AB390" s="526"/>
    </row>
    <row r="391" spans="2:28" s="78" customFormat="1" ht="15.6" customHeight="1" thickTop="1" thickBot="1" x14ac:dyDescent="0.25">
      <c r="B391" s="446"/>
      <c r="C391" s="459"/>
      <c r="D391" s="447"/>
      <c r="E391" s="460"/>
      <c r="F391" s="614"/>
      <c r="G391" s="123">
        <f>'Mapa de Risco'!F391</f>
        <v>0</v>
      </c>
      <c r="H391" s="135"/>
      <c r="I391" s="555"/>
      <c r="J391" s="556"/>
      <c r="K391" s="557"/>
      <c r="L391" s="617"/>
      <c r="M391" s="557"/>
      <c r="N391" s="117"/>
      <c r="O391" s="80">
        <f>'Mapa de Risco'!H391</f>
        <v>0</v>
      </c>
      <c r="P391" s="150"/>
      <c r="Q391" s="8"/>
      <c r="R391" s="147"/>
      <c r="S391" s="148"/>
      <c r="T391" s="148"/>
      <c r="U391" s="148"/>
      <c r="V391" s="124" t="str">
        <f t="shared" si="138"/>
        <v/>
      </c>
      <c r="W391" s="418"/>
      <c r="Y391" s="418"/>
      <c r="Z391" s="418"/>
      <c r="AA391" s="418"/>
      <c r="AB391" s="527"/>
    </row>
    <row r="392" spans="2:28" s="78" customFormat="1" ht="15.6" customHeight="1" thickTop="1" thickBot="1" x14ac:dyDescent="0.25">
      <c r="B392" s="446"/>
      <c r="C392" s="459"/>
      <c r="D392" s="445" t="str">
        <f>'Mapa de Risco'!D392:D401</f>
        <v>FCS.07</v>
      </c>
      <c r="E392" s="470">
        <f>'Mapa de Risco'!E392:E401</f>
        <v>0</v>
      </c>
      <c r="F392" s="612" t="str">
        <f>'Mapa de Risco'!G392:G401</f>
        <v>Evento 39</v>
      </c>
      <c r="G392" s="123">
        <f>'Mapa de Risco'!F392</f>
        <v>0</v>
      </c>
      <c r="H392" s="135"/>
      <c r="I392" s="550" t="str">
        <f t="shared" ref="I392" si="157">IFERROR(ROUND(AVERAGE(H392:H401),0),"")</f>
        <v/>
      </c>
      <c r="J392" s="551"/>
      <c r="K392" s="552"/>
      <c r="L392" s="615" t="str">
        <f t="shared" ref="L392" si="158">IF(I392&gt;5,"Nota Inválida",HLOOKUP(I392,$I$9:$M$10,2,0))</f>
        <v>Nota Inválida</v>
      </c>
      <c r="M392" s="552"/>
      <c r="N392" s="117"/>
      <c r="O392" s="80">
        <f>'Mapa de Risco'!H392</f>
        <v>0</v>
      </c>
      <c r="P392" s="150"/>
      <c r="Q392" s="8"/>
      <c r="R392" s="147"/>
      <c r="S392" s="148"/>
      <c r="T392" s="148"/>
      <c r="U392" s="148"/>
      <c r="V392" s="124" t="str">
        <f t="shared" si="138"/>
        <v/>
      </c>
      <c r="W392" s="537" t="str">
        <f t="shared" si="139"/>
        <v/>
      </c>
      <c r="Y392" s="537" t="str">
        <f t="shared" ref="Y392" si="159">I392</f>
        <v/>
      </c>
      <c r="Z392" s="537" t="str">
        <f t="shared" ref="Z392:Z452" si="160">W392</f>
        <v/>
      </c>
      <c r="AA392" s="537" t="str">
        <f t="shared" si="156"/>
        <v/>
      </c>
      <c r="AB392" s="525" t="str">
        <f t="shared" si="150"/>
        <v/>
      </c>
    </row>
    <row r="393" spans="2:28" s="78" customFormat="1" ht="15.6" customHeight="1" thickTop="1" thickBot="1" x14ac:dyDescent="0.25">
      <c r="B393" s="446"/>
      <c r="C393" s="459"/>
      <c r="D393" s="446"/>
      <c r="E393" s="459"/>
      <c r="F393" s="613"/>
      <c r="G393" s="123">
        <f>'Mapa de Risco'!F393</f>
        <v>0</v>
      </c>
      <c r="H393" s="135"/>
      <c r="I393" s="553"/>
      <c r="J393" s="529"/>
      <c r="K393" s="554"/>
      <c r="L393" s="616"/>
      <c r="M393" s="554"/>
      <c r="N393" s="117"/>
      <c r="O393" s="80">
        <f>'Mapa de Risco'!H393</f>
        <v>0</v>
      </c>
      <c r="P393" s="150"/>
      <c r="Q393" s="8"/>
      <c r="R393" s="147"/>
      <c r="S393" s="148"/>
      <c r="T393" s="148"/>
      <c r="U393" s="148"/>
      <c r="V393" s="124" t="str">
        <f t="shared" si="138"/>
        <v/>
      </c>
      <c r="W393" s="417"/>
      <c r="Y393" s="417"/>
      <c r="Z393" s="417"/>
      <c r="AA393" s="417"/>
      <c r="AB393" s="526"/>
    </row>
    <row r="394" spans="2:28" s="78" customFormat="1" ht="15.6" customHeight="1" thickTop="1" thickBot="1" x14ac:dyDescent="0.25">
      <c r="B394" s="446"/>
      <c r="C394" s="459"/>
      <c r="D394" s="446"/>
      <c r="E394" s="459"/>
      <c r="F394" s="613"/>
      <c r="G394" s="123">
        <f>'Mapa de Risco'!F394</f>
        <v>0</v>
      </c>
      <c r="H394" s="135"/>
      <c r="I394" s="553"/>
      <c r="J394" s="529"/>
      <c r="K394" s="554"/>
      <c r="L394" s="616"/>
      <c r="M394" s="554"/>
      <c r="N394" s="117"/>
      <c r="O394" s="80">
        <f>'Mapa de Risco'!H394</f>
        <v>0</v>
      </c>
      <c r="P394" s="150"/>
      <c r="Q394" s="8"/>
      <c r="R394" s="147"/>
      <c r="S394" s="148"/>
      <c r="T394" s="148"/>
      <c r="U394" s="148"/>
      <c r="V394" s="124" t="str">
        <f t="shared" si="138"/>
        <v/>
      </c>
      <c r="W394" s="417"/>
      <c r="Y394" s="417"/>
      <c r="Z394" s="417"/>
      <c r="AA394" s="417"/>
      <c r="AB394" s="526"/>
    </row>
    <row r="395" spans="2:28" s="78" customFormat="1" ht="15.6" customHeight="1" thickTop="1" thickBot="1" x14ac:dyDescent="0.25">
      <c r="B395" s="446"/>
      <c r="C395" s="459"/>
      <c r="D395" s="446"/>
      <c r="E395" s="459"/>
      <c r="F395" s="613"/>
      <c r="G395" s="123">
        <f>'Mapa de Risco'!F395</f>
        <v>0</v>
      </c>
      <c r="H395" s="135"/>
      <c r="I395" s="553"/>
      <c r="J395" s="529"/>
      <c r="K395" s="554"/>
      <c r="L395" s="616"/>
      <c r="M395" s="554"/>
      <c r="N395" s="117"/>
      <c r="O395" s="80">
        <f>'Mapa de Risco'!H395</f>
        <v>0</v>
      </c>
      <c r="P395" s="150"/>
      <c r="Q395" s="8"/>
      <c r="R395" s="147"/>
      <c r="S395" s="148"/>
      <c r="T395" s="148"/>
      <c r="U395" s="148"/>
      <c r="V395" s="124" t="str">
        <f t="shared" si="138"/>
        <v/>
      </c>
      <c r="W395" s="417"/>
      <c r="Y395" s="417"/>
      <c r="Z395" s="417"/>
      <c r="AA395" s="417"/>
      <c r="AB395" s="526"/>
    </row>
    <row r="396" spans="2:28" s="78" customFormat="1" ht="15.6" customHeight="1" thickTop="1" thickBot="1" x14ac:dyDescent="0.25">
      <c r="B396" s="446"/>
      <c r="C396" s="459"/>
      <c r="D396" s="446"/>
      <c r="E396" s="459"/>
      <c r="F396" s="613"/>
      <c r="G396" s="123">
        <f>'Mapa de Risco'!F396</f>
        <v>0</v>
      </c>
      <c r="H396" s="135"/>
      <c r="I396" s="553"/>
      <c r="J396" s="529"/>
      <c r="K396" s="554"/>
      <c r="L396" s="616"/>
      <c r="M396" s="554"/>
      <c r="N396" s="117"/>
      <c r="O396" s="80">
        <f>'Mapa de Risco'!H396</f>
        <v>0</v>
      </c>
      <c r="P396" s="150"/>
      <c r="Q396" s="8"/>
      <c r="R396" s="147"/>
      <c r="S396" s="148"/>
      <c r="T396" s="148"/>
      <c r="U396" s="148"/>
      <c r="V396" s="124" t="str">
        <f t="shared" ref="V396:V459" si="161">IFERROR(((P396*$P$8)+(Q396*$Q$8)+(R396*$R$8)+(S396*$S$8)+(T396*$T$8)+(U396*$U$8))/((IF(P396=0,0,$P$8))+(IF(Q396=0,0,$Q$8))+(IF(R396=0,0,$R$8))+(IF(S396=0,0,$S$8))+(IF(T396=0,0,$T$8))+(IF(U396=0,0,$U$8))),"")</f>
        <v/>
      </c>
      <c r="W396" s="417"/>
      <c r="Y396" s="417"/>
      <c r="Z396" s="417"/>
      <c r="AA396" s="417"/>
      <c r="AB396" s="526"/>
    </row>
    <row r="397" spans="2:28" s="78" customFormat="1" ht="15.6" customHeight="1" thickTop="1" thickBot="1" x14ac:dyDescent="0.25">
      <c r="B397" s="446"/>
      <c r="C397" s="459"/>
      <c r="D397" s="446"/>
      <c r="E397" s="459"/>
      <c r="F397" s="613"/>
      <c r="G397" s="123">
        <f>'Mapa de Risco'!F397</f>
        <v>0</v>
      </c>
      <c r="H397" s="135"/>
      <c r="I397" s="553"/>
      <c r="J397" s="529"/>
      <c r="K397" s="554"/>
      <c r="L397" s="616"/>
      <c r="M397" s="554"/>
      <c r="N397" s="117"/>
      <c r="O397" s="80">
        <f>'Mapa de Risco'!H397</f>
        <v>0</v>
      </c>
      <c r="P397" s="150"/>
      <c r="Q397" s="8"/>
      <c r="R397" s="147"/>
      <c r="S397" s="148"/>
      <c r="T397" s="148"/>
      <c r="U397" s="148"/>
      <c r="V397" s="124" t="str">
        <f t="shared" si="161"/>
        <v/>
      </c>
      <c r="W397" s="417"/>
      <c r="Y397" s="417"/>
      <c r="Z397" s="417"/>
      <c r="AA397" s="417"/>
      <c r="AB397" s="526"/>
    </row>
    <row r="398" spans="2:28" s="78" customFormat="1" ht="15.6" customHeight="1" thickTop="1" thickBot="1" x14ac:dyDescent="0.25">
      <c r="B398" s="446"/>
      <c r="C398" s="459"/>
      <c r="D398" s="446"/>
      <c r="E398" s="459"/>
      <c r="F398" s="613"/>
      <c r="G398" s="123">
        <f>'Mapa de Risco'!F398</f>
        <v>0</v>
      </c>
      <c r="H398" s="135"/>
      <c r="I398" s="553"/>
      <c r="J398" s="529"/>
      <c r="K398" s="554"/>
      <c r="L398" s="616"/>
      <c r="M398" s="554"/>
      <c r="N398" s="117"/>
      <c r="O398" s="80">
        <f>'Mapa de Risco'!H398</f>
        <v>0</v>
      </c>
      <c r="P398" s="150"/>
      <c r="Q398" s="8"/>
      <c r="R398" s="147"/>
      <c r="S398" s="148"/>
      <c r="T398" s="148"/>
      <c r="U398" s="148"/>
      <c r="V398" s="124" t="str">
        <f t="shared" si="161"/>
        <v/>
      </c>
      <c r="W398" s="417"/>
      <c r="Y398" s="417"/>
      <c r="Z398" s="417"/>
      <c r="AA398" s="417"/>
      <c r="AB398" s="526"/>
    </row>
    <row r="399" spans="2:28" s="78" customFormat="1" ht="15.6" customHeight="1" thickTop="1" thickBot="1" x14ac:dyDescent="0.25">
      <c r="B399" s="446"/>
      <c r="C399" s="459"/>
      <c r="D399" s="446"/>
      <c r="E399" s="459"/>
      <c r="F399" s="613"/>
      <c r="G399" s="123">
        <f>'Mapa de Risco'!F399</f>
        <v>0</v>
      </c>
      <c r="H399" s="135"/>
      <c r="I399" s="553"/>
      <c r="J399" s="529"/>
      <c r="K399" s="554"/>
      <c r="L399" s="616"/>
      <c r="M399" s="554"/>
      <c r="N399" s="117"/>
      <c r="O399" s="80">
        <f>'Mapa de Risco'!H399</f>
        <v>0</v>
      </c>
      <c r="P399" s="150"/>
      <c r="Q399" s="8"/>
      <c r="R399" s="147"/>
      <c r="S399" s="148"/>
      <c r="T399" s="148"/>
      <c r="U399" s="148"/>
      <c r="V399" s="124" t="str">
        <f t="shared" si="161"/>
        <v/>
      </c>
      <c r="W399" s="417"/>
      <c r="Y399" s="417"/>
      <c r="Z399" s="417"/>
      <c r="AA399" s="417"/>
      <c r="AB399" s="526"/>
    </row>
    <row r="400" spans="2:28" s="78" customFormat="1" ht="15.6" customHeight="1" thickTop="1" thickBot="1" x14ac:dyDescent="0.25">
      <c r="B400" s="446"/>
      <c r="C400" s="459"/>
      <c r="D400" s="446"/>
      <c r="E400" s="459"/>
      <c r="F400" s="613"/>
      <c r="G400" s="123">
        <f>'Mapa de Risco'!F400</f>
        <v>0</v>
      </c>
      <c r="H400" s="135"/>
      <c r="I400" s="553"/>
      <c r="J400" s="529"/>
      <c r="K400" s="554"/>
      <c r="L400" s="616"/>
      <c r="M400" s="554"/>
      <c r="N400" s="117"/>
      <c r="O400" s="80">
        <f>'Mapa de Risco'!H400</f>
        <v>0</v>
      </c>
      <c r="P400" s="150"/>
      <c r="Q400" s="8"/>
      <c r="R400" s="147"/>
      <c r="S400" s="148"/>
      <c r="T400" s="148"/>
      <c r="U400" s="148"/>
      <c r="V400" s="124" t="str">
        <f t="shared" si="161"/>
        <v/>
      </c>
      <c r="W400" s="417"/>
      <c r="Y400" s="417"/>
      <c r="Z400" s="417"/>
      <c r="AA400" s="417"/>
      <c r="AB400" s="526"/>
    </row>
    <row r="401" spans="2:28" s="78" customFormat="1" ht="15.6" customHeight="1" thickTop="1" thickBot="1" x14ac:dyDescent="0.25">
      <c r="B401" s="446"/>
      <c r="C401" s="459"/>
      <c r="D401" s="447"/>
      <c r="E401" s="460"/>
      <c r="F401" s="614"/>
      <c r="G401" s="123">
        <f>'Mapa de Risco'!F401</f>
        <v>0</v>
      </c>
      <c r="H401" s="135"/>
      <c r="I401" s="555"/>
      <c r="J401" s="556"/>
      <c r="K401" s="557"/>
      <c r="L401" s="617"/>
      <c r="M401" s="557"/>
      <c r="N401" s="117"/>
      <c r="O401" s="80">
        <f>'Mapa de Risco'!H401</f>
        <v>0</v>
      </c>
      <c r="P401" s="150"/>
      <c r="Q401" s="8"/>
      <c r="R401" s="147"/>
      <c r="S401" s="148"/>
      <c r="T401" s="148"/>
      <c r="U401" s="148"/>
      <c r="V401" s="124" t="str">
        <f t="shared" si="161"/>
        <v/>
      </c>
      <c r="W401" s="418"/>
      <c r="Y401" s="418"/>
      <c r="Z401" s="418"/>
      <c r="AA401" s="418"/>
      <c r="AB401" s="527"/>
    </row>
    <row r="402" spans="2:28" s="78" customFormat="1" ht="15.6" customHeight="1" thickTop="1" thickBot="1" x14ac:dyDescent="0.25">
      <c r="B402" s="446"/>
      <c r="C402" s="459"/>
      <c r="D402" s="445" t="str">
        <f>'Mapa de Risco'!D402:D411</f>
        <v>FCS.08</v>
      </c>
      <c r="E402" s="470">
        <f>'Mapa de Risco'!E402:E411</f>
        <v>0</v>
      </c>
      <c r="F402" s="612" t="str">
        <f>'Mapa de Risco'!G402:G411</f>
        <v>Evento 40</v>
      </c>
      <c r="G402" s="123">
        <f>'Mapa de Risco'!F402</f>
        <v>0</v>
      </c>
      <c r="H402" s="135"/>
      <c r="I402" s="550" t="str">
        <f t="shared" ref="I402" si="162">IFERROR(ROUND(AVERAGE(H402:H411),0),"")</f>
        <v/>
      </c>
      <c r="J402" s="551"/>
      <c r="K402" s="552"/>
      <c r="L402" s="615" t="str">
        <f t="shared" ref="L402" si="163">IF(I402&gt;5,"Nota Inválida",HLOOKUP(I402,$I$9:$M$10,2,0))</f>
        <v>Nota Inválida</v>
      </c>
      <c r="M402" s="552"/>
      <c r="N402" s="117"/>
      <c r="O402" s="80">
        <f>'Mapa de Risco'!H402</f>
        <v>0</v>
      </c>
      <c r="P402" s="150"/>
      <c r="Q402" s="8"/>
      <c r="R402" s="147"/>
      <c r="S402" s="148"/>
      <c r="T402" s="148"/>
      <c r="U402" s="148"/>
      <c r="V402" s="124" t="str">
        <f t="shared" si="161"/>
        <v/>
      </c>
      <c r="W402" s="537" t="str">
        <f t="shared" ref="W402:W462" si="164">IFERROR(ROUND(AVERAGE(V402:V411),0),"")</f>
        <v/>
      </c>
      <c r="Y402" s="537" t="str">
        <f t="shared" ref="Y402" si="165">I402</f>
        <v/>
      </c>
      <c r="Z402" s="537" t="str">
        <f t="shared" si="160"/>
        <v/>
      </c>
      <c r="AA402" s="537" t="str">
        <f t="shared" si="156"/>
        <v/>
      </c>
      <c r="AB402" s="525" t="str">
        <f t="shared" si="150"/>
        <v/>
      </c>
    </row>
    <row r="403" spans="2:28" s="78" customFormat="1" ht="15.6" customHeight="1" thickTop="1" thickBot="1" x14ac:dyDescent="0.25">
      <c r="B403" s="446"/>
      <c r="C403" s="459"/>
      <c r="D403" s="446"/>
      <c r="E403" s="459"/>
      <c r="F403" s="613"/>
      <c r="G403" s="123">
        <f>'Mapa de Risco'!F403</f>
        <v>0</v>
      </c>
      <c r="H403" s="135"/>
      <c r="I403" s="553"/>
      <c r="J403" s="529"/>
      <c r="K403" s="554"/>
      <c r="L403" s="616"/>
      <c r="M403" s="554"/>
      <c r="N403" s="117"/>
      <c r="O403" s="80">
        <f>'Mapa de Risco'!H403</f>
        <v>0</v>
      </c>
      <c r="P403" s="150"/>
      <c r="Q403" s="8"/>
      <c r="R403" s="147"/>
      <c r="S403" s="148"/>
      <c r="T403" s="148"/>
      <c r="U403" s="148"/>
      <c r="V403" s="124" t="str">
        <f t="shared" si="161"/>
        <v/>
      </c>
      <c r="W403" s="417"/>
      <c r="Y403" s="417"/>
      <c r="Z403" s="417"/>
      <c r="AA403" s="417"/>
      <c r="AB403" s="526"/>
    </row>
    <row r="404" spans="2:28" s="78" customFormat="1" ht="15.6" customHeight="1" thickTop="1" thickBot="1" x14ac:dyDescent="0.25">
      <c r="B404" s="446"/>
      <c r="C404" s="459"/>
      <c r="D404" s="446"/>
      <c r="E404" s="459"/>
      <c r="F404" s="613"/>
      <c r="G404" s="123">
        <f>'Mapa de Risco'!F404</f>
        <v>0</v>
      </c>
      <c r="H404" s="135"/>
      <c r="I404" s="553"/>
      <c r="J404" s="529"/>
      <c r="K404" s="554"/>
      <c r="L404" s="616"/>
      <c r="M404" s="554"/>
      <c r="N404" s="117"/>
      <c r="O404" s="80">
        <f>'Mapa de Risco'!H404</f>
        <v>0</v>
      </c>
      <c r="P404" s="150"/>
      <c r="Q404" s="8"/>
      <c r="R404" s="147"/>
      <c r="S404" s="148"/>
      <c r="T404" s="148"/>
      <c r="U404" s="148"/>
      <c r="V404" s="124" t="str">
        <f t="shared" si="161"/>
        <v/>
      </c>
      <c r="W404" s="417"/>
      <c r="Y404" s="417"/>
      <c r="Z404" s="417"/>
      <c r="AA404" s="417"/>
      <c r="AB404" s="526"/>
    </row>
    <row r="405" spans="2:28" s="78" customFormat="1" ht="15.6" customHeight="1" thickTop="1" thickBot="1" x14ac:dyDescent="0.25">
      <c r="B405" s="446"/>
      <c r="C405" s="459"/>
      <c r="D405" s="446"/>
      <c r="E405" s="459"/>
      <c r="F405" s="613"/>
      <c r="G405" s="123">
        <f>'Mapa de Risco'!F405</f>
        <v>0</v>
      </c>
      <c r="H405" s="135"/>
      <c r="I405" s="553"/>
      <c r="J405" s="529"/>
      <c r="K405" s="554"/>
      <c r="L405" s="616"/>
      <c r="M405" s="554"/>
      <c r="N405" s="117"/>
      <c r="O405" s="80">
        <f>'Mapa de Risco'!H405</f>
        <v>0</v>
      </c>
      <c r="P405" s="150"/>
      <c r="Q405" s="8"/>
      <c r="R405" s="147"/>
      <c r="S405" s="148"/>
      <c r="T405" s="148"/>
      <c r="U405" s="148"/>
      <c r="V405" s="124" t="str">
        <f t="shared" si="161"/>
        <v/>
      </c>
      <c r="W405" s="417"/>
      <c r="Y405" s="417"/>
      <c r="Z405" s="417"/>
      <c r="AA405" s="417"/>
      <c r="AB405" s="526"/>
    </row>
    <row r="406" spans="2:28" s="78" customFormat="1" ht="15.6" customHeight="1" thickTop="1" thickBot="1" x14ac:dyDescent="0.25">
      <c r="B406" s="446"/>
      <c r="C406" s="459"/>
      <c r="D406" s="446"/>
      <c r="E406" s="459"/>
      <c r="F406" s="613"/>
      <c r="G406" s="123">
        <f>'Mapa de Risco'!F406</f>
        <v>0</v>
      </c>
      <c r="H406" s="135"/>
      <c r="I406" s="553"/>
      <c r="J406" s="529"/>
      <c r="K406" s="554"/>
      <c r="L406" s="616"/>
      <c r="M406" s="554"/>
      <c r="N406" s="117"/>
      <c r="O406" s="80">
        <f>'Mapa de Risco'!H406</f>
        <v>0</v>
      </c>
      <c r="P406" s="150"/>
      <c r="Q406" s="8"/>
      <c r="R406" s="147"/>
      <c r="S406" s="148"/>
      <c r="T406" s="148"/>
      <c r="U406" s="148"/>
      <c r="V406" s="124" t="str">
        <f t="shared" si="161"/>
        <v/>
      </c>
      <c r="W406" s="417"/>
      <c r="Y406" s="417"/>
      <c r="Z406" s="417"/>
      <c r="AA406" s="417"/>
      <c r="AB406" s="526"/>
    </row>
    <row r="407" spans="2:28" s="78" customFormat="1" ht="15.6" customHeight="1" thickTop="1" thickBot="1" x14ac:dyDescent="0.25">
      <c r="B407" s="446"/>
      <c r="C407" s="459"/>
      <c r="D407" s="446"/>
      <c r="E407" s="459"/>
      <c r="F407" s="613"/>
      <c r="G407" s="123">
        <f>'Mapa de Risco'!F407</f>
        <v>0</v>
      </c>
      <c r="H407" s="135"/>
      <c r="I407" s="553"/>
      <c r="J407" s="529"/>
      <c r="K407" s="554"/>
      <c r="L407" s="616"/>
      <c r="M407" s="554"/>
      <c r="N407" s="117"/>
      <c r="O407" s="80">
        <f>'Mapa de Risco'!H407</f>
        <v>0</v>
      </c>
      <c r="P407" s="150"/>
      <c r="Q407" s="8"/>
      <c r="R407" s="147"/>
      <c r="S407" s="148"/>
      <c r="T407" s="148"/>
      <c r="U407" s="148"/>
      <c r="V407" s="124" t="str">
        <f t="shared" si="161"/>
        <v/>
      </c>
      <c r="W407" s="417"/>
      <c r="Y407" s="417"/>
      <c r="Z407" s="417"/>
      <c r="AA407" s="417"/>
      <c r="AB407" s="526"/>
    </row>
    <row r="408" spans="2:28" s="78" customFormat="1" ht="15.6" customHeight="1" thickTop="1" thickBot="1" x14ac:dyDescent="0.25">
      <c r="B408" s="446"/>
      <c r="C408" s="459"/>
      <c r="D408" s="446"/>
      <c r="E408" s="459"/>
      <c r="F408" s="613"/>
      <c r="G408" s="123">
        <f>'Mapa de Risco'!F408</f>
        <v>0</v>
      </c>
      <c r="H408" s="135"/>
      <c r="I408" s="553"/>
      <c r="J408" s="529"/>
      <c r="K408" s="554"/>
      <c r="L408" s="616"/>
      <c r="M408" s="554"/>
      <c r="N408" s="117"/>
      <c r="O408" s="80">
        <f>'Mapa de Risco'!H408</f>
        <v>0</v>
      </c>
      <c r="P408" s="150"/>
      <c r="Q408" s="8"/>
      <c r="R408" s="147"/>
      <c r="S408" s="148"/>
      <c r="T408" s="148"/>
      <c r="U408" s="148"/>
      <c r="V408" s="124" t="str">
        <f t="shared" si="161"/>
        <v/>
      </c>
      <c r="W408" s="417"/>
      <c r="Y408" s="417"/>
      <c r="Z408" s="417"/>
      <c r="AA408" s="417"/>
      <c r="AB408" s="526"/>
    </row>
    <row r="409" spans="2:28" s="78" customFormat="1" ht="15.6" customHeight="1" thickTop="1" thickBot="1" x14ac:dyDescent="0.25">
      <c r="B409" s="446"/>
      <c r="C409" s="459"/>
      <c r="D409" s="446"/>
      <c r="E409" s="459"/>
      <c r="F409" s="613"/>
      <c r="G409" s="123">
        <f>'Mapa de Risco'!F409</f>
        <v>0</v>
      </c>
      <c r="H409" s="135"/>
      <c r="I409" s="553"/>
      <c r="J409" s="529"/>
      <c r="K409" s="554"/>
      <c r="L409" s="616"/>
      <c r="M409" s="554"/>
      <c r="N409" s="117"/>
      <c r="O409" s="80">
        <f>'Mapa de Risco'!H409</f>
        <v>0</v>
      </c>
      <c r="P409" s="150"/>
      <c r="Q409" s="8"/>
      <c r="R409" s="147"/>
      <c r="S409" s="148"/>
      <c r="T409" s="148"/>
      <c r="U409" s="148"/>
      <c r="V409" s="124" t="str">
        <f t="shared" si="161"/>
        <v/>
      </c>
      <c r="W409" s="417"/>
      <c r="Y409" s="417"/>
      <c r="Z409" s="417"/>
      <c r="AA409" s="417"/>
      <c r="AB409" s="526"/>
    </row>
    <row r="410" spans="2:28" s="78" customFormat="1" ht="15.6" customHeight="1" thickTop="1" thickBot="1" x14ac:dyDescent="0.25">
      <c r="B410" s="446"/>
      <c r="C410" s="459"/>
      <c r="D410" s="446"/>
      <c r="E410" s="459"/>
      <c r="F410" s="613"/>
      <c r="G410" s="123">
        <f>'Mapa de Risco'!F410</f>
        <v>0</v>
      </c>
      <c r="H410" s="135"/>
      <c r="I410" s="553"/>
      <c r="J410" s="529"/>
      <c r="K410" s="554"/>
      <c r="L410" s="616"/>
      <c r="M410" s="554"/>
      <c r="N410" s="117"/>
      <c r="O410" s="80">
        <f>'Mapa de Risco'!H410</f>
        <v>0</v>
      </c>
      <c r="P410" s="150"/>
      <c r="Q410" s="8"/>
      <c r="R410" s="147"/>
      <c r="S410" s="148"/>
      <c r="T410" s="148"/>
      <c r="U410" s="148"/>
      <c r="V410" s="124" t="str">
        <f t="shared" si="161"/>
        <v/>
      </c>
      <c r="W410" s="417"/>
      <c r="Y410" s="417"/>
      <c r="Z410" s="417"/>
      <c r="AA410" s="417"/>
      <c r="AB410" s="526"/>
    </row>
    <row r="411" spans="2:28" s="78" customFormat="1" ht="15.6" customHeight="1" thickTop="1" thickBot="1" x14ac:dyDescent="0.25">
      <c r="B411" s="447"/>
      <c r="C411" s="460"/>
      <c r="D411" s="447"/>
      <c r="E411" s="460"/>
      <c r="F411" s="614"/>
      <c r="G411" s="123">
        <f>'Mapa de Risco'!F411</f>
        <v>0</v>
      </c>
      <c r="H411" s="135"/>
      <c r="I411" s="555"/>
      <c r="J411" s="556"/>
      <c r="K411" s="557"/>
      <c r="L411" s="617"/>
      <c r="M411" s="557"/>
      <c r="N411" s="117"/>
      <c r="O411" s="80">
        <f>'Mapa de Risco'!H411</f>
        <v>0</v>
      </c>
      <c r="P411" s="150"/>
      <c r="Q411" s="8"/>
      <c r="R411" s="147"/>
      <c r="S411" s="148"/>
      <c r="T411" s="148"/>
      <c r="U411" s="148"/>
      <c r="V411" s="124" t="str">
        <f t="shared" si="161"/>
        <v/>
      </c>
      <c r="W411" s="418"/>
      <c r="Y411" s="418"/>
      <c r="Z411" s="418"/>
      <c r="AA411" s="418"/>
      <c r="AB411" s="527"/>
    </row>
    <row r="412" spans="2:28" s="78" customFormat="1" ht="15.6" customHeight="1" thickTop="1" thickBot="1" x14ac:dyDescent="0.25">
      <c r="B412" s="454" t="str">
        <f>'Mapa de Risco'!B412:B491</f>
        <v>Subp.06</v>
      </c>
      <c r="C412" s="461">
        <f>'Mapa de Risco'!C412:C491</f>
        <v>0</v>
      </c>
      <c r="D412" s="464" t="str">
        <f>'Mapa de Risco'!D412:D421</f>
        <v>FCS.01</v>
      </c>
      <c r="E412" s="471">
        <f>'Mapa de Risco'!E412:E421</f>
        <v>0</v>
      </c>
      <c r="F412" s="609" t="str">
        <f>'Mapa de Risco'!G412:G421</f>
        <v>Evento 41</v>
      </c>
      <c r="G412" s="120">
        <f>'Mapa de Risco'!F412</f>
        <v>0</v>
      </c>
      <c r="H412" s="134"/>
      <c r="I412" s="561" t="str">
        <f t="shared" ref="I412" si="166">IFERROR(ROUND(AVERAGE(H412:H421),0),"")</f>
        <v/>
      </c>
      <c r="J412" s="562"/>
      <c r="K412" s="563"/>
      <c r="L412" s="606" t="str">
        <f t="shared" ref="L412" si="167">IF(I412&gt;5,"Nota Inválida",HLOOKUP(I412,$I$9:$M$10,2,0))</f>
        <v>Nota Inválida</v>
      </c>
      <c r="M412" s="563"/>
      <c r="N412" s="117"/>
      <c r="O412" s="83">
        <f>'Mapa de Risco'!H412</f>
        <v>0</v>
      </c>
      <c r="P412" s="151"/>
      <c r="Q412" s="53"/>
      <c r="R412" s="144"/>
      <c r="S412" s="145"/>
      <c r="T412" s="145"/>
      <c r="U412" s="145"/>
      <c r="V412" s="121" t="str">
        <f t="shared" si="161"/>
        <v/>
      </c>
      <c r="W412" s="410" t="str">
        <f t="shared" si="164"/>
        <v/>
      </c>
      <c r="X412" s="122"/>
      <c r="Y412" s="410" t="str">
        <f t="shared" ref="Y412" si="168">I412</f>
        <v/>
      </c>
      <c r="Z412" s="410" t="str">
        <f t="shared" si="160"/>
        <v/>
      </c>
      <c r="AA412" s="410" t="str">
        <f t="shared" si="156"/>
        <v/>
      </c>
      <c r="AB412" s="522" t="str">
        <f t="shared" si="150"/>
        <v/>
      </c>
    </row>
    <row r="413" spans="2:28" s="78" customFormat="1" ht="15.6" customHeight="1" thickTop="1" thickBot="1" x14ac:dyDescent="0.25">
      <c r="B413" s="455"/>
      <c r="C413" s="462"/>
      <c r="D413" s="465"/>
      <c r="E413" s="472"/>
      <c r="F413" s="610"/>
      <c r="G413" s="120">
        <f>'Mapa de Risco'!F413</f>
        <v>0</v>
      </c>
      <c r="H413" s="134"/>
      <c r="I413" s="564"/>
      <c r="J413" s="565"/>
      <c r="K413" s="566"/>
      <c r="L413" s="607"/>
      <c r="M413" s="566"/>
      <c r="N413" s="117"/>
      <c r="O413" s="83">
        <f>'Mapa de Risco'!H413</f>
        <v>0</v>
      </c>
      <c r="P413" s="151"/>
      <c r="Q413" s="53"/>
      <c r="R413" s="144"/>
      <c r="S413" s="145"/>
      <c r="T413" s="145"/>
      <c r="U413" s="145"/>
      <c r="V413" s="121" t="str">
        <f t="shared" si="161"/>
        <v/>
      </c>
      <c r="W413" s="411"/>
      <c r="X413" s="122"/>
      <c r="Y413" s="411"/>
      <c r="Z413" s="411"/>
      <c r="AA413" s="411"/>
      <c r="AB413" s="523"/>
    </row>
    <row r="414" spans="2:28" s="78" customFormat="1" ht="15.6" customHeight="1" thickTop="1" thickBot="1" x14ac:dyDescent="0.25">
      <c r="B414" s="455"/>
      <c r="C414" s="462"/>
      <c r="D414" s="465"/>
      <c r="E414" s="472"/>
      <c r="F414" s="610"/>
      <c r="G414" s="120">
        <f>'Mapa de Risco'!F414</f>
        <v>0</v>
      </c>
      <c r="H414" s="134"/>
      <c r="I414" s="564"/>
      <c r="J414" s="565"/>
      <c r="K414" s="566"/>
      <c r="L414" s="607"/>
      <c r="M414" s="566"/>
      <c r="N414" s="117"/>
      <c r="O414" s="83">
        <f>'Mapa de Risco'!H414</f>
        <v>0</v>
      </c>
      <c r="P414" s="151"/>
      <c r="Q414" s="53"/>
      <c r="R414" s="144"/>
      <c r="S414" s="145"/>
      <c r="T414" s="145"/>
      <c r="U414" s="145"/>
      <c r="V414" s="121" t="str">
        <f t="shared" si="161"/>
        <v/>
      </c>
      <c r="W414" s="411"/>
      <c r="X414" s="122"/>
      <c r="Y414" s="411"/>
      <c r="Z414" s="411"/>
      <c r="AA414" s="411"/>
      <c r="AB414" s="523"/>
    </row>
    <row r="415" spans="2:28" s="78" customFormat="1" ht="15.6" customHeight="1" thickTop="1" thickBot="1" x14ac:dyDescent="0.25">
      <c r="B415" s="455"/>
      <c r="C415" s="462"/>
      <c r="D415" s="465"/>
      <c r="E415" s="472"/>
      <c r="F415" s="610"/>
      <c r="G415" s="120">
        <f>'Mapa de Risco'!F415</f>
        <v>0</v>
      </c>
      <c r="H415" s="134"/>
      <c r="I415" s="564"/>
      <c r="J415" s="565"/>
      <c r="K415" s="566"/>
      <c r="L415" s="607"/>
      <c r="M415" s="566"/>
      <c r="N415" s="117"/>
      <c r="O415" s="83">
        <f>'Mapa de Risco'!H415</f>
        <v>0</v>
      </c>
      <c r="P415" s="151"/>
      <c r="Q415" s="53"/>
      <c r="R415" s="144"/>
      <c r="S415" s="145"/>
      <c r="T415" s="145"/>
      <c r="U415" s="145"/>
      <c r="V415" s="121" t="str">
        <f t="shared" si="161"/>
        <v/>
      </c>
      <c r="W415" s="411"/>
      <c r="X415" s="122"/>
      <c r="Y415" s="411"/>
      <c r="Z415" s="411"/>
      <c r="AA415" s="411"/>
      <c r="AB415" s="523"/>
    </row>
    <row r="416" spans="2:28" s="78" customFormat="1" ht="15.6" customHeight="1" thickTop="1" thickBot="1" x14ac:dyDescent="0.25">
      <c r="B416" s="455"/>
      <c r="C416" s="462"/>
      <c r="D416" s="465"/>
      <c r="E416" s="472"/>
      <c r="F416" s="610"/>
      <c r="G416" s="120">
        <f>'Mapa de Risco'!F416</f>
        <v>0</v>
      </c>
      <c r="H416" s="134"/>
      <c r="I416" s="564"/>
      <c r="J416" s="565"/>
      <c r="K416" s="566"/>
      <c r="L416" s="607"/>
      <c r="M416" s="566"/>
      <c r="N416" s="117"/>
      <c r="O416" s="83">
        <f>'Mapa de Risco'!H416</f>
        <v>0</v>
      </c>
      <c r="P416" s="151"/>
      <c r="Q416" s="53"/>
      <c r="R416" s="144"/>
      <c r="S416" s="145"/>
      <c r="T416" s="145"/>
      <c r="U416" s="145"/>
      <c r="V416" s="121" t="str">
        <f t="shared" si="161"/>
        <v/>
      </c>
      <c r="W416" s="411"/>
      <c r="X416" s="122"/>
      <c r="Y416" s="411"/>
      <c r="Z416" s="411"/>
      <c r="AA416" s="411"/>
      <c r="AB416" s="523"/>
    </row>
    <row r="417" spans="2:28" s="78" customFormat="1" ht="15.6" customHeight="1" thickTop="1" thickBot="1" x14ac:dyDescent="0.25">
      <c r="B417" s="455"/>
      <c r="C417" s="462"/>
      <c r="D417" s="465"/>
      <c r="E417" s="472"/>
      <c r="F417" s="610"/>
      <c r="G417" s="120">
        <f>'Mapa de Risco'!F417</f>
        <v>0</v>
      </c>
      <c r="H417" s="134"/>
      <c r="I417" s="564"/>
      <c r="J417" s="565"/>
      <c r="K417" s="566"/>
      <c r="L417" s="607"/>
      <c r="M417" s="566"/>
      <c r="N417" s="117"/>
      <c r="O417" s="83">
        <f>'Mapa de Risco'!H417</f>
        <v>0</v>
      </c>
      <c r="P417" s="151"/>
      <c r="Q417" s="53"/>
      <c r="R417" s="144"/>
      <c r="S417" s="145"/>
      <c r="T417" s="145"/>
      <c r="U417" s="145"/>
      <c r="V417" s="121" t="str">
        <f t="shared" si="161"/>
        <v/>
      </c>
      <c r="W417" s="411"/>
      <c r="X417" s="122"/>
      <c r="Y417" s="411"/>
      <c r="Z417" s="411"/>
      <c r="AA417" s="411"/>
      <c r="AB417" s="523"/>
    </row>
    <row r="418" spans="2:28" s="78" customFormat="1" ht="15.6" customHeight="1" thickTop="1" thickBot="1" x14ac:dyDescent="0.25">
      <c r="B418" s="455"/>
      <c r="C418" s="462"/>
      <c r="D418" s="465"/>
      <c r="E418" s="472"/>
      <c r="F418" s="610"/>
      <c r="G418" s="120">
        <f>'Mapa de Risco'!F418</f>
        <v>0</v>
      </c>
      <c r="H418" s="134"/>
      <c r="I418" s="564"/>
      <c r="J418" s="565"/>
      <c r="K418" s="566"/>
      <c r="L418" s="607"/>
      <c r="M418" s="566"/>
      <c r="N418" s="117"/>
      <c r="O418" s="83">
        <f>'Mapa de Risco'!H418</f>
        <v>0</v>
      </c>
      <c r="P418" s="151"/>
      <c r="Q418" s="53"/>
      <c r="R418" s="144"/>
      <c r="S418" s="145"/>
      <c r="T418" s="145"/>
      <c r="U418" s="145"/>
      <c r="V418" s="121" t="str">
        <f t="shared" si="161"/>
        <v/>
      </c>
      <c r="W418" s="411"/>
      <c r="X418" s="122"/>
      <c r="Y418" s="411"/>
      <c r="Z418" s="411"/>
      <c r="AA418" s="411"/>
      <c r="AB418" s="523"/>
    </row>
    <row r="419" spans="2:28" s="78" customFormat="1" ht="15.6" customHeight="1" thickTop="1" thickBot="1" x14ac:dyDescent="0.25">
      <c r="B419" s="455"/>
      <c r="C419" s="462"/>
      <c r="D419" s="465"/>
      <c r="E419" s="472"/>
      <c r="F419" s="610"/>
      <c r="G419" s="120">
        <f>'Mapa de Risco'!F419</f>
        <v>0</v>
      </c>
      <c r="H419" s="134"/>
      <c r="I419" s="564"/>
      <c r="J419" s="565"/>
      <c r="K419" s="566"/>
      <c r="L419" s="607"/>
      <c r="M419" s="566"/>
      <c r="N419" s="117"/>
      <c r="O419" s="83">
        <f>'Mapa de Risco'!H419</f>
        <v>0</v>
      </c>
      <c r="P419" s="151"/>
      <c r="Q419" s="53"/>
      <c r="R419" s="144"/>
      <c r="S419" s="145"/>
      <c r="T419" s="145"/>
      <c r="U419" s="145"/>
      <c r="V419" s="121" t="str">
        <f t="shared" si="161"/>
        <v/>
      </c>
      <c r="W419" s="411"/>
      <c r="X419" s="122"/>
      <c r="Y419" s="411"/>
      <c r="Z419" s="411"/>
      <c r="AA419" s="411"/>
      <c r="AB419" s="523"/>
    </row>
    <row r="420" spans="2:28" s="78" customFormat="1" ht="15.6" customHeight="1" thickTop="1" thickBot="1" x14ac:dyDescent="0.25">
      <c r="B420" s="455"/>
      <c r="C420" s="462"/>
      <c r="D420" s="465"/>
      <c r="E420" s="472"/>
      <c r="F420" s="610"/>
      <c r="G420" s="120">
        <f>'Mapa de Risco'!F420</f>
        <v>0</v>
      </c>
      <c r="H420" s="134"/>
      <c r="I420" s="564"/>
      <c r="J420" s="565"/>
      <c r="K420" s="566"/>
      <c r="L420" s="607"/>
      <c r="M420" s="566"/>
      <c r="N420" s="117"/>
      <c r="O420" s="83">
        <f>'Mapa de Risco'!H420</f>
        <v>0</v>
      </c>
      <c r="P420" s="151"/>
      <c r="Q420" s="53"/>
      <c r="R420" s="144"/>
      <c r="S420" s="145"/>
      <c r="T420" s="145"/>
      <c r="U420" s="145"/>
      <c r="V420" s="121" t="str">
        <f t="shared" si="161"/>
        <v/>
      </c>
      <c r="W420" s="411"/>
      <c r="X420" s="122"/>
      <c r="Y420" s="411"/>
      <c r="Z420" s="411"/>
      <c r="AA420" s="411"/>
      <c r="AB420" s="523"/>
    </row>
    <row r="421" spans="2:28" s="78" customFormat="1" ht="15.6" customHeight="1" thickTop="1" thickBot="1" x14ac:dyDescent="0.25">
      <c r="B421" s="455"/>
      <c r="C421" s="462"/>
      <c r="D421" s="466"/>
      <c r="E421" s="473"/>
      <c r="F421" s="611"/>
      <c r="G421" s="120">
        <f>'Mapa de Risco'!F421</f>
        <v>0</v>
      </c>
      <c r="H421" s="134"/>
      <c r="I421" s="567"/>
      <c r="J421" s="568"/>
      <c r="K421" s="569"/>
      <c r="L421" s="608"/>
      <c r="M421" s="569"/>
      <c r="N421" s="117"/>
      <c r="O421" s="83">
        <f>'Mapa de Risco'!H421</f>
        <v>0</v>
      </c>
      <c r="P421" s="151"/>
      <c r="Q421" s="53"/>
      <c r="R421" s="144"/>
      <c r="S421" s="145"/>
      <c r="T421" s="145"/>
      <c r="U421" s="145"/>
      <c r="V421" s="121" t="str">
        <f t="shared" si="161"/>
        <v/>
      </c>
      <c r="W421" s="412"/>
      <c r="X421" s="122"/>
      <c r="Y421" s="412"/>
      <c r="Z421" s="412"/>
      <c r="AA421" s="412"/>
      <c r="AB421" s="524"/>
    </row>
    <row r="422" spans="2:28" s="78" customFormat="1" ht="15.6" customHeight="1" thickTop="1" thickBot="1" x14ac:dyDescent="0.25">
      <c r="B422" s="455"/>
      <c r="C422" s="462"/>
      <c r="D422" s="464" t="str">
        <f>'Mapa de Risco'!D422:D431</f>
        <v>FCS.02</v>
      </c>
      <c r="E422" s="471">
        <f>'Mapa de Risco'!E422:E431</f>
        <v>0</v>
      </c>
      <c r="F422" s="609" t="str">
        <f>'Mapa de Risco'!G422:G431</f>
        <v>Evento 42</v>
      </c>
      <c r="G422" s="120">
        <f>'Mapa de Risco'!F422</f>
        <v>0</v>
      </c>
      <c r="H422" s="134"/>
      <c r="I422" s="561" t="str">
        <f t="shared" ref="I422" si="169">IFERROR(ROUND(AVERAGE(H422:H431),0),"")</f>
        <v/>
      </c>
      <c r="J422" s="562"/>
      <c r="K422" s="563"/>
      <c r="L422" s="606" t="str">
        <f t="shared" ref="L422" si="170">IF(I422&gt;5,"Nota Inválida",HLOOKUP(I422,$I$9:$M$10,2,0))</f>
        <v>Nota Inválida</v>
      </c>
      <c r="M422" s="563"/>
      <c r="N422" s="117"/>
      <c r="O422" s="83">
        <f>'Mapa de Risco'!H422</f>
        <v>0</v>
      </c>
      <c r="P422" s="151"/>
      <c r="Q422" s="53"/>
      <c r="R422" s="144"/>
      <c r="S422" s="145"/>
      <c r="T422" s="145"/>
      <c r="U422" s="145"/>
      <c r="V422" s="121" t="str">
        <f t="shared" si="161"/>
        <v/>
      </c>
      <c r="W422" s="410" t="str">
        <f t="shared" si="164"/>
        <v/>
      </c>
      <c r="X422" s="122"/>
      <c r="Y422" s="410" t="str">
        <f t="shared" ref="Y422" si="171">I422</f>
        <v/>
      </c>
      <c r="Z422" s="410" t="str">
        <f t="shared" si="160"/>
        <v/>
      </c>
      <c r="AA422" s="410" t="str">
        <f t="shared" si="156"/>
        <v/>
      </c>
      <c r="AB422" s="522" t="str">
        <f t="shared" si="150"/>
        <v/>
      </c>
    </row>
    <row r="423" spans="2:28" s="78" customFormat="1" ht="15.6" customHeight="1" thickTop="1" thickBot="1" x14ac:dyDescent="0.25">
      <c r="B423" s="455"/>
      <c r="C423" s="462"/>
      <c r="D423" s="465"/>
      <c r="E423" s="472"/>
      <c r="F423" s="610"/>
      <c r="G423" s="120">
        <f>'Mapa de Risco'!F423</f>
        <v>0</v>
      </c>
      <c r="H423" s="134"/>
      <c r="I423" s="564"/>
      <c r="J423" s="565"/>
      <c r="K423" s="566"/>
      <c r="L423" s="607"/>
      <c r="M423" s="566"/>
      <c r="N423" s="117"/>
      <c r="O423" s="83">
        <f>'Mapa de Risco'!H423</f>
        <v>0</v>
      </c>
      <c r="P423" s="151"/>
      <c r="Q423" s="53"/>
      <c r="R423" s="144"/>
      <c r="S423" s="145"/>
      <c r="T423" s="145"/>
      <c r="U423" s="145"/>
      <c r="V423" s="121" t="str">
        <f t="shared" si="161"/>
        <v/>
      </c>
      <c r="W423" s="411"/>
      <c r="X423" s="122"/>
      <c r="Y423" s="411"/>
      <c r="Z423" s="411"/>
      <c r="AA423" s="411"/>
      <c r="AB423" s="523"/>
    </row>
    <row r="424" spans="2:28" s="78" customFormat="1" ht="15.6" customHeight="1" thickTop="1" thickBot="1" x14ac:dyDescent="0.25">
      <c r="B424" s="455"/>
      <c r="C424" s="462"/>
      <c r="D424" s="465"/>
      <c r="E424" s="472"/>
      <c r="F424" s="610"/>
      <c r="G424" s="120">
        <f>'Mapa de Risco'!F424</f>
        <v>0</v>
      </c>
      <c r="H424" s="134"/>
      <c r="I424" s="564"/>
      <c r="J424" s="565"/>
      <c r="K424" s="566"/>
      <c r="L424" s="607"/>
      <c r="M424" s="566"/>
      <c r="N424" s="117"/>
      <c r="O424" s="83">
        <f>'Mapa de Risco'!H424</f>
        <v>0</v>
      </c>
      <c r="P424" s="151"/>
      <c r="Q424" s="53"/>
      <c r="R424" s="144"/>
      <c r="S424" s="145"/>
      <c r="T424" s="145"/>
      <c r="U424" s="145"/>
      <c r="V424" s="121" t="str">
        <f t="shared" si="161"/>
        <v/>
      </c>
      <c r="W424" s="411"/>
      <c r="X424" s="122"/>
      <c r="Y424" s="411"/>
      <c r="Z424" s="411"/>
      <c r="AA424" s="411"/>
      <c r="AB424" s="523"/>
    </row>
    <row r="425" spans="2:28" s="78" customFormat="1" ht="15.6" customHeight="1" thickTop="1" thickBot="1" x14ac:dyDescent="0.25">
      <c r="B425" s="455"/>
      <c r="C425" s="462"/>
      <c r="D425" s="465"/>
      <c r="E425" s="472"/>
      <c r="F425" s="610"/>
      <c r="G425" s="120">
        <f>'Mapa de Risco'!F425</f>
        <v>0</v>
      </c>
      <c r="H425" s="134"/>
      <c r="I425" s="564"/>
      <c r="J425" s="565"/>
      <c r="K425" s="566"/>
      <c r="L425" s="607"/>
      <c r="M425" s="566"/>
      <c r="N425" s="117"/>
      <c r="O425" s="83">
        <f>'Mapa de Risco'!H425</f>
        <v>0</v>
      </c>
      <c r="P425" s="151"/>
      <c r="Q425" s="53"/>
      <c r="R425" s="144"/>
      <c r="S425" s="145"/>
      <c r="T425" s="145"/>
      <c r="U425" s="145"/>
      <c r="V425" s="121" t="str">
        <f t="shared" si="161"/>
        <v/>
      </c>
      <c r="W425" s="411"/>
      <c r="X425" s="122"/>
      <c r="Y425" s="411"/>
      <c r="Z425" s="411"/>
      <c r="AA425" s="411"/>
      <c r="AB425" s="523"/>
    </row>
    <row r="426" spans="2:28" s="78" customFormat="1" ht="15.6" customHeight="1" thickTop="1" thickBot="1" x14ac:dyDescent="0.25">
      <c r="B426" s="455"/>
      <c r="C426" s="462"/>
      <c r="D426" s="465"/>
      <c r="E426" s="472"/>
      <c r="F426" s="610"/>
      <c r="G426" s="120">
        <f>'Mapa de Risco'!F426</f>
        <v>0</v>
      </c>
      <c r="H426" s="134"/>
      <c r="I426" s="564"/>
      <c r="J426" s="565"/>
      <c r="K426" s="566"/>
      <c r="L426" s="607"/>
      <c r="M426" s="566"/>
      <c r="N426" s="117"/>
      <c r="O426" s="83">
        <f>'Mapa de Risco'!H426</f>
        <v>0</v>
      </c>
      <c r="P426" s="151"/>
      <c r="Q426" s="53"/>
      <c r="R426" s="144"/>
      <c r="S426" s="145"/>
      <c r="T426" s="145"/>
      <c r="U426" s="145"/>
      <c r="V426" s="121" t="str">
        <f t="shared" si="161"/>
        <v/>
      </c>
      <c r="W426" s="411"/>
      <c r="X426" s="122"/>
      <c r="Y426" s="411"/>
      <c r="Z426" s="411"/>
      <c r="AA426" s="411"/>
      <c r="AB426" s="523"/>
    </row>
    <row r="427" spans="2:28" s="78" customFormat="1" ht="15.6" customHeight="1" thickTop="1" thickBot="1" x14ac:dyDescent="0.25">
      <c r="B427" s="455"/>
      <c r="C427" s="462"/>
      <c r="D427" s="465"/>
      <c r="E427" s="472"/>
      <c r="F427" s="610"/>
      <c r="G427" s="120">
        <f>'Mapa de Risco'!F427</f>
        <v>0</v>
      </c>
      <c r="H427" s="134"/>
      <c r="I427" s="564"/>
      <c r="J427" s="565"/>
      <c r="K427" s="566"/>
      <c r="L427" s="607"/>
      <c r="M427" s="566"/>
      <c r="N427" s="117"/>
      <c r="O427" s="83">
        <f>'Mapa de Risco'!H427</f>
        <v>0</v>
      </c>
      <c r="P427" s="151"/>
      <c r="Q427" s="53"/>
      <c r="R427" s="144"/>
      <c r="S427" s="145"/>
      <c r="T427" s="145"/>
      <c r="U427" s="145"/>
      <c r="V427" s="121" t="str">
        <f t="shared" si="161"/>
        <v/>
      </c>
      <c r="W427" s="411"/>
      <c r="X427" s="122"/>
      <c r="Y427" s="411"/>
      <c r="Z427" s="411"/>
      <c r="AA427" s="411"/>
      <c r="AB427" s="523"/>
    </row>
    <row r="428" spans="2:28" s="78" customFormat="1" ht="15.6" customHeight="1" thickTop="1" thickBot="1" x14ac:dyDescent="0.25">
      <c r="B428" s="455"/>
      <c r="C428" s="462"/>
      <c r="D428" s="465"/>
      <c r="E428" s="472"/>
      <c r="F428" s="610"/>
      <c r="G428" s="120">
        <f>'Mapa de Risco'!F428</f>
        <v>0</v>
      </c>
      <c r="H428" s="134"/>
      <c r="I428" s="564"/>
      <c r="J428" s="565"/>
      <c r="K428" s="566"/>
      <c r="L428" s="607"/>
      <c r="M428" s="566"/>
      <c r="N428" s="117"/>
      <c r="O428" s="83">
        <f>'Mapa de Risco'!H428</f>
        <v>0</v>
      </c>
      <c r="P428" s="151"/>
      <c r="Q428" s="53"/>
      <c r="R428" s="144"/>
      <c r="S428" s="145"/>
      <c r="T428" s="145"/>
      <c r="U428" s="145"/>
      <c r="V428" s="121" t="str">
        <f t="shared" si="161"/>
        <v/>
      </c>
      <c r="W428" s="411"/>
      <c r="X428" s="122"/>
      <c r="Y428" s="411"/>
      <c r="Z428" s="411"/>
      <c r="AA428" s="411"/>
      <c r="AB428" s="523"/>
    </row>
    <row r="429" spans="2:28" s="78" customFormat="1" ht="15.6" customHeight="1" thickTop="1" thickBot="1" x14ac:dyDescent="0.25">
      <c r="B429" s="455"/>
      <c r="C429" s="462"/>
      <c r="D429" s="465"/>
      <c r="E429" s="472"/>
      <c r="F429" s="610"/>
      <c r="G429" s="120">
        <f>'Mapa de Risco'!F429</f>
        <v>0</v>
      </c>
      <c r="H429" s="134"/>
      <c r="I429" s="564"/>
      <c r="J429" s="565"/>
      <c r="K429" s="566"/>
      <c r="L429" s="607"/>
      <c r="M429" s="566"/>
      <c r="N429" s="117"/>
      <c r="O429" s="83">
        <f>'Mapa de Risco'!H429</f>
        <v>0</v>
      </c>
      <c r="P429" s="151"/>
      <c r="Q429" s="53"/>
      <c r="R429" s="144"/>
      <c r="S429" s="145"/>
      <c r="T429" s="145"/>
      <c r="U429" s="145"/>
      <c r="V429" s="121" t="str">
        <f t="shared" si="161"/>
        <v/>
      </c>
      <c r="W429" s="411"/>
      <c r="X429" s="122"/>
      <c r="Y429" s="411"/>
      <c r="Z429" s="411"/>
      <c r="AA429" s="411"/>
      <c r="AB429" s="523"/>
    </row>
    <row r="430" spans="2:28" s="78" customFormat="1" ht="15.6" customHeight="1" thickTop="1" thickBot="1" x14ac:dyDescent="0.25">
      <c r="B430" s="455"/>
      <c r="C430" s="462"/>
      <c r="D430" s="465"/>
      <c r="E430" s="472"/>
      <c r="F430" s="610"/>
      <c r="G430" s="120">
        <f>'Mapa de Risco'!F430</f>
        <v>0</v>
      </c>
      <c r="H430" s="134"/>
      <c r="I430" s="564"/>
      <c r="J430" s="565"/>
      <c r="K430" s="566"/>
      <c r="L430" s="607"/>
      <c r="M430" s="566"/>
      <c r="N430" s="117"/>
      <c r="O430" s="83">
        <f>'Mapa de Risco'!H430</f>
        <v>0</v>
      </c>
      <c r="P430" s="151"/>
      <c r="Q430" s="53"/>
      <c r="R430" s="144"/>
      <c r="S430" s="145"/>
      <c r="T430" s="145"/>
      <c r="U430" s="145"/>
      <c r="V430" s="121" t="str">
        <f t="shared" si="161"/>
        <v/>
      </c>
      <c r="W430" s="411"/>
      <c r="X430" s="122"/>
      <c r="Y430" s="411"/>
      <c r="Z430" s="411"/>
      <c r="AA430" s="411"/>
      <c r="AB430" s="523"/>
    </row>
    <row r="431" spans="2:28" s="78" customFormat="1" ht="15.6" customHeight="1" thickTop="1" thickBot="1" x14ac:dyDescent="0.25">
      <c r="B431" s="455"/>
      <c r="C431" s="462"/>
      <c r="D431" s="466"/>
      <c r="E431" s="473"/>
      <c r="F431" s="611"/>
      <c r="G431" s="120">
        <f>'Mapa de Risco'!F431</f>
        <v>0</v>
      </c>
      <c r="H431" s="134"/>
      <c r="I431" s="567"/>
      <c r="J431" s="568"/>
      <c r="K431" s="569"/>
      <c r="L431" s="608"/>
      <c r="M431" s="569"/>
      <c r="N431" s="117"/>
      <c r="O431" s="83">
        <f>'Mapa de Risco'!H431</f>
        <v>0</v>
      </c>
      <c r="P431" s="151"/>
      <c r="Q431" s="53"/>
      <c r="R431" s="144"/>
      <c r="S431" s="145"/>
      <c r="T431" s="145"/>
      <c r="U431" s="145"/>
      <c r="V431" s="121" t="str">
        <f t="shared" si="161"/>
        <v/>
      </c>
      <c r="W431" s="412"/>
      <c r="X431" s="122"/>
      <c r="Y431" s="412"/>
      <c r="Z431" s="412"/>
      <c r="AA431" s="412"/>
      <c r="AB431" s="524"/>
    </row>
    <row r="432" spans="2:28" s="78" customFormat="1" ht="15.6" customHeight="1" thickTop="1" thickBot="1" x14ac:dyDescent="0.25">
      <c r="B432" s="455"/>
      <c r="C432" s="462"/>
      <c r="D432" s="464" t="str">
        <f>'Mapa de Risco'!D432:D441</f>
        <v>FCS.03</v>
      </c>
      <c r="E432" s="471">
        <f>'Mapa de Risco'!E432:E441</f>
        <v>0</v>
      </c>
      <c r="F432" s="609" t="str">
        <f>'Mapa de Risco'!G432:G441</f>
        <v>Evento 43</v>
      </c>
      <c r="G432" s="120">
        <f>'Mapa de Risco'!F432</f>
        <v>0</v>
      </c>
      <c r="H432" s="134"/>
      <c r="I432" s="561" t="str">
        <f t="shared" ref="I432" si="172">IFERROR(ROUND(AVERAGE(H432:H441),0),"")</f>
        <v/>
      </c>
      <c r="J432" s="562"/>
      <c r="K432" s="563"/>
      <c r="L432" s="606" t="str">
        <f t="shared" ref="L432" si="173">IF(I432&gt;5,"Nota Inválida",HLOOKUP(I432,$I$9:$M$10,2,0))</f>
        <v>Nota Inválida</v>
      </c>
      <c r="M432" s="563"/>
      <c r="N432" s="117"/>
      <c r="O432" s="83">
        <f>'Mapa de Risco'!H432</f>
        <v>0</v>
      </c>
      <c r="P432" s="151"/>
      <c r="Q432" s="53"/>
      <c r="R432" s="144"/>
      <c r="S432" s="145"/>
      <c r="T432" s="145"/>
      <c r="U432" s="145"/>
      <c r="V432" s="121" t="str">
        <f t="shared" si="161"/>
        <v/>
      </c>
      <c r="W432" s="410" t="str">
        <f t="shared" si="164"/>
        <v/>
      </c>
      <c r="X432" s="122"/>
      <c r="Y432" s="410" t="str">
        <f t="shared" ref="Y432" si="174">I432</f>
        <v/>
      </c>
      <c r="Z432" s="410" t="str">
        <f t="shared" si="160"/>
        <v/>
      </c>
      <c r="AA432" s="410" t="str">
        <f t="shared" si="156"/>
        <v/>
      </c>
      <c r="AB432" s="522" t="str">
        <f t="shared" ref="AB432" si="175">IF(AA432=0,"",IF(AA432&lt;=2,"Risco Insignificante",IF(AA432&lt;=5,"Risco Pequeno",IF(AA432&lt;=10,"Risco Moderado",IF(AA432&lt;=16,"Risco Alto",IF(AA432&lt;=25,"Risco Crítico",""))))))</f>
        <v/>
      </c>
    </row>
    <row r="433" spans="2:28" s="78" customFormat="1" ht="15.6" customHeight="1" thickTop="1" thickBot="1" x14ac:dyDescent="0.25">
      <c r="B433" s="455"/>
      <c r="C433" s="462"/>
      <c r="D433" s="465"/>
      <c r="E433" s="472"/>
      <c r="F433" s="610"/>
      <c r="G433" s="120">
        <f>'Mapa de Risco'!F433</f>
        <v>0</v>
      </c>
      <c r="H433" s="134"/>
      <c r="I433" s="564"/>
      <c r="J433" s="565"/>
      <c r="K433" s="566"/>
      <c r="L433" s="607"/>
      <c r="M433" s="566"/>
      <c r="N433" s="117"/>
      <c r="O433" s="83">
        <f>'Mapa de Risco'!H433</f>
        <v>0</v>
      </c>
      <c r="P433" s="151"/>
      <c r="Q433" s="53"/>
      <c r="R433" s="144"/>
      <c r="S433" s="145"/>
      <c r="T433" s="145"/>
      <c r="U433" s="145"/>
      <c r="V433" s="121" t="str">
        <f t="shared" si="161"/>
        <v/>
      </c>
      <c r="W433" s="411"/>
      <c r="X433" s="122"/>
      <c r="Y433" s="411"/>
      <c r="Z433" s="411"/>
      <c r="AA433" s="411"/>
      <c r="AB433" s="523"/>
    </row>
    <row r="434" spans="2:28" s="78" customFormat="1" ht="15.6" customHeight="1" thickTop="1" thickBot="1" x14ac:dyDescent="0.25">
      <c r="B434" s="455"/>
      <c r="C434" s="462"/>
      <c r="D434" s="465"/>
      <c r="E434" s="472"/>
      <c r="F434" s="610"/>
      <c r="G434" s="120">
        <f>'Mapa de Risco'!F434</f>
        <v>0</v>
      </c>
      <c r="H434" s="134"/>
      <c r="I434" s="564"/>
      <c r="J434" s="565"/>
      <c r="K434" s="566"/>
      <c r="L434" s="607"/>
      <c r="M434" s="566"/>
      <c r="N434" s="117"/>
      <c r="O434" s="83">
        <f>'Mapa de Risco'!H434</f>
        <v>0</v>
      </c>
      <c r="P434" s="151"/>
      <c r="Q434" s="53"/>
      <c r="R434" s="144"/>
      <c r="S434" s="145"/>
      <c r="T434" s="145"/>
      <c r="U434" s="145"/>
      <c r="V434" s="121" t="str">
        <f t="shared" si="161"/>
        <v/>
      </c>
      <c r="W434" s="411"/>
      <c r="X434" s="122"/>
      <c r="Y434" s="411"/>
      <c r="Z434" s="411"/>
      <c r="AA434" s="411"/>
      <c r="AB434" s="523"/>
    </row>
    <row r="435" spans="2:28" s="78" customFormat="1" ht="15.6" customHeight="1" thickTop="1" thickBot="1" x14ac:dyDescent="0.25">
      <c r="B435" s="455"/>
      <c r="C435" s="462"/>
      <c r="D435" s="465"/>
      <c r="E435" s="472"/>
      <c r="F435" s="610"/>
      <c r="G435" s="120">
        <f>'Mapa de Risco'!F435</f>
        <v>0</v>
      </c>
      <c r="H435" s="134"/>
      <c r="I435" s="564"/>
      <c r="J435" s="565"/>
      <c r="K435" s="566"/>
      <c r="L435" s="607"/>
      <c r="M435" s="566"/>
      <c r="N435" s="117"/>
      <c r="O435" s="83">
        <f>'Mapa de Risco'!H435</f>
        <v>0</v>
      </c>
      <c r="P435" s="151"/>
      <c r="Q435" s="53"/>
      <c r="R435" s="144"/>
      <c r="S435" s="145"/>
      <c r="T435" s="145"/>
      <c r="U435" s="145"/>
      <c r="V435" s="121" t="str">
        <f t="shared" si="161"/>
        <v/>
      </c>
      <c r="W435" s="411"/>
      <c r="X435" s="122"/>
      <c r="Y435" s="411"/>
      <c r="Z435" s="411"/>
      <c r="AA435" s="411"/>
      <c r="AB435" s="523"/>
    </row>
    <row r="436" spans="2:28" s="78" customFormat="1" ht="15.6" customHeight="1" thickTop="1" thickBot="1" x14ac:dyDescent="0.25">
      <c r="B436" s="455"/>
      <c r="C436" s="462"/>
      <c r="D436" s="465"/>
      <c r="E436" s="472"/>
      <c r="F436" s="610"/>
      <c r="G436" s="120">
        <f>'Mapa de Risco'!F436</f>
        <v>0</v>
      </c>
      <c r="H436" s="134"/>
      <c r="I436" s="564"/>
      <c r="J436" s="565"/>
      <c r="K436" s="566"/>
      <c r="L436" s="607"/>
      <c r="M436" s="566"/>
      <c r="N436" s="117"/>
      <c r="O436" s="83">
        <f>'Mapa de Risco'!H436</f>
        <v>0</v>
      </c>
      <c r="P436" s="151"/>
      <c r="Q436" s="53"/>
      <c r="R436" s="144"/>
      <c r="S436" s="145"/>
      <c r="T436" s="145"/>
      <c r="U436" s="145"/>
      <c r="V436" s="121" t="str">
        <f t="shared" si="161"/>
        <v/>
      </c>
      <c r="W436" s="411"/>
      <c r="X436" s="122"/>
      <c r="Y436" s="411"/>
      <c r="Z436" s="411"/>
      <c r="AA436" s="411"/>
      <c r="AB436" s="523"/>
    </row>
    <row r="437" spans="2:28" s="78" customFormat="1" ht="15.6" customHeight="1" thickTop="1" thickBot="1" x14ac:dyDescent="0.25">
      <c r="B437" s="455"/>
      <c r="C437" s="462"/>
      <c r="D437" s="465"/>
      <c r="E437" s="472"/>
      <c r="F437" s="610"/>
      <c r="G437" s="120">
        <f>'Mapa de Risco'!F437</f>
        <v>0</v>
      </c>
      <c r="H437" s="134"/>
      <c r="I437" s="564"/>
      <c r="J437" s="565"/>
      <c r="K437" s="566"/>
      <c r="L437" s="607"/>
      <c r="M437" s="566"/>
      <c r="N437" s="117"/>
      <c r="O437" s="83">
        <f>'Mapa de Risco'!H437</f>
        <v>0</v>
      </c>
      <c r="P437" s="151"/>
      <c r="Q437" s="53"/>
      <c r="R437" s="144"/>
      <c r="S437" s="145"/>
      <c r="T437" s="145"/>
      <c r="U437" s="145"/>
      <c r="V437" s="121" t="str">
        <f t="shared" si="161"/>
        <v/>
      </c>
      <c r="W437" s="411"/>
      <c r="X437" s="122"/>
      <c r="Y437" s="411"/>
      <c r="Z437" s="411"/>
      <c r="AA437" s="411"/>
      <c r="AB437" s="523"/>
    </row>
    <row r="438" spans="2:28" s="78" customFormat="1" ht="15.6" customHeight="1" thickTop="1" thickBot="1" x14ac:dyDescent="0.25">
      <c r="B438" s="455"/>
      <c r="C438" s="462"/>
      <c r="D438" s="465"/>
      <c r="E438" s="472"/>
      <c r="F438" s="610"/>
      <c r="G438" s="120">
        <f>'Mapa de Risco'!F438</f>
        <v>0</v>
      </c>
      <c r="H438" s="134"/>
      <c r="I438" s="564"/>
      <c r="J438" s="565"/>
      <c r="K438" s="566"/>
      <c r="L438" s="607"/>
      <c r="M438" s="566"/>
      <c r="N438" s="117"/>
      <c r="O438" s="83">
        <f>'Mapa de Risco'!H438</f>
        <v>0</v>
      </c>
      <c r="P438" s="151"/>
      <c r="Q438" s="53"/>
      <c r="R438" s="144"/>
      <c r="S438" s="145"/>
      <c r="T438" s="145"/>
      <c r="U438" s="145"/>
      <c r="V438" s="121" t="str">
        <f t="shared" si="161"/>
        <v/>
      </c>
      <c r="W438" s="411"/>
      <c r="X438" s="122"/>
      <c r="Y438" s="411"/>
      <c r="Z438" s="411"/>
      <c r="AA438" s="411"/>
      <c r="AB438" s="523"/>
    </row>
    <row r="439" spans="2:28" s="78" customFormat="1" ht="15.6" customHeight="1" thickTop="1" thickBot="1" x14ac:dyDescent="0.25">
      <c r="B439" s="455"/>
      <c r="C439" s="462"/>
      <c r="D439" s="465"/>
      <c r="E439" s="472"/>
      <c r="F439" s="610"/>
      <c r="G439" s="120">
        <f>'Mapa de Risco'!F439</f>
        <v>0</v>
      </c>
      <c r="H439" s="134"/>
      <c r="I439" s="564"/>
      <c r="J439" s="565"/>
      <c r="K439" s="566"/>
      <c r="L439" s="607"/>
      <c r="M439" s="566"/>
      <c r="N439" s="117"/>
      <c r="O439" s="83">
        <f>'Mapa de Risco'!H439</f>
        <v>0</v>
      </c>
      <c r="P439" s="151"/>
      <c r="Q439" s="53"/>
      <c r="R439" s="144"/>
      <c r="S439" s="145"/>
      <c r="T439" s="145"/>
      <c r="U439" s="145"/>
      <c r="V439" s="121" t="str">
        <f t="shared" si="161"/>
        <v/>
      </c>
      <c r="W439" s="411"/>
      <c r="X439" s="122"/>
      <c r="Y439" s="411"/>
      <c r="Z439" s="411"/>
      <c r="AA439" s="411"/>
      <c r="AB439" s="523"/>
    </row>
    <row r="440" spans="2:28" s="78" customFormat="1" ht="15.6" customHeight="1" thickTop="1" thickBot="1" x14ac:dyDescent="0.25">
      <c r="B440" s="455"/>
      <c r="C440" s="462"/>
      <c r="D440" s="465"/>
      <c r="E440" s="472"/>
      <c r="F440" s="610"/>
      <c r="G440" s="120">
        <f>'Mapa de Risco'!F440</f>
        <v>0</v>
      </c>
      <c r="H440" s="134"/>
      <c r="I440" s="564"/>
      <c r="J440" s="565"/>
      <c r="K440" s="566"/>
      <c r="L440" s="607"/>
      <c r="M440" s="566"/>
      <c r="N440" s="117"/>
      <c r="O440" s="83">
        <f>'Mapa de Risco'!H440</f>
        <v>0</v>
      </c>
      <c r="P440" s="151"/>
      <c r="Q440" s="53"/>
      <c r="R440" s="144"/>
      <c r="S440" s="145"/>
      <c r="T440" s="145"/>
      <c r="U440" s="145"/>
      <c r="V440" s="121" t="str">
        <f t="shared" si="161"/>
        <v/>
      </c>
      <c r="W440" s="411"/>
      <c r="X440" s="122"/>
      <c r="Y440" s="411"/>
      <c r="Z440" s="411"/>
      <c r="AA440" s="411"/>
      <c r="AB440" s="523"/>
    </row>
    <row r="441" spans="2:28" s="78" customFormat="1" ht="15.6" customHeight="1" thickTop="1" thickBot="1" x14ac:dyDescent="0.25">
      <c r="B441" s="455"/>
      <c r="C441" s="462"/>
      <c r="D441" s="466"/>
      <c r="E441" s="473"/>
      <c r="F441" s="611"/>
      <c r="G441" s="120">
        <f>'Mapa de Risco'!F441</f>
        <v>0</v>
      </c>
      <c r="H441" s="134"/>
      <c r="I441" s="567"/>
      <c r="J441" s="568"/>
      <c r="K441" s="569"/>
      <c r="L441" s="608"/>
      <c r="M441" s="569"/>
      <c r="N441" s="117"/>
      <c r="O441" s="83">
        <f>'Mapa de Risco'!H441</f>
        <v>0</v>
      </c>
      <c r="P441" s="151"/>
      <c r="Q441" s="53"/>
      <c r="R441" s="144"/>
      <c r="S441" s="145"/>
      <c r="T441" s="145"/>
      <c r="U441" s="145"/>
      <c r="V441" s="121" t="str">
        <f t="shared" si="161"/>
        <v/>
      </c>
      <c r="W441" s="412"/>
      <c r="X441" s="122"/>
      <c r="Y441" s="412"/>
      <c r="Z441" s="412"/>
      <c r="AA441" s="412"/>
      <c r="AB441" s="524"/>
    </row>
    <row r="442" spans="2:28" s="78" customFormat="1" ht="15.6" customHeight="1" thickTop="1" thickBot="1" x14ac:dyDescent="0.25">
      <c r="B442" s="455"/>
      <c r="C442" s="462"/>
      <c r="D442" s="464" t="str">
        <f>'Mapa de Risco'!D442:D451</f>
        <v>FCS.04</v>
      </c>
      <c r="E442" s="471">
        <f>'Mapa de Risco'!E442:E451</f>
        <v>0</v>
      </c>
      <c r="F442" s="609" t="str">
        <f>'Mapa de Risco'!G442:G451</f>
        <v>Evento 44</v>
      </c>
      <c r="G442" s="120">
        <f>'Mapa de Risco'!F442</f>
        <v>0</v>
      </c>
      <c r="H442" s="134"/>
      <c r="I442" s="561" t="str">
        <f t="shared" ref="I442" si="176">IFERROR(ROUND(AVERAGE(H442:H451),0),"")</f>
        <v/>
      </c>
      <c r="J442" s="562"/>
      <c r="K442" s="563"/>
      <c r="L442" s="606" t="str">
        <f t="shared" ref="L442" si="177">IF(I442&gt;5,"Nota Inválida",HLOOKUP(I442,$I$9:$M$10,2,0))</f>
        <v>Nota Inválida</v>
      </c>
      <c r="M442" s="563"/>
      <c r="N442" s="117"/>
      <c r="O442" s="83">
        <f>'Mapa de Risco'!H442</f>
        <v>0</v>
      </c>
      <c r="P442" s="151"/>
      <c r="Q442" s="53"/>
      <c r="R442" s="144"/>
      <c r="S442" s="145"/>
      <c r="T442" s="145"/>
      <c r="U442" s="145"/>
      <c r="V442" s="121" t="str">
        <f t="shared" si="161"/>
        <v/>
      </c>
      <c r="W442" s="410" t="str">
        <f t="shared" si="164"/>
        <v/>
      </c>
      <c r="X442" s="122"/>
      <c r="Y442" s="410" t="str">
        <f t="shared" ref="Y442" si="178">I442</f>
        <v/>
      </c>
      <c r="Z442" s="410" t="str">
        <f t="shared" si="160"/>
        <v/>
      </c>
      <c r="AA442" s="410" t="str">
        <f t="shared" si="156"/>
        <v/>
      </c>
      <c r="AB442" s="522" t="str">
        <f t="shared" ref="AB442:AB502" si="179">IF(AA442=0,"",IF(AA442&lt;=2,"Risco Insignificante",IF(AA442&lt;=5,"Risco Pequeno",IF(AA442&lt;=10,"Risco Moderado",IF(AA442&lt;=16,"Risco Alto",IF(AA442&lt;=25,"Risco Crítico",""))))))</f>
        <v/>
      </c>
    </row>
    <row r="443" spans="2:28" s="78" customFormat="1" ht="15.6" customHeight="1" thickTop="1" thickBot="1" x14ac:dyDescent="0.25">
      <c r="B443" s="455"/>
      <c r="C443" s="462"/>
      <c r="D443" s="465"/>
      <c r="E443" s="472"/>
      <c r="F443" s="610"/>
      <c r="G443" s="120">
        <f>'Mapa de Risco'!F443</f>
        <v>0</v>
      </c>
      <c r="H443" s="134"/>
      <c r="I443" s="564"/>
      <c r="J443" s="565"/>
      <c r="K443" s="566"/>
      <c r="L443" s="607"/>
      <c r="M443" s="566"/>
      <c r="N443" s="117"/>
      <c r="O443" s="83">
        <f>'Mapa de Risco'!H443</f>
        <v>0</v>
      </c>
      <c r="P443" s="151"/>
      <c r="Q443" s="53"/>
      <c r="R443" s="144"/>
      <c r="S443" s="145"/>
      <c r="T443" s="145"/>
      <c r="U443" s="145"/>
      <c r="V443" s="121" t="str">
        <f t="shared" si="161"/>
        <v/>
      </c>
      <c r="W443" s="411"/>
      <c r="X443" s="122"/>
      <c r="Y443" s="411"/>
      <c r="Z443" s="411"/>
      <c r="AA443" s="411"/>
      <c r="AB443" s="523"/>
    </row>
    <row r="444" spans="2:28" s="78" customFormat="1" ht="15.6" customHeight="1" thickTop="1" thickBot="1" x14ac:dyDescent="0.25">
      <c r="B444" s="455"/>
      <c r="C444" s="462"/>
      <c r="D444" s="465"/>
      <c r="E444" s="472"/>
      <c r="F444" s="610"/>
      <c r="G444" s="120">
        <f>'Mapa de Risco'!F444</f>
        <v>0</v>
      </c>
      <c r="H444" s="134"/>
      <c r="I444" s="564"/>
      <c r="J444" s="565"/>
      <c r="K444" s="566"/>
      <c r="L444" s="607"/>
      <c r="M444" s="566"/>
      <c r="N444" s="117"/>
      <c r="O444" s="83">
        <f>'Mapa de Risco'!H444</f>
        <v>0</v>
      </c>
      <c r="P444" s="151"/>
      <c r="Q444" s="53"/>
      <c r="R444" s="144"/>
      <c r="S444" s="145"/>
      <c r="T444" s="145"/>
      <c r="U444" s="145"/>
      <c r="V444" s="121" t="str">
        <f t="shared" si="161"/>
        <v/>
      </c>
      <c r="W444" s="411"/>
      <c r="X444" s="122"/>
      <c r="Y444" s="411"/>
      <c r="Z444" s="411"/>
      <c r="AA444" s="411"/>
      <c r="AB444" s="523"/>
    </row>
    <row r="445" spans="2:28" s="78" customFormat="1" ht="15.6" customHeight="1" thickTop="1" thickBot="1" x14ac:dyDescent="0.25">
      <c r="B445" s="455"/>
      <c r="C445" s="462"/>
      <c r="D445" s="465"/>
      <c r="E445" s="472"/>
      <c r="F445" s="610"/>
      <c r="G445" s="120">
        <f>'Mapa de Risco'!F445</f>
        <v>0</v>
      </c>
      <c r="H445" s="134"/>
      <c r="I445" s="564"/>
      <c r="J445" s="565"/>
      <c r="K445" s="566"/>
      <c r="L445" s="607"/>
      <c r="M445" s="566"/>
      <c r="N445" s="117"/>
      <c r="O445" s="83">
        <f>'Mapa de Risco'!H445</f>
        <v>0</v>
      </c>
      <c r="P445" s="151"/>
      <c r="Q445" s="53"/>
      <c r="R445" s="144"/>
      <c r="S445" s="145"/>
      <c r="T445" s="145"/>
      <c r="U445" s="145"/>
      <c r="V445" s="121" t="str">
        <f t="shared" si="161"/>
        <v/>
      </c>
      <c r="W445" s="411"/>
      <c r="X445" s="122"/>
      <c r="Y445" s="411"/>
      <c r="Z445" s="411"/>
      <c r="AA445" s="411"/>
      <c r="AB445" s="523"/>
    </row>
    <row r="446" spans="2:28" s="78" customFormat="1" ht="15.6" customHeight="1" thickTop="1" thickBot="1" x14ac:dyDescent="0.25">
      <c r="B446" s="455"/>
      <c r="C446" s="462"/>
      <c r="D446" s="465"/>
      <c r="E446" s="472"/>
      <c r="F446" s="610"/>
      <c r="G446" s="120">
        <f>'Mapa de Risco'!F446</f>
        <v>0</v>
      </c>
      <c r="H446" s="134"/>
      <c r="I446" s="564"/>
      <c r="J446" s="565"/>
      <c r="K446" s="566"/>
      <c r="L446" s="607"/>
      <c r="M446" s="566"/>
      <c r="N446" s="117"/>
      <c r="O446" s="83">
        <f>'Mapa de Risco'!H446</f>
        <v>0</v>
      </c>
      <c r="P446" s="151"/>
      <c r="Q446" s="53"/>
      <c r="R446" s="144"/>
      <c r="S446" s="145"/>
      <c r="T446" s="145"/>
      <c r="U446" s="145"/>
      <c r="V446" s="121" t="str">
        <f t="shared" si="161"/>
        <v/>
      </c>
      <c r="W446" s="411"/>
      <c r="X446" s="122"/>
      <c r="Y446" s="411"/>
      <c r="Z446" s="411"/>
      <c r="AA446" s="411"/>
      <c r="AB446" s="523"/>
    </row>
    <row r="447" spans="2:28" s="78" customFormat="1" ht="15.6" customHeight="1" thickTop="1" thickBot="1" x14ac:dyDescent="0.25">
      <c r="B447" s="455"/>
      <c r="C447" s="462"/>
      <c r="D447" s="465"/>
      <c r="E447" s="472"/>
      <c r="F447" s="610"/>
      <c r="G447" s="120">
        <f>'Mapa de Risco'!F447</f>
        <v>0</v>
      </c>
      <c r="H447" s="134"/>
      <c r="I447" s="564"/>
      <c r="J447" s="565"/>
      <c r="K447" s="566"/>
      <c r="L447" s="607"/>
      <c r="M447" s="566"/>
      <c r="N447" s="117"/>
      <c r="O447" s="83">
        <f>'Mapa de Risco'!H447</f>
        <v>0</v>
      </c>
      <c r="P447" s="151"/>
      <c r="Q447" s="53"/>
      <c r="R447" s="144"/>
      <c r="S447" s="145"/>
      <c r="T447" s="145"/>
      <c r="U447" s="145"/>
      <c r="V447" s="121" t="str">
        <f t="shared" si="161"/>
        <v/>
      </c>
      <c r="W447" s="411"/>
      <c r="X447" s="122"/>
      <c r="Y447" s="411"/>
      <c r="Z447" s="411"/>
      <c r="AA447" s="411"/>
      <c r="AB447" s="523"/>
    </row>
    <row r="448" spans="2:28" s="78" customFormat="1" ht="15.6" customHeight="1" thickTop="1" thickBot="1" x14ac:dyDescent="0.25">
      <c r="B448" s="455"/>
      <c r="C448" s="462"/>
      <c r="D448" s="465"/>
      <c r="E448" s="472"/>
      <c r="F448" s="610"/>
      <c r="G448" s="120">
        <f>'Mapa de Risco'!F448</f>
        <v>0</v>
      </c>
      <c r="H448" s="134"/>
      <c r="I448" s="564"/>
      <c r="J448" s="565"/>
      <c r="K448" s="566"/>
      <c r="L448" s="607"/>
      <c r="M448" s="566"/>
      <c r="N448" s="117"/>
      <c r="O448" s="83">
        <f>'Mapa de Risco'!H448</f>
        <v>0</v>
      </c>
      <c r="P448" s="151"/>
      <c r="Q448" s="53"/>
      <c r="R448" s="144"/>
      <c r="S448" s="145"/>
      <c r="T448" s="145"/>
      <c r="U448" s="145"/>
      <c r="V448" s="121" t="str">
        <f t="shared" si="161"/>
        <v/>
      </c>
      <c r="W448" s="411"/>
      <c r="X448" s="122"/>
      <c r="Y448" s="411"/>
      <c r="Z448" s="411"/>
      <c r="AA448" s="411"/>
      <c r="AB448" s="523"/>
    </row>
    <row r="449" spans="2:28" s="78" customFormat="1" ht="15.6" customHeight="1" thickTop="1" thickBot="1" x14ac:dyDescent="0.25">
      <c r="B449" s="455"/>
      <c r="C449" s="462"/>
      <c r="D449" s="465"/>
      <c r="E449" s="472"/>
      <c r="F449" s="610"/>
      <c r="G449" s="120">
        <f>'Mapa de Risco'!F449</f>
        <v>0</v>
      </c>
      <c r="H449" s="134"/>
      <c r="I449" s="564"/>
      <c r="J449" s="565"/>
      <c r="K449" s="566"/>
      <c r="L449" s="607"/>
      <c r="M449" s="566"/>
      <c r="N449" s="117"/>
      <c r="O449" s="83">
        <f>'Mapa de Risco'!H449</f>
        <v>0</v>
      </c>
      <c r="P449" s="151"/>
      <c r="Q449" s="53"/>
      <c r="R449" s="144"/>
      <c r="S449" s="145"/>
      <c r="T449" s="145"/>
      <c r="U449" s="145"/>
      <c r="V449" s="121" t="str">
        <f t="shared" si="161"/>
        <v/>
      </c>
      <c r="W449" s="411"/>
      <c r="X449" s="122"/>
      <c r="Y449" s="411"/>
      <c r="Z449" s="411"/>
      <c r="AA449" s="411"/>
      <c r="AB449" s="523"/>
    </row>
    <row r="450" spans="2:28" s="78" customFormat="1" ht="15.6" customHeight="1" thickTop="1" thickBot="1" x14ac:dyDescent="0.25">
      <c r="B450" s="455"/>
      <c r="C450" s="462"/>
      <c r="D450" s="465"/>
      <c r="E450" s="472"/>
      <c r="F450" s="610"/>
      <c r="G450" s="120">
        <f>'Mapa de Risco'!F450</f>
        <v>0</v>
      </c>
      <c r="H450" s="134"/>
      <c r="I450" s="564"/>
      <c r="J450" s="565"/>
      <c r="K450" s="566"/>
      <c r="L450" s="607"/>
      <c r="M450" s="566"/>
      <c r="N450" s="117"/>
      <c r="O450" s="83">
        <f>'Mapa de Risco'!H450</f>
        <v>0</v>
      </c>
      <c r="P450" s="151"/>
      <c r="Q450" s="53"/>
      <c r="R450" s="144"/>
      <c r="S450" s="145"/>
      <c r="T450" s="145"/>
      <c r="U450" s="145"/>
      <c r="V450" s="121" t="str">
        <f t="shared" si="161"/>
        <v/>
      </c>
      <c r="W450" s="411"/>
      <c r="X450" s="122"/>
      <c r="Y450" s="411"/>
      <c r="Z450" s="411"/>
      <c r="AA450" s="411"/>
      <c r="AB450" s="523"/>
    </row>
    <row r="451" spans="2:28" s="78" customFormat="1" ht="15.6" customHeight="1" thickTop="1" thickBot="1" x14ac:dyDescent="0.25">
      <c r="B451" s="455"/>
      <c r="C451" s="462"/>
      <c r="D451" s="466"/>
      <c r="E451" s="473"/>
      <c r="F451" s="611"/>
      <c r="G451" s="120">
        <f>'Mapa de Risco'!F451</f>
        <v>0</v>
      </c>
      <c r="H451" s="134"/>
      <c r="I451" s="567"/>
      <c r="J451" s="568"/>
      <c r="K451" s="569"/>
      <c r="L451" s="608"/>
      <c r="M451" s="569"/>
      <c r="N451" s="117"/>
      <c r="O451" s="83">
        <f>'Mapa de Risco'!H451</f>
        <v>0</v>
      </c>
      <c r="P451" s="151"/>
      <c r="Q451" s="53"/>
      <c r="R451" s="144"/>
      <c r="S451" s="145"/>
      <c r="T451" s="145"/>
      <c r="U451" s="145"/>
      <c r="V451" s="121" t="str">
        <f t="shared" si="161"/>
        <v/>
      </c>
      <c r="W451" s="412"/>
      <c r="X451" s="122"/>
      <c r="Y451" s="412"/>
      <c r="Z451" s="412"/>
      <c r="AA451" s="412"/>
      <c r="AB451" s="524"/>
    </row>
    <row r="452" spans="2:28" s="78" customFormat="1" ht="15.6" customHeight="1" thickTop="1" thickBot="1" x14ac:dyDescent="0.25">
      <c r="B452" s="455"/>
      <c r="C452" s="462"/>
      <c r="D452" s="464" t="str">
        <f>'Mapa de Risco'!D452:D461</f>
        <v>FCS.05</v>
      </c>
      <c r="E452" s="471">
        <f>'Mapa de Risco'!E452:E461</f>
        <v>0</v>
      </c>
      <c r="F452" s="609" t="str">
        <f>'Mapa de Risco'!G452:G461</f>
        <v>Evento 45</v>
      </c>
      <c r="G452" s="120">
        <f>'Mapa de Risco'!F452</f>
        <v>0</v>
      </c>
      <c r="H452" s="134"/>
      <c r="I452" s="561" t="str">
        <f t="shared" ref="I452" si="180">IFERROR(ROUND(AVERAGE(H452:H461),0),"")</f>
        <v/>
      </c>
      <c r="J452" s="562"/>
      <c r="K452" s="563"/>
      <c r="L452" s="606" t="str">
        <f t="shared" ref="L452" si="181">IF(I452&gt;5,"Nota Inválida",HLOOKUP(I452,$I$9:$M$10,2,0))</f>
        <v>Nota Inválida</v>
      </c>
      <c r="M452" s="563"/>
      <c r="N452" s="117"/>
      <c r="O452" s="83">
        <f>'Mapa de Risco'!H452</f>
        <v>0</v>
      </c>
      <c r="P452" s="151"/>
      <c r="Q452" s="53"/>
      <c r="R452" s="144"/>
      <c r="S452" s="145"/>
      <c r="T452" s="145"/>
      <c r="U452" s="145"/>
      <c r="V452" s="121" t="str">
        <f t="shared" si="161"/>
        <v/>
      </c>
      <c r="W452" s="410" t="str">
        <f t="shared" si="164"/>
        <v/>
      </c>
      <c r="X452" s="122"/>
      <c r="Y452" s="410" t="str">
        <f>I452</f>
        <v/>
      </c>
      <c r="Z452" s="410" t="str">
        <f t="shared" si="160"/>
        <v/>
      </c>
      <c r="AA452" s="410" t="str">
        <f t="shared" ref="AA452:AA512" si="182">IFERROR(Y452*Z452,"")</f>
        <v/>
      </c>
      <c r="AB452" s="522" t="str">
        <f t="shared" si="179"/>
        <v/>
      </c>
    </row>
    <row r="453" spans="2:28" s="78" customFormat="1" ht="15.6" customHeight="1" thickTop="1" thickBot="1" x14ac:dyDescent="0.25">
      <c r="B453" s="455"/>
      <c r="C453" s="462"/>
      <c r="D453" s="465"/>
      <c r="E453" s="472"/>
      <c r="F453" s="610"/>
      <c r="G453" s="120">
        <f>'Mapa de Risco'!F453</f>
        <v>0</v>
      </c>
      <c r="H453" s="134"/>
      <c r="I453" s="564"/>
      <c r="J453" s="565"/>
      <c r="K453" s="566"/>
      <c r="L453" s="607"/>
      <c r="M453" s="566"/>
      <c r="N453" s="117"/>
      <c r="O453" s="83">
        <f>'Mapa de Risco'!H453</f>
        <v>0</v>
      </c>
      <c r="P453" s="151"/>
      <c r="Q453" s="53"/>
      <c r="R453" s="144"/>
      <c r="S453" s="145"/>
      <c r="T453" s="145"/>
      <c r="U453" s="145"/>
      <c r="V453" s="121" t="str">
        <f t="shared" si="161"/>
        <v/>
      </c>
      <c r="W453" s="411"/>
      <c r="X453" s="122"/>
      <c r="Y453" s="411"/>
      <c r="Z453" s="411"/>
      <c r="AA453" s="411"/>
      <c r="AB453" s="523"/>
    </row>
    <row r="454" spans="2:28" s="78" customFormat="1" ht="15.6" customHeight="1" thickTop="1" thickBot="1" x14ac:dyDescent="0.25">
      <c r="B454" s="455"/>
      <c r="C454" s="462"/>
      <c r="D454" s="465"/>
      <c r="E454" s="472"/>
      <c r="F454" s="610"/>
      <c r="G454" s="120">
        <f>'Mapa de Risco'!F454</f>
        <v>0</v>
      </c>
      <c r="H454" s="134"/>
      <c r="I454" s="564"/>
      <c r="J454" s="565"/>
      <c r="K454" s="566"/>
      <c r="L454" s="607"/>
      <c r="M454" s="566"/>
      <c r="N454" s="117"/>
      <c r="O454" s="83">
        <f>'Mapa de Risco'!H454</f>
        <v>0</v>
      </c>
      <c r="P454" s="151"/>
      <c r="Q454" s="53"/>
      <c r="R454" s="144"/>
      <c r="S454" s="145"/>
      <c r="T454" s="145"/>
      <c r="U454" s="145"/>
      <c r="V454" s="121" t="str">
        <f t="shared" si="161"/>
        <v/>
      </c>
      <c r="W454" s="411"/>
      <c r="X454" s="122"/>
      <c r="Y454" s="411"/>
      <c r="Z454" s="411"/>
      <c r="AA454" s="411"/>
      <c r="AB454" s="523"/>
    </row>
    <row r="455" spans="2:28" s="78" customFormat="1" ht="15.6" customHeight="1" thickTop="1" thickBot="1" x14ac:dyDescent="0.25">
      <c r="B455" s="455"/>
      <c r="C455" s="462"/>
      <c r="D455" s="465"/>
      <c r="E455" s="472"/>
      <c r="F455" s="610"/>
      <c r="G455" s="120">
        <f>'Mapa de Risco'!F455</f>
        <v>0</v>
      </c>
      <c r="H455" s="134"/>
      <c r="I455" s="564"/>
      <c r="J455" s="565"/>
      <c r="K455" s="566"/>
      <c r="L455" s="607"/>
      <c r="M455" s="566"/>
      <c r="N455" s="117"/>
      <c r="O455" s="83">
        <f>'Mapa de Risco'!H455</f>
        <v>0</v>
      </c>
      <c r="P455" s="151"/>
      <c r="Q455" s="53"/>
      <c r="R455" s="144"/>
      <c r="S455" s="145"/>
      <c r="T455" s="145"/>
      <c r="U455" s="145"/>
      <c r="V455" s="121" t="str">
        <f t="shared" si="161"/>
        <v/>
      </c>
      <c r="W455" s="411"/>
      <c r="X455" s="122"/>
      <c r="Y455" s="411"/>
      <c r="Z455" s="411"/>
      <c r="AA455" s="411"/>
      <c r="AB455" s="523"/>
    </row>
    <row r="456" spans="2:28" s="78" customFormat="1" ht="15.6" customHeight="1" thickTop="1" thickBot="1" x14ac:dyDescent="0.25">
      <c r="B456" s="455"/>
      <c r="C456" s="462"/>
      <c r="D456" s="465"/>
      <c r="E456" s="472"/>
      <c r="F456" s="610"/>
      <c r="G456" s="120">
        <f>'Mapa de Risco'!F456</f>
        <v>0</v>
      </c>
      <c r="H456" s="134"/>
      <c r="I456" s="564"/>
      <c r="J456" s="565"/>
      <c r="K456" s="566"/>
      <c r="L456" s="607"/>
      <c r="M456" s="566"/>
      <c r="N456" s="117"/>
      <c r="O456" s="83">
        <f>'Mapa de Risco'!H456</f>
        <v>0</v>
      </c>
      <c r="P456" s="151"/>
      <c r="Q456" s="53"/>
      <c r="R456" s="144"/>
      <c r="S456" s="145"/>
      <c r="T456" s="145"/>
      <c r="U456" s="145"/>
      <c r="V456" s="121" t="str">
        <f t="shared" si="161"/>
        <v/>
      </c>
      <c r="W456" s="411"/>
      <c r="X456" s="122"/>
      <c r="Y456" s="411"/>
      <c r="Z456" s="411"/>
      <c r="AA456" s="411"/>
      <c r="AB456" s="523"/>
    </row>
    <row r="457" spans="2:28" s="78" customFormat="1" ht="15.6" customHeight="1" thickTop="1" thickBot="1" x14ac:dyDescent="0.25">
      <c r="B457" s="455"/>
      <c r="C457" s="462"/>
      <c r="D457" s="465"/>
      <c r="E457" s="472"/>
      <c r="F457" s="610"/>
      <c r="G457" s="120">
        <f>'Mapa de Risco'!F457</f>
        <v>0</v>
      </c>
      <c r="H457" s="134"/>
      <c r="I457" s="564"/>
      <c r="J457" s="565"/>
      <c r="K457" s="566"/>
      <c r="L457" s="607"/>
      <c r="M457" s="566"/>
      <c r="N457" s="117"/>
      <c r="O457" s="83">
        <f>'Mapa de Risco'!H457</f>
        <v>0</v>
      </c>
      <c r="P457" s="151"/>
      <c r="Q457" s="53"/>
      <c r="R457" s="144"/>
      <c r="S457" s="145"/>
      <c r="T457" s="145"/>
      <c r="U457" s="145"/>
      <c r="V457" s="121" t="str">
        <f t="shared" si="161"/>
        <v/>
      </c>
      <c r="W457" s="411"/>
      <c r="X457" s="122"/>
      <c r="Y457" s="411"/>
      <c r="Z457" s="411"/>
      <c r="AA457" s="411"/>
      <c r="AB457" s="523"/>
    </row>
    <row r="458" spans="2:28" s="78" customFormat="1" ht="15.6" customHeight="1" thickTop="1" thickBot="1" x14ac:dyDescent="0.25">
      <c r="B458" s="455"/>
      <c r="C458" s="462"/>
      <c r="D458" s="465"/>
      <c r="E458" s="472"/>
      <c r="F458" s="610"/>
      <c r="G458" s="120">
        <f>'Mapa de Risco'!F458</f>
        <v>0</v>
      </c>
      <c r="H458" s="134"/>
      <c r="I458" s="564"/>
      <c r="J458" s="565"/>
      <c r="K458" s="566"/>
      <c r="L458" s="607"/>
      <c r="M458" s="566"/>
      <c r="N458" s="117"/>
      <c r="O458" s="83">
        <f>'Mapa de Risco'!H458</f>
        <v>0</v>
      </c>
      <c r="P458" s="151"/>
      <c r="Q458" s="53"/>
      <c r="R458" s="144"/>
      <c r="S458" s="145"/>
      <c r="T458" s="145"/>
      <c r="U458" s="145"/>
      <c r="V458" s="121" t="str">
        <f t="shared" si="161"/>
        <v/>
      </c>
      <c r="W458" s="411"/>
      <c r="X458" s="122"/>
      <c r="Y458" s="411"/>
      <c r="Z458" s="411"/>
      <c r="AA458" s="411"/>
      <c r="AB458" s="523"/>
    </row>
    <row r="459" spans="2:28" s="78" customFormat="1" ht="15.6" customHeight="1" thickTop="1" thickBot="1" x14ac:dyDescent="0.25">
      <c r="B459" s="455"/>
      <c r="C459" s="462"/>
      <c r="D459" s="465"/>
      <c r="E459" s="472"/>
      <c r="F459" s="610"/>
      <c r="G459" s="120">
        <f>'Mapa de Risco'!F459</f>
        <v>0</v>
      </c>
      <c r="H459" s="134"/>
      <c r="I459" s="564"/>
      <c r="J459" s="565"/>
      <c r="K459" s="566"/>
      <c r="L459" s="607"/>
      <c r="M459" s="566"/>
      <c r="N459" s="117"/>
      <c r="O459" s="83">
        <f>'Mapa de Risco'!H459</f>
        <v>0</v>
      </c>
      <c r="P459" s="151"/>
      <c r="Q459" s="53"/>
      <c r="R459" s="144"/>
      <c r="S459" s="145"/>
      <c r="T459" s="145"/>
      <c r="U459" s="145"/>
      <c r="V459" s="121" t="str">
        <f t="shared" si="161"/>
        <v/>
      </c>
      <c r="W459" s="411"/>
      <c r="X459" s="122"/>
      <c r="Y459" s="411"/>
      <c r="Z459" s="411"/>
      <c r="AA459" s="411"/>
      <c r="AB459" s="523"/>
    </row>
    <row r="460" spans="2:28" s="78" customFormat="1" ht="15.6" customHeight="1" thickTop="1" thickBot="1" x14ac:dyDescent="0.25">
      <c r="B460" s="455"/>
      <c r="C460" s="462"/>
      <c r="D460" s="465"/>
      <c r="E460" s="472"/>
      <c r="F460" s="610"/>
      <c r="G460" s="120">
        <f>'Mapa de Risco'!F460</f>
        <v>0</v>
      </c>
      <c r="H460" s="134"/>
      <c r="I460" s="564"/>
      <c r="J460" s="565"/>
      <c r="K460" s="566"/>
      <c r="L460" s="607"/>
      <c r="M460" s="566"/>
      <c r="N460" s="117"/>
      <c r="O460" s="83">
        <f>'Mapa de Risco'!H460</f>
        <v>0</v>
      </c>
      <c r="P460" s="151"/>
      <c r="Q460" s="53"/>
      <c r="R460" s="144"/>
      <c r="S460" s="145"/>
      <c r="T460" s="145"/>
      <c r="U460" s="145"/>
      <c r="V460" s="121" t="str">
        <f t="shared" ref="V460:V523" si="183">IFERROR(((P460*$P$8)+(Q460*$Q$8)+(R460*$R$8)+(S460*$S$8)+(T460*$T$8)+(U460*$U$8))/((IF(P460=0,0,$P$8))+(IF(Q460=0,0,$Q$8))+(IF(R460=0,0,$R$8))+(IF(S460=0,0,$S$8))+(IF(T460=0,0,$T$8))+(IF(U460=0,0,$U$8))),"")</f>
        <v/>
      </c>
      <c r="W460" s="411"/>
      <c r="X460" s="122"/>
      <c r="Y460" s="411"/>
      <c r="Z460" s="411"/>
      <c r="AA460" s="411"/>
      <c r="AB460" s="523"/>
    </row>
    <row r="461" spans="2:28" s="78" customFormat="1" ht="15.6" customHeight="1" thickTop="1" thickBot="1" x14ac:dyDescent="0.25">
      <c r="B461" s="455"/>
      <c r="C461" s="462"/>
      <c r="D461" s="466"/>
      <c r="E461" s="473"/>
      <c r="F461" s="611"/>
      <c r="G461" s="120">
        <f>'Mapa de Risco'!F461</f>
        <v>0</v>
      </c>
      <c r="H461" s="134"/>
      <c r="I461" s="567"/>
      <c r="J461" s="568"/>
      <c r="K461" s="569"/>
      <c r="L461" s="608"/>
      <c r="M461" s="569"/>
      <c r="N461" s="117"/>
      <c r="O461" s="83">
        <f>'Mapa de Risco'!H461</f>
        <v>0</v>
      </c>
      <c r="P461" s="151"/>
      <c r="Q461" s="53"/>
      <c r="R461" s="144"/>
      <c r="S461" s="145"/>
      <c r="T461" s="145"/>
      <c r="U461" s="145"/>
      <c r="V461" s="121" t="str">
        <f t="shared" si="183"/>
        <v/>
      </c>
      <c r="W461" s="412"/>
      <c r="X461" s="122"/>
      <c r="Y461" s="412"/>
      <c r="Z461" s="412"/>
      <c r="AA461" s="412"/>
      <c r="AB461" s="524"/>
    </row>
    <row r="462" spans="2:28" s="78" customFormat="1" ht="15.6" customHeight="1" thickTop="1" thickBot="1" x14ac:dyDescent="0.25">
      <c r="B462" s="455"/>
      <c r="C462" s="462"/>
      <c r="D462" s="464" t="str">
        <f>'Mapa de Risco'!D462:D471</f>
        <v>FCS.06</v>
      </c>
      <c r="E462" s="471">
        <f>'Mapa de Risco'!E462:E471</f>
        <v>0</v>
      </c>
      <c r="F462" s="609" t="str">
        <f>'Mapa de Risco'!G462:G471</f>
        <v>Evento 46</v>
      </c>
      <c r="G462" s="120">
        <f>'Mapa de Risco'!F462</f>
        <v>0</v>
      </c>
      <c r="H462" s="134"/>
      <c r="I462" s="561" t="str">
        <f t="shared" ref="I462" si="184">IFERROR(ROUND(AVERAGE(H462:H471),0),"")</f>
        <v/>
      </c>
      <c r="J462" s="562"/>
      <c r="K462" s="563"/>
      <c r="L462" s="606" t="str">
        <f t="shared" ref="L462" si="185">IF(I462&gt;5,"Nota Inválida",HLOOKUP(I462,$I$9:$M$10,2,0))</f>
        <v>Nota Inválida</v>
      </c>
      <c r="M462" s="563"/>
      <c r="N462" s="117"/>
      <c r="O462" s="83">
        <f>'Mapa de Risco'!H462</f>
        <v>0</v>
      </c>
      <c r="P462" s="151"/>
      <c r="Q462" s="53"/>
      <c r="R462" s="144"/>
      <c r="S462" s="145"/>
      <c r="T462" s="145"/>
      <c r="U462" s="145"/>
      <c r="V462" s="121" t="str">
        <f t="shared" si="183"/>
        <v/>
      </c>
      <c r="W462" s="410" t="str">
        <f t="shared" si="164"/>
        <v/>
      </c>
      <c r="X462" s="122"/>
      <c r="Y462" s="410" t="str">
        <f t="shared" ref="Y462" si="186">I462</f>
        <v/>
      </c>
      <c r="Z462" s="410" t="str">
        <f t="shared" ref="Z462:Z522" si="187">W462</f>
        <v/>
      </c>
      <c r="AA462" s="410" t="str">
        <f t="shared" si="182"/>
        <v/>
      </c>
      <c r="AB462" s="522" t="str">
        <f t="shared" si="179"/>
        <v/>
      </c>
    </row>
    <row r="463" spans="2:28" s="78" customFormat="1" ht="15.6" customHeight="1" thickTop="1" thickBot="1" x14ac:dyDescent="0.25">
      <c r="B463" s="455"/>
      <c r="C463" s="462"/>
      <c r="D463" s="465"/>
      <c r="E463" s="472"/>
      <c r="F463" s="610"/>
      <c r="G463" s="120">
        <f>'Mapa de Risco'!F463</f>
        <v>0</v>
      </c>
      <c r="H463" s="134"/>
      <c r="I463" s="564"/>
      <c r="J463" s="565"/>
      <c r="K463" s="566"/>
      <c r="L463" s="607"/>
      <c r="M463" s="566"/>
      <c r="N463" s="117"/>
      <c r="O463" s="83">
        <f>'Mapa de Risco'!H463</f>
        <v>0</v>
      </c>
      <c r="P463" s="151"/>
      <c r="Q463" s="53"/>
      <c r="R463" s="144"/>
      <c r="S463" s="145"/>
      <c r="T463" s="145"/>
      <c r="U463" s="145"/>
      <c r="V463" s="121" t="str">
        <f t="shared" si="183"/>
        <v/>
      </c>
      <c r="W463" s="411"/>
      <c r="X463" s="122"/>
      <c r="Y463" s="411"/>
      <c r="Z463" s="411"/>
      <c r="AA463" s="411"/>
      <c r="AB463" s="523"/>
    </row>
    <row r="464" spans="2:28" s="78" customFormat="1" ht="15.6" customHeight="1" thickTop="1" thickBot="1" x14ac:dyDescent="0.25">
      <c r="B464" s="455"/>
      <c r="C464" s="462"/>
      <c r="D464" s="465"/>
      <c r="E464" s="472"/>
      <c r="F464" s="610"/>
      <c r="G464" s="120">
        <f>'Mapa de Risco'!F464</f>
        <v>0</v>
      </c>
      <c r="H464" s="134"/>
      <c r="I464" s="564"/>
      <c r="J464" s="565"/>
      <c r="K464" s="566"/>
      <c r="L464" s="607"/>
      <c r="M464" s="566"/>
      <c r="N464" s="117"/>
      <c r="O464" s="83">
        <f>'Mapa de Risco'!H464</f>
        <v>0</v>
      </c>
      <c r="P464" s="151"/>
      <c r="Q464" s="53"/>
      <c r="R464" s="144"/>
      <c r="S464" s="145"/>
      <c r="T464" s="145"/>
      <c r="U464" s="145"/>
      <c r="V464" s="121" t="str">
        <f t="shared" si="183"/>
        <v/>
      </c>
      <c r="W464" s="411"/>
      <c r="X464" s="122"/>
      <c r="Y464" s="411"/>
      <c r="Z464" s="411"/>
      <c r="AA464" s="411"/>
      <c r="AB464" s="523"/>
    </row>
    <row r="465" spans="2:28" s="78" customFormat="1" ht="15.6" customHeight="1" thickTop="1" thickBot="1" x14ac:dyDescent="0.25">
      <c r="B465" s="455"/>
      <c r="C465" s="462"/>
      <c r="D465" s="465"/>
      <c r="E465" s="472"/>
      <c r="F465" s="610"/>
      <c r="G465" s="120">
        <f>'Mapa de Risco'!F465</f>
        <v>0</v>
      </c>
      <c r="H465" s="134"/>
      <c r="I465" s="564"/>
      <c r="J465" s="565"/>
      <c r="K465" s="566"/>
      <c r="L465" s="607"/>
      <c r="M465" s="566"/>
      <c r="N465" s="117"/>
      <c r="O465" s="83">
        <f>'Mapa de Risco'!H465</f>
        <v>0</v>
      </c>
      <c r="P465" s="151"/>
      <c r="Q465" s="53"/>
      <c r="R465" s="144"/>
      <c r="S465" s="145"/>
      <c r="T465" s="145"/>
      <c r="U465" s="145"/>
      <c r="V465" s="121" t="str">
        <f t="shared" si="183"/>
        <v/>
      </c>
      <c r="W465" s="411"/>
      <c r="X465" s="122"/>
      <c r="Y465" s="411"/>
      <c r="Z465" s="411"/>
      <c r="AA465" s="411"/>
      <c r="AB465" s="523"/>
    </row>
    <row r="466" spans="2:28" s="78" customFormat="1" ht="15.6" customHeight="1" thickTop="1" thickBot="1" x14ac:dyDescent="0.25">
      <c r="B466" s="455"/>
      <c r="C466" s="462"/>
      <c r="D466" s="465"/>
      <c r="E466" s="472"/>
      <c r="F466" s="610"/>
      <c r="G466" s="120">
        <f>'Mapa de Risco'!F466</f>
        <v>0</v>
      </c>
      <c r="H466" s="134"/>
      <c r="I466" s="564"/>
      <c r="J466" s="565"/>
      <c r="K466" s="566"/>
      <c r="L466" s="607"/>
      <c r="M466" s="566"/>
      <c r="N466" s="117"/>
      <c r="O466" s="83">
        <f>'Mapa de Risco'!H466</f>
        <v>0</v>
      </c>
      <c r="P466" s="151"/>
      <c r="Q466" s="53"/>
      <c r="R466" s="144"/>
      <c r="S466" s="145"/>
      <c r="T466" s="145"/>
      <c r="U466" s="145"/>
      <c r="V466" s="121" t="str">
        <f t="shared" si="183"/>
        <v/>
      </c>
      <c r="W466" s="411"/>
      <c r="X466" s="122"/>
      <c r="Y466" s="411"/>
      <c r="Z466" s="411"/>
      <c r="AA466" s="411"/>
      <c r="AB466" s="523"/>
    </row>
    <row r="467" spans="2:28" s="78" customFormat="1" ht="15.6" customHeight="1" thickTop="1" thickBot="1" x14ac:dyDescent="0.25">
      <c r="B467" s="455"/>
      <c r="C467" s="462"/>
      <c r="D467" s="465"/>
      <c r="E467" s="472"/>
      <c r="F467" s="610"/>
      <c r="G467" s="120">
        <f>'Mapa de Risco'!F467</f>
        <v>0</v>
      </c>
      <c r="H467" s="134"/>
      <c r="I467" s="564"/>
      <c r="J467" s="565"/>
      <c r="K467" s="566"/>
      <c r="L467" s="607"/>
      <c r="M467" s="566"/>
      <c r="N467" s="117"/>
      <c r="O467" s="83">
        <f>'Mapa de Risco'!H467</f>
        <v>0</v>
      </c>
      <c r="P467" s="151"/>
      <c r="Q467" s="53"/>
      <c r="R467" s="144"/>
      <c r="S467" s="145"/>
      <c r="T467" s="145"/>
      <c r="U467" s="145"/>
      <c r="V467" s="121" t="str">
        <f t="shared" si="183"/>
        <v/>
      </c>
      <c r="W467" s="411"/>
      <c r="X467" s="122"/>
      <c r="Y467" s="411"/>
      <c r="Z467" s="411"/>
      <c r="AA467" s="411"/>
      <c r="AB467" s="523"/>
    </row>
    <row r="468" spans="2:28" s="78" customFormat="1" ht="15.6" customHeight="1" thickTop="1" thickBot="1" x14ac:dyDescent="0.25">
      <c r="B468" s="455"/>
      <c r="C468" s="462"/>
      <c r="D468" s="465"/>
      <c r="E468" s="472"/>
      <c r="F468" s="610"/>
      <c r="G468" s="120">
        <f>'Mapa de Risco'!F468</f>
        <v>0</v>
      </c>
      <c r="H468" s="134"/>
      <c r="I468" s="564"/>
      <c r="J468" s="565"/>
      <c r="K468" s="566"/>
      <c r="L468" s="607"/>
      <c r="M468" s="566"/>
      <c r="N468" s="117"/>
      <c r="O468" s="83">
        <f>'Mapa de Risco'!H468</f>
        <v>0</v>
      </c>
      <c r="P468" s="151"/>
      <c r="Q468" s="53"/>
      <c r="R468" s="144"/>
      <c r="S468" s="145"/>
      <c r="T468" s="145"/>
      <c r="U468" s="145"/>
      <c r="V468" s="121" t="str">
        <f t="shared" si="183"/>
        <v/>
      </c>
      <c r="W468" s="411"/>
      <c r="X468" s="122"/>
      <c r="Y468" s="411"/>
      <c r="Z468" s="411"/>
      <c r="AA468" s="411"/>
      <c r="AB468" s="523"/>
    </row>
    <row r="469" spans="2:28" s="78" customFormat="1" ht="15.6" customHeight="1" thickTop="1" thickBot="1" x14ac:dyDescent="0.25">
      <c r="B469" s="455"/>
      <c r="C469" s="462"/>
      <c r="D469" s="465"/>
      <c r="E469" s="472"/>
      <c r="F469" s="610"/>
      <c r="G469" s="120">
        <f>'Mapa de Risco'!F469</f>
        <v>0</v>
      </c>
      <c r="H469" s="134"/>
      <c r="I469" s="564"/>
      <c r="J469" s="565"/>
      <c r="K469" s="566"/>
      <c r="L469" s="607"/>
      <c r="M469" s="566"/>
      <c r="N469" s="117"/>
      <c r="O469" s="83">
        <f>'Mapa de Risco'!H469</f>
        <v>0</v>
      </c>
      <c r="P469" s="151"/>
      <c r="Q469" s="53"/>
      <c r="R469" s="144"/>
      <c r="S469" s="145"/>
      <c r="T469" s="145"/>
      <c r="U469" s="145"/>
      <c r="V469" s="121" t="str">
        <f t="shared" si="183"/>
        <v/>
      </c>
      <c r="W469" s="411"/>
      <c r="X469" s="122"/>
      <c r="Y469" s="411"/>
      <c r="Z469" s="411"/>
      <c r="AA469" s="411"/>
      <c r="AB469" s="523"/>
    </row>
    <row r="470" spans="2:28" s="78" customFormat="1" ht="15.6" customHeight="1" thickTop="1" thickBot="1" x14ac:dyDescent="0.25">
      <c r="B470" s="455"/>
      <c r="C470" s="462"/>
      <c r="D470" s="465"/>
      <c r="E470" s="472"/>
      <c r="F470" s="610"/>
      <c r="G470" s="120">
        <f>'Mapa de Risco'!F470</f>
        <v>0</v>
      </c>
      <c r="H470" s="134"/>
      <c r="I470" s="564"/>
      <c r="J470" s="565"/>
      <c r="K470" s="566"/>
      <c r="L470" s="607"/>
      <c r="M470" s="566"/>
      <c r="N470" s="117"/>
      <c r="O470" s="83">
        <f>'Mapa de Risco'!H470</f>
        <v>0</v>
      </c>
      <c r="P470" s="151"/>
      <c r="Q470" s="53"/>
      <c r="R470" s="144"/>
      <c r="S470" s="145"/>
      <c r="T470" s="145"/>
      <c r="U470" s="145"/>
      <c r="V470" s="121" t="str">
        <f t="shared" si="183"/>
        <v/>
      </c>
      <c r="W470" s="411"/>
      <c r="X470" s="122"/>
      <c r="Y470" s="411"/>
      <c r="Z470" s="411"/>
      <c r="AA470" s="411"/>
      <c r="AB470" s="523"/>
    </row>
    <row r="471" spans="2:28" s="78" customFormat="1" ht="15.6" customHeight="1" thickTop="1" thickBot="1" x14ac:dyDescent="0.25">
      <c r="B471" s="455"/>
      <c r="C471" s="462"/>
      <c r="D471" s="466"/>
      <c r="E471" s="473"/>
      <c r="F471" s="611"/>
      <c r="G471" s="120">
        <f>'Mapa de Risco'!F471</f>
        <v>0</v>
      </c>
      <c r="H471" s="134"/>
      <c r="I471" s="567"/>
      <c r="J471" s="568"/>
      <c r="K471" s="569"/>
      <c r="L471" s="608"/>
      <c r="M471" s="569"/>
      <c r="N471" s="117"/>
      <c r="O471" s="83">
        <f>'Mapa de Risco'!H471</f>
        <v>0</v>
      </c>
      <c r="P471" s="151"/>
      <c r="Q471" s="53"/>
      <c r="R471" s="144"/>
      <c r="S471" s="145"/>
      <c r="T471" s="145"/>
      <c r="U471" s="145"/>
      <c r="V471" s="121" t="str">
        <f t="shared" si="183"/>
        <v/>
      </c>
      <c r="W471" s="412"/>
      <c r="X471" s="122"/>
      <c r="Y471" s="412"/>
      <c r="Z471" s="412"/>
      <c r="AA471" s="412"/>
      <c r="AB471" s="524"/>
    </row>
    <row r="472" spans="2:28" s="78" customFormat="1" ht="15.6" customHeight="1" thickTop="1" thickBot="1" x14ac:dyDescent="0.25">
      <c r="B472" s="455"/>
      <c r="C472" s="462"/>
      <c r="D472" s="464" t="str">
        <f>'Mapa de Risco'!D472:D481</f>
        <v>FCS.07</v>
      </c>
      <c r="E472" s="471">
        <f>'Mapa de Risco'!E472:E481</f>
        <v>0</v>
      </c>
      <c r="F472" s="609" t="str">
        <f>'Mapa de Risco'!G472:G481</f>
        <v>Evento 47</v>
      </c>
      <c r="G472" s="120">
        <f>'Mapa de Risco'!F472</f>
        <v>0</v>
      </c>
      <c r="H472" s="134"/>
      <c r="I472" s="561" t="str">
        <f t="shared" ref="I472" si="188">IFERROR(ROUND(AVERAGE(H472:H481),0),"")</f>
        <v/>
      </c>
      <c r="J472" s="562"/>
      <c r="K472" s="563"/>
      <c r="L472" s="606" t="str">
        <f t="shared" ref="L472" si="189">IF(I472&gt;5,"Nota Inválida",HLOOKUP(I472,$I$9:$M$10,2,0))</f>
        <v>Nota Inválida</v>
      </c>
      <c r="M472" s="563"/>
      <c r="N472" s="117"/>
      <c r="O472" s="83">
        <f>'Mapa de Risco'!H472</f>
        <v>0</v>
      </c>
      <c r="P472" s="151"/>
      <c r="Q472" s="53"/>
      <c r="R472" s="144"/>
      <c r="S472" s="145"/>
      <c r="T472" s="145"/>
      <c r="U472" s="145"/>
      <c r="V472" s="121" t="str">
        <f t="shared" si="183"/>
        <v/>
      </c>
      <c r="W472" s="410" t="str">
        <f t="shared" ref="W472:W532" si="190">IFERROR(ROUND(AVERAGE(V472:V481),0),"")</f>
        <v/>
      </c>
      <c r="X472" s="122"/>
      <c r="Y472" s="410" t="str">
        <f t="shared" ref="Y472" si="191">I472</f>
        <v/>
      </c>
      <c r="Z472" s="410" t="str">
        <f t="shared" si="187"/>
        <v/>
      </c>
      <c r="AA472" s="410" t="str">
        <f t="shared" si="182"/>
        <v/>
      </c>
      <c r="AB472" s="522" t="str">
        <f t="shared" si="179"/>
        <v/>
      </c>
    </row>
    <row r="473" spans="2:28" s="78" customFormat="1" ht="15.6" customHeight="1" thickTop="1" thickBot="1" x14ac:dyDescent="0.25">
      <c r="B473" s="455"/>
      <c r="C473" s="462"/>
      <c r="D473" s="465"/>
      <c r="E473" s="472"/>
      <c r="F473" s="610"/>
      <c r="G473" s="120">
        <f>'Mapa de Risco'!F473</f>
        <v>0</v>
      </c>
      <c r="H473" s="134"/>
      <c r="I473" s="564"/>
      <c r="J473" s="565"/>
      <c r="K473" s="566"/>
      <c r="L473" s="607"/>
      <c r="M473" s="566"/>
      <c r="N473" s="117"/>
      <c r="O473" s="83">
        <f>'Mapa de Risco'!H473</f>
        <v>0</v>
      </c>
      <c r="P473" s="151"/>
      <c r="Q473" s="53"/>
      <c r="R473" s="144"/>
      <c r="S473" s="145"/>
      <c r="T473" s="145"/>
      <c r="U473" s="145"/>
      <c r="V473" s="121" t="str">
        <f t="shared" si="183"/>
        <v/>
      </c>
      <c r="W473" s="411"/>
      <c r="X473" s="122"/>
      <c r="Y473" s="411"/>
      <c r="Z473" s="411"/>
      <c r="AA473" s="411"/>
      <c r="AB473" s="523"/>
    </row>
    <row r="474" spans="2:28" s="78" customFormat="1" ht="15.6" customHeight="1" thickTop="1" thickBot="1" x14ac:dyDescent="0.25">
      <c r="B474" s="455"/>
      <c r="C474" s="462"/>
      <c r="D474" s="465"/>
      <c r="E474" s="472"/>
      <c r="F474" s="610"/>
      <c r="G474" s="120">
        <f>'Mapa de Risco'!F474</f>
        <v>0</v>
      </c>
      <c r="H474" s="134"/>
      <c r="I474" s="564"/>
      <c r="J474" s="565"/>
      <c r="K474" s="566"/>
      <c r="L474" s="607"/>
      <c r="M474" s="566"/>
      <c r="N474" s="117"/>
      <c r="O474" s="83">
        <f>'Mapa de Risco'!H474</f>
        <v>0</v>
      </c>
      <c r="P474" s="151"/>
      <c r="Q474" s="53"/>
      <c r="R474" s="144"/>
      <c r="S474" s="145"/>
      <c r="T474" s="145"/>
      <c r="U474" s="145"/>
      <c r="V474" s="121" t="str">
        <f t="shared" si="183"/>
        <v/>
      </c>
      <c r="W474" s="411"/>
      <c r="X474" s="122"/>
      <c r="Y474" s="411"/>
      <c r="Z474" s="411"/>
      <c r="AA474" s="411"/>
      <c r="AB474" s="523"/>
    </row>
    <row r="475" spans="2:28" s="78" customFormat="1" ht="15.6" customHeight="1" thickTop="1" thickBot="1" x14ac:dyDescent="0.25">
      <c r="B475" s="455"/>
      <c r="C475" s="462"/>
      <c r="D475" s="465"/>
      <c r="E475" s="472"/>
      <c r="F475" s="610"/>
      <c r="G475" s="120">
        <f>'Mapa de Risco'!F475</f>
        <v>0</v>
      </c>
      <c r="H475" s="134"/>
      <c r="I475" s="564"/>
      <c r="J475" s="565"/>
      <c r="K475" s="566"/>
      <c r="L475" s="607"/>
      <c r="M475" s="566"/>
      <c r="N475" s="117"/>
      <c r="O475" s="83">
        <f>'Mapa de Risco'!H475</f>
        <v>0</v>
      </c>
      <c r="P475" s="151"/>
      <c r="Q475" s="53"/>
      <c r="R475" s="144"/>
      <c r="S475" s="145"/>
      <c r="T475" s="145"/>
      <c r="U475" s="145"/>
      <c r="V475" s="121" t="str">
        <f t="shared" si="183"/>
        <v/>
      </c>
      <c r="W475" s="411"/>
      <c r="X475" s="122"/>
      <c r="Y475" s="411"/>
      <c r="Z475" s="411"/>
      <c r="AA475" s="411"/>
      <c r="AB475" s="523"/>
    </row>
    <row r="476" spans="2:28" s="78" customFormat="1" ht="15.6" customHeight="1" thickTop="1" thickBot="1" x14ac:dyDescent="0.25">
      <c r="B476" s="455"/>
      <c r="C476" s="462"/>
      <c r="D476" s="465"/>
      <c r="E476" s="472"/>
      <c r="F476" s="610"/>
      <c r="G476" s="120">
        <f>'Mapa de Risco'!F476</f>
        <v>0</v>
      </c>
      <c r="H476" s="134"/>
      <c r="I476" s="564"/>
      <c r="J476" s="565"/>
      <c r="K476" s="566"/>
      <c r="L476" s="607"/>
      <c r="M476" s="566"/>
      <c r="N476" s="117"/>
      <c r="O476" s="83">
        <f>'Mapa de Risco'!H476</f>
        <v>0</v>
      </c>
      <c r="P476" s="151"/>
      <c r="Q476" s="53"/>
      <c r="R476" s="144"/>
      <c r="S476" s="145"/>
      <c r="T476" s="145"/>
      <c r="U476" s="145"/>
      <c r="V476" s="121" t="str">
        <f t="shared" si="183"/>
        <v/>
      </c>
      <c r="W476" s="411"/>
      <c r="X476" s="122"/>
      <c r="Y476" s="411"/>
      <c r="Z476" s="411"/>
      <c r="AA476" s="411"/>
      <c r="AB476" s="523"/>
    </row>
    <row r="477" spans="2:28" s="78" customFormat="1" ht="15.6" customHeight="1" thickTop="1" thickBot="1" x14ac:dyDescent="0.25">
      <c r="B477" s="455"/>
      <c r="C477" s="462"/>
      <c r="D477" s="465"/>
      <c r="E477" s="472"/>
      <c r="F477" s="610"/>
      <c r="G477" s="120">
        <f>'Mapa de Risco'!F477</f>
        <v>0</v>
      </c>
      <c r="H477" s="134"/>
      <c r="I477" s="564"/>
      <c r="J477" s="565"/>
      <c r="K477" s="566"/>
      <c r="L477" s="607"/>
      <c r="M477" s="566"/>
      <c r="N477" s="117"/>
      <c r="O477" s="83">
        <f>'Mapa de Risco'!H477</f>
        <v>0</v>
      </c>
      <c r="P477" s="151"/>
      <c r="Q477" s="53"/>
      <c r="R477" s="144"/>
      <c r="S477" s="145"/>
      <c r="T477" s="145"/>
      <c r="U477" s="145"/>
      <c r="V477" s="121" t="str">
        <f t="shared" si="183"/>
        <v/>
      </c>
      <c r="W477" s="411"/>
      <c r="X477" s="122"/>
      <c r="Y477" s="411"/>
      <c r="Z477" s="411"/>
      <c r="AA477" s="411"/>
      <c r="AB477" s="523"/>
    </row>
    <row r="478" spans="2:28" s="78" customFormat="1" ht="15.6" customHeight="1" thickTop="1" thickBot="1" x14ac:dyDescent="0.25">
      <c r="B478" s="455"/>
      <c r="C478" s="462"/>
      <c r="D478" s="465"/>
      <c r="E478" s="472"/>
      <c r="F478" s="610"/>
      <c r="G478" s="120">
        <f>'Mapa de Risco'!F478</f>
        <v>0</v>
      </c>
      <c r="H478" s="134"/>
      <c r="I478" s="564"/>
      <c r="J478" s="565"/>
      <c r="K478" s="566"/>
      <c r="L478" s="607"/>
      <c r="M478" s="566"/>
      <c r="N478" s="117"/>
      <c r="O478" s="83">
        <f>'Mapa de Risco'!H478</f>
        <v>0</v>
      </c>
      <c r="P478" s="151"/>
      <c r="Q478" s="53"/>
      <c r="R478" s="144"/>
      <c r="S478" s="145"/>
      <c r="T478" s="145"/>
      <c r="U478" s="145"/>
      <c r="V478" s="121" t="str">
        <f t="shared" si="183"/>
        <v/>
      </c>
      <c r="W478" s="411"/>
      <c r="X478" s="122"/>
      <c r="Y478" s="411"/>
      <c r="Z478" s="411"/>
      <c r="AA478" s="411"/>
      <c r="AB478" s="523"/>
    </row>
    <row r="479" spans="2:28" s="78" customFormat="1" ht="15.6" customHeight="1" thickTop="1" thickBot="1" x14ac:dyDescent="0.25">
      <c r="B479" s="455"/>
      <c r="C479" s="462"/>
      <c r="D479" s="465"/>
      <c r="E479" s="472"/>
      <c r="F479" s="610"/>
      <c r="G479" s="120">
        <f>'Mapa de Risco'!F479</f>
        <v>0</v>
      </c>
      <c r="H479" s="134"/>
      <c r="I479" s="564"/>
      <c r="J479" s="565"/>
      <c r="K479" s="566"/>
      <c r="L479" s="607"/>
      <c r="M479" s="566"/>
      <c r="N479" s="117"/>
      <c r="O479" s="83">
        <f>'Mapa de Risco'!H479</f>
        <v>0</v>
      </c>
      <c r="P479" s="151"/>
      <c r="Q479" s="53"/>
      <c r="R479" s="144"/>
      <c r="S479" s="145"/>
      <c r="T479" s="145"/>
      <c r="U479" s="145"/>
      <c r="V479" s="121" t="str">
        <f t="shared" si="183"/>
        <v/>
      </c>
      <c r="W479" s="411"/>
      <c r="X479" s="122"/>
      <c r="Y479" s="411"/>
      <c r="Z479" s="411"/>
      <c r="AA479" s="411"/>
      <c r="AB479" s="523"/>
    </row>
    <row r="480" spans="2:28" s="78" customFormat="1" ht="15.6" customHeight="1" thickTop="1" thickBot="1" x14ac:dyDescent="0.25">
      <c r="B480" s="455"/>
      <c r="C480" s="462"/>
      <c r="D480" s="465"/>
      <c r="E480" s="472"/>
      <c r="F480" s="610"/>
      <c r="G480" s="120">
        <f>'Mapa de Risco'!F480</f>
        <v>0</v>
      </c>
      <c r="H480" s="134"/>
      <c r="I480" s="564"/>
      <c r="J480" s="565"/>
      <c r="K480" s="566"/>
      <c r="L480" s="607"/>
      <c r="M480" s="566"/>
      <c r="N480" s="117"/>
      <c r="O480" s="83">
        <f>'Mapa de Risco'!H480</f>
        <v>0</v>
      </c>
      <c r="P480" s="151"/>
      <c r="Q480" s="53"/>
      <c r="R480" s="144"/>
      <c r="S480" s="145"/>
      <c r="T480" s="145"/>
      <c r="U480" s="145"/>
      <c r="V480" s="121" t="str">
        <f t="shared" si="183"/>
        <v/>
      </c>
      <c r="W480" s="411"/>
      <c r="X480" s="122"/>
      <c r="Y480" s="411"/>
      <c r="Z480" s="411"/>
      <c r="AA480" s="411"/>
      <c r="AB480" s="523"/>
    </row>
    <row r="481" spans="2:28" s="78" customFormat="1" ht="15.6" customHeight="1" thickTop="1" thickBot="1" x14ac:dyDescent="0.25">
      <c r="B481" s="455"/>
      <c r="C481" s="462"/>
      <c r="D481" s="466"/>
      <c r="E481" s="473"/>
      <c r="F481" s="611"/>
      <c r="G481" s="120">
        <f>'Mapa de Risco'!F481</f>
        <v>0</v>
      </c>
      <c r="H481" s="134"/>
      <c r="I481" s="567"/>
      <c r="J481" s="568"/>
      <c r="K481" s="569"/>
      <c r="L481" s="608"/>
      <c r="M481" s="569"/>
      <c r="N481" s="117"/>
      <c r="O481" s="83">
        <f>'Mapa de Risco'!H481</f>
        <v>0</v>
      </c>
      <c r="P481" s="151"/>
      <c r="Q481" s="53"/>
      <c r="R481" s="144"/>
      <c r="S481" s="145"/>
      <c r="T481" s="145"/>
      <c r="U481" s="145"/>
      <c r="V481" s="121" t="str">
        <f t="shared" si="183"/>
        <v/>
      </c>
      <c r="W481" s="412"/>
      <c r="X481" s="122"/>
      <c r="Y481" s="412"/>
      <c r="Z481" s="412"/>
      <c r="AA481" s="412"/>
      <c r="AB481" s="524"/>
    </row>
    <row r="482" spans="2:28" s="78" customFormat="1" ht="15.6" customHeight="1" thickTop="1" thickBot="1" x14ac:dyDescent="0.25">
      <c r="B482" s="455"/>
      <c r="C482" s="462"/>
      <c r="D482" s="464" t="str">
        <f>'Mapa de Risco'!D482:D491</f>
        <v>FCS.08</v>
      </c>
      <c r="E482" s="471">
        <f>'Mapa de Risco'!E482:E491</f>
        <v>0</v>
      </c>
      <c r="F482" s="609" t="str">
        <f>'Mapa de Risco'!G482:G491</f>
        <v>Evento 48</v>
      </c>
      <c r="G482" s="120">
        <f>'Mapa de Risco'!F482</f>
        <v>0</v>
      </c>
      <c r="H482" s="134"/>
      <c r="I482" s="561" t="str">
        <f t="shared" ref="I482" si="192">IFERROR(ROUND(AVERAGE(H482:H491),0),"")</f>
        <v/>
      </c>
      <c r="J482" s="562"/>
      <c r="K482" s="563"/>
      <c r="L482" s="606" t="str">
        <f t="shared" ref="L482" si="193">IF(I482&gt;5,"Nota Inválida",HLOOKUP(I482,$I$9:$M$10,2,0))</f>
        <v>Nota Inválida</v>
      </c>
      <c r="M482" s="563"/>
      <c r="N482" s="117"/>
      <c r="O482" s="83">
        <f>'Mapa de Risco'!H482</f>
        <v>0</v>
      </c>
      <c r="P482" s="151"/>
      <c r="Q482" s="53"/>
      <c r="R482" s="144"/>
      <c r="S482" s="145"/>
      <c r="T482" s="145"/>
      <c r="U482" s="145"/>
      <c r="V482" s="121" t="str">
        <f t="shared" si="183"/>
        <v/>
      </c>
      <c r="W482" s="410" t="str">
        <f t="shared" si="190"/>
        <v/>
      </c>
      <c r="X482" s="122"/>
      <c r="Y482" s="410" t="str">
        <f t="shared" ref="Y482" si="194">I482</f>
        <v/>
      </c>
      <c r="Z482" s="410" t="str">
        <f t="shared" si="187"/>
        <v/>
      </c>
      <c r="AA482" s="410" t="str">
        <f t="shared" si="182"/>
        <v/>
      </c>
      <c r="AB482" s="522" t="str">
        <f t="shared" si="179"/>
        <v/>
      </c>
    </row>
    <row r="483" spans="2:28" s="78" customFormat="1" ht="15.6" customHeight="1" thickTop="1" thickBot="1" x14ac:dyDescent="0.25">
      <c r="B483" s="455"/>
      <c r="C483" s="462"/>
      <c r="D483" s="465"/>
      <c r="E483" s="472"/>
      <c r="F483" s="610"/>
      <c r="G483" s="120">
        <f>'Mapa de Risco'!F483</f>
        <v>0</v>
      </c>
      <c r="H483" s="134"/>
      <c r="I483" s="564"/>
      <c r="J483" s="565"/>
      <c r="K483" s="566"/>
      <c r="L483" s="607"/>
      <c r="M483" s="566"/>
      <c r="N483" s="117"/>
      <c r="O483" s="83">
        <f>'Mapa de Risco'!H483</f>
        <v>0</v>
      </c>
      <c r="P483" s="151"/>
      <c r="Q483" s="53"/>
      <c r="R483" s="144"/>
      <c r="S483" s="145"/>
      <c r="T483" s="145"/>
      <c r="U483" s="145"/>
      <c r="V483" s="121" t="str">
        <f t="shared" si="183"/>
        <v/>
      </c>
      <c r="W483" s="411"/>
      <c r="X483" s="122"/>
      <c r="Y483" s="411"/>
      <c r="Z483" s="411"/>
      <c r="AA483" s="411"/>
      <c r="AB483" s="523"/>
    </row>
    <row r="484" spans="2:28" s="78" customFormat="1" ht="15.6" customHeight="1" thickTop="1" thickBot="1" x14ac:dyDescent="0.25">
      <c r="B484" s="455"/>
      <c r="C484" s="462"/>
      <c r="D484" s="465"/>
      <c r="E484" s="472"/>
      <c r="F484" s="610"/>
      <c r="G484" s="120">
        <f>'Mapa de Risco'!F484</f>
        <v>0</v>
      </c>
      <c r="H484" s="134"/>
      <c r="I484" s="564"/>
      <c r="J484" s="565"/>
      <c r="K484" s="566"/>
      <c r="L484" s="607"/>
      <c r="M484" s="566"/>
      <c r="N484" s="117"/>
      <c r="O484" s="83">
        <f>'Mapa de Risco'!H484</f>
        <v>0</v>
      </c>
      <c r="P484" s="151"/>
      <c r="Q484" s="53"/>
      <c r="R484" s="144"/>
      <c r="S484" s="145"/>
      <c r="T484" s="145"/>
      <c r="U484" s="145"/>
      <c r="V484" s="121" t="str">
        <f t="shared" si="183"/>
        <v/>
      </c>
      <c r="W484" s="411"/>
      <c r="X484" s="122"/>
      <c r="Y484" s="411"/>
      <c r="Z484" s="411"/>
      <c r="AA484" s="411"/>
      <c r="AB484" s="523"/>
    </row>
    <row r="485" spans="2:28" s="78" customFormat="1" ht="15.6" customHeight="1" thickTop="1" thickBot="1" x14ac:dyDescent="0.25">
      <c r="B485" s="455"/>
      <c r="C485" s="462"/>
      <c r="D485" s="465"/>
      <c r="E485" s="472"/>
      <c r="F485" s="610"/>
      <c r="G485" s="120">
        <f>'Mapa de Risco'!F485</f>
        <v>0</v>
      </c>
      <c r="H485" s="134"/>
      <c r="I485" s="564"/>
      <c r="J485" s="565"/>
      <c r="K485" s="566"/>
      <c r="L485" s="607"/>
      <c r="M485" s="566"/>
      <c r="N485" s="117"/>
      <c r="O485" s="83">
        <f>'Mapa de Risco'!H485</f>
        <v>0</v>
      </c>
      <c r="P485" s="151"/>
      <c r="Q485" s="53"/>
      <c r="R485" s="144"/>
      <c r="S485" s="145"/>
      <c r="T485" s="145"/>
      <c r="U485" s="145"/>
      <c r="V485" s="121" t="str">
        <f t="shared" si="183"/>
        <v/>
      </c>
      <c r="W485" s="411"/>
      <c r="X485" s="122"/>
      <c r="Y485" s="411"/>
      <c r="Z485" s="411"/>
      <c r="AA485" s="411"/>
      <c r="AB485" s="523"/>
    </row>
    <row r="486" spans="2:28" s="78" customFormat="1" ht="15.6" customHeight="1" thickTop="1" thickBot="1" x14ac:dyDescent="0.25">
      <c r="B486" s="455"/>
      <c r="C486" s="462"/>
      <c r="D486" s="465"/>
      <c r="E486" s="472"/>
      <c r="F486" s="610"/>
      <c r="G486" s="120">
        <f>'Mapa de Risco'!F486</f>
        <v>0</v>
      </c>
      <c r="H486" s="134"/>
      <c r="I486" s="564"/>
      <c r="J486" s="565"/>
      <c r="K486" s="566"/>
      <c r="L486" s="607"/>
      <c r="M486" s="566"/>
      <c r="N486" s="117"/>
      <c r="O486" s="83">
        <f>'Mapa de Risco'!H486</f>
        <v>0</v>
      </c>
      <c r="P486" s="151"/>
      <c r="Q486" s="53"/>
      <c r="R486" s="144"/>
      <c r="S486" s="145"/>
      <c r="T486" s="145"/>
      <c r="U486" s="145"/>
      <c r="V486" s="121" t="str">
        <f t="shared" si="183"/>
        <v/>
      </c>
      <c r="W486" s="411"/>
      <c r="X486" s="122"/>
      <c r="Y486" s="411"/>
      <c r="Z486" s="411"/>
      <c r="AA486" s="411"/>
      <c r="AB486" s="523"/>
    </row>
    <row r="487" spans="2:28" s="78" customFormat="1" ht="15.6" customHeight="1" thickTop="1" thickBot="1" x14ac:dyDescent="0.25">
      <c r="B487" s="455"/>
      <c r="C487" s="462"/>
      <c r="D487" s="465"/>
      <c r="E487" s="472"/>
      <c r="F487" s="610"/>
      <c r="G487" s="120">
        <f>'Mapa de Risco'!F487</f>
        <v>0</v>
      </c>
      <c r="H487" s="134"/>
      <c r="I487" s="564"/>
      <c r="J487" s="565"/>
      <c r="K487" s="566"/>
      <c r="L487" s="607"/>
      <c r="M487" s="566"/>
      <c r="N487" s="117"/>
      <c r="O487" s="83">
        <f>'Mapa de Risco'!H487</f>
        <v>0</v>
      </c>
      <c r="P487" s="151"/>
      <c r="Q487" s="53"/>
      <c r="R487" s="144"/>
      <c r="S487" s="145"/>
      <c r="T487" s="145"/>
      <c r="U487" s="145"/>
      <c r="V487" s="121" t="str">
        <f t="shared" si="183"/>
        <v/>
      </c>
      <c r="W487" s="411"/>
      <c r="X487" s="122"/>
      <c r="Y487" s="411"/>
      <c r="Z487" s="411"/>
      <c r="AA487" s="411"/>
      <c r="AB487" s="523"/>
    </row>
    <row r="488" spans="2:28" s="78" customFormat="1" ht="15.6" customHeight="1" thickTop="1" thickBot="1" x14ac:dyDescent="0.25">
      <c r="B488" s="455"/>
      <c r="C488" s="462"/>
      <c r="D488" s="465"/>
      <c r="E488" s="472"/>
      <c r="F488" s="610"/>
      <c r="G488" s="120">
        <f>'Mapa de Risco'!F488</f>
        <v>0</v>
      </c>
      <c r="H488" s="134"/>
      <c r="I488" s="564"/>
      <c r="J488" s="565"/>
      <c r="K488" s="566"/>
      <c r="L488" s="607"/>
      <c r="M488" s="566"/>
      <c r="N488" s="117"/>
      <c r="O488" s="83">
        <f>'Mapa de Risco'!H488</f>
        <v>0</v>
      </c>
      <c r="P488" s="151"/>
      <c r="Q488" s="53"/>
      <c r="R488" s="144"/>
      <c r="S488" s="145"/>
      <c r="T488" s="145"/>
      <c r="U488" s="145"/>
      <c r="V488" s="121" t="str">
        <f t="shared" si="183"/>
        <v/>
      </c>
      <c r="W488" s="411"/>
      <c r="X488" s="122"/>
      <c r="Y488" s="411"/>
      <c r="Z488" s="411"/>
      <c r="AA488" s="411"/>
      <c r="AB488" s="523"/>
    </row>
    <row r="489" spans="2:28" s="78" customFormat="1" ht="15.6" customHeight="1" thickTop="1" thickBot="1" x14ac:dyDescent="0.25">
      <c r="B489" s="455"/>
      <c r="C489" s="462"/>
      <c r="D489" s="465"/>
      <c r="E489" s="472"/>
      <c r="F489" s="610"/>
      <c r="G489" s="120">
        <f>'Mapa de Risco'!F489</f>
        <v>0</v>
      </c>
      <c r="H489" s="134"/>
      <c r="I489" s="564"/>
      <c r="J489" s="565"/>
      <c r="K489" s="566"/>
      <c r="L489" s="607"/>
      <c r="M489" s="566"/>
      <c r="N489" s="117"/>
      <c r="O489" s="83">
        <f>'Mapa de Risco'!H489</f>
        <v>0</v>
      </c>
      <c r="P489" s="151"/>
      <c r="Q489" s="53"/>
      <c r="R489" s="144"/>
      <c r="S489" s="145"/>
      <c r="T489" s="145"/>
      <c r="U489" s="145"/>
      <c r="V489" s="121" t="str">
        <f t="shared" si="183"/>
        <v/>
      </c>
      <c r="W489" s="411"/>
      <c r="X489" s="122"/>
      <c r="Y489" s="411"/>
      <c r="Z489" s="411"/>
      <c r="AA489" s="411"/>
      <c r="AB489" s="523"/>
    </row>
    <row r="490" spans="2:28" s="78" customFormat="1" ht="15.6" customHeight="1" thickTop="1" thickBot="1" x14ac:dyDescent="0.25">
      <c r="B490" s="455"/>
      <c r="C490" s="462"/>
      <c r="D490" s="465"/>
      <c r="E490" s="472"/>
      <c r="F490" s="610"/>
      <c r="G490" s="120">
        <f>'Mapa de Risco'!F490</f>
        <v>0</v>
      </c>
      <c r="H490" s="134"/>
      <c r="I490" s="564"/>
      <c r="J490" s="565"/>
      <c r="K490" s="566"/>
      <c r="L490" s="607"/>
      <c r="M490" s="566"/>
      <c r="N490" s="117"/>
      <c r="O490" s="83">
        <f>'Mapa de Risco'!H490</f>
        <v>0</v>
      </c>
      <c r="P490" s="151"/>
      <c r="Q490" s="53"/>
      <c r="R490" s="144"/>
      <c r="S490" s="145"/>
      <c r="T490" s="145"/>
      <c r="U490" s="145"/>
      <c r="V490" s="121" t="str">
        <f t="shared" si="183"/>
        <v/>
      </c>
      <c r="W490" s="411"/>
      <c r="X490" s="122"/>
      <c r="Y490" s="411"/>
      <c r="Z490" s="411"/>
      <c r="AA490" s="411"/>
      <c r="AB490" s="523"/>
    </row>
    <row r="491" spans="2:28" s="78" customFormat="1" ht="15.6" customHeight="1" thickTop="1" thickBot="1" x14ac:dyDescent="0.25">
      <c r="B491" s="456"/>
      <c r="C491" s="463"/>
      <c r="D491" s="466"/>
      <c r="E491" s="473"/>
      <c r="F491" s="611"/>
      <c r="G491" s="120">
        <f>'Mapa de Risco'!F491</f>
        <v>0</v>
      </c>
      <c r="H491" s="134"/>
      <c r="I491" s="567"/>
      <c r="J491" s="568"/>
      <c r="K491" s="569"/>
      <c r="L491" s="608"/>
      <c r="M491" s="569"/>
      <c r="N491" s="117"/>
      <c r="O491" s="83">
        <f>'Mapa de Risco'!H491</f>
        <v>0</v>
      </c>
      <c r="P491" s="151"/>
      <c r="Q491" s="53"/>
      <c r="R491" s="144"/>
      <c r="S491" s="145"/>
      <c r="T491" s="145"/>
      <c r="U491" s="145"/>
      <c r="V491" s="121" t="str">
        <f t="shared" si="183"/>
        <v/>
      </c>
      <c r="W491" s="412"/>
      <c r="X491" s="122"/>
      <c r="Y491" s="412"/>
      <c r="Z491" s="412"/>
      <c r="AA491" s="412"/>
      <c r="AB491" s="524"/>
    </row>
    <row r="492" spans="2:28" s="78" customFormat="1" ht="13.9" customHeight="1" thickTop="1" thickBot="1" x14ac:dyDescent="0.25">
      <c r="B492" s="457" t="str">
        <f>'Mapa de Risco'!B492:B571</f>
        <v>Subp.07</v>
      </c>
      <c r="C492" s="458">
        <f>'Mapa de Risco'!C492:C571</f>
        <v>0</v>
      </c>
      <c r="D492" s="445" t="str">
        <f>'Mapa de Risco'!D492:D501</f>
        <v>FCS.01</v>
      </c>
      <c r="E492" s="470">
        <f>'Mapa de Risco'!E492:E501</f>
        <v>0</v>
      </c>
      <c r="F492" s="612" t="str">
        <f>'Mapa de Risco'!G492:G501</f>
        <v>Evento 49</v>
      </c>
      <c r="G492" s="123">
        <f>'Mapa de Risco'!F492</f>
        <v>0</v>
      </c>
      <c r="H492" s="135"/>
      <c r="I492" s="550" t="str">
        <f t="shared" ref="I492" si="195">IFERROR(ROUND(AVERAGE(H492:H501),0),"")</f>
        <v/>
      </c>
      <c r="J492" s="551"/>
      <c r="K492" s="552"/>
      <c r="L492" s="615" t="str">
        <f t="shared" ref="L492" si="196">IF(I492&gt;5,"Nota Inválida",HLOOKUP(I492,$I$9:$M$10,2,0))</f>
        <v>Nota Inválida</v>
      </c>
      <c r="M492" s="552"/>
      <c r="N492" s="117"/>
      <c r="O492" s="80">
        <f>'Mapa de Risco'!H492</f>
        <v>0</v>
      </c>
      <c r="P492" s="150"/>
      <c r="Q492" s="8"/>
      <c r="R492" s="147"/>
      <c r="S492" s="148"/>
      <c r="T492" s="148"/>
      <c r="U492" s="148"/>
      <c r="V492" s="124" t="str">
        <f t="shared" si="183"/>
        <v/>
      </c>
      <c r="W492" s="537" t="str">
        <f t="shared" si="190"/>
        <v/>
      </c>
      <c r="Y492" s="537" t="str">
        <f t="shared" ref="Y492" si="197">I492</f>
        <v/>
      </c>
      <c r="Z492" s="537" t="str">
        <f t="shared" si="187"/>
        <v/>
      </c>
      <c r="AA492" s="537" t="str">
        <f t="shared" si="182"/>
        <v/>
      </c>
      <c r="AB492" s="525" t="str">
        <f t="shared" si="179"/>
        <v/>
      </c>
    </row>
    <row r="493" spans="2:28" s="78" customFormat="1" ht="13.9" customHeight="1" thickTop="1" thickBot="1" x14ac:dyDescent="0.25">
      <c r="B493" s="446"/>
      <c r="C493" s="459"/>
      <c r="D493" s="446"/>
      <c r="E493" s="459"/>
      <c r="F493" s="613"/>
      <c r="G493" s="123">
        <f>'Mapa de Risco'!F493</f>
        <v>0</v>
      </c>
      <c r="H493" s="135"/>
      <c r="I493" s="553"/>
      <c r="J493" s="529"/>
      <c r="K493" s="554"/>
      <c r="L493" s="616"/>
      <c r="M493" s="554"/>
      <c r="N493" s="117"/>
      <c r="O493" s="80">
        <f>'Mapa de Risco'!H493</f>
        <v>0</v>
      </c>
      <c r="P493" s="150"/>
      <c r="Q493" s="8"/>
      <c r="R493" s="147"/>
      <c r="S493" s="148"/>
      <c r="T493" s="148"/>
      <c r="U493" s="148"/>
      <c r="V493" s="124" t="str">
        <f t="shared" si="183"/>
        <v/>
      </c>
      <c r="W493" s="417"/>
      <c r="Y493" s="417"/>
      <c r="Z493" s="417"/>
      <c r="AA493" s="417"/>
      <c r="AB493" s="526"/>
    </row>
    <row r="494" spans="2:28" s="78" customFormat="1" ht="13.9" customHeight="1" thickTop="1" thickBot="1" x14ac:dyDescent="0.25">
      <c r="B494" s="446"/>
      <c r="C494" s="459"/>
      <c r="D494" s="446"/>
      <c r="E494" s="459"/>
      <c r="F494" s="613"/>
      <c r="G494" s="123">
        <f>'Mapa de Risco'!F494</f>
        <v>0</v>
      </c>
      <c r="H494" s="135"/>
      <c r="I494" s="553"/>
      <c r="J494" s="529"/>
      <c r="K494" s="554"/>
      <c r="L494" s="616"/>
      <c r="M494" s="554"/>
      <c r="N494" s="117"/>
      <c r="O494" s="80">
        <f>'Mapa de Risco'!H494</f>
        <v>0</v>
      </c>
      <c r="P494" s="150"/>
      <c r="Q494" s="8"/>
      <c r="R494" s="147"/>
      <c r="S494" s="148"/>
      <c r="T494" s="148"/>
      <c r="U494" s="148"/>
      <c r="V494" s="124" t="str">
        <f t="shared" si="183"/>
        <v/>
      </c>
      <c r="W494" s="417"/>
      <c r="Y494" s="417"/>
      <c r="Z494" s="417"/>
      <c r="AA494" s="417"/>
      <c r="AB494" s="526"/>
    </row>
    <row r="495" spans="2:28" s="78" customFormat="1" ht="13.9" customHeight="1" thickTop="1" thickBot="1" x14ac:dyDescent="0.25">
      <c r="B495" s="446"/>
      <c r="C495" s="459"/>
      <c r="D495" s="446"/>
      <c r="E495" s="459"/>
      <c r="F495" s="613"/>
      <c r="G495" s="123">
        <f>'Mapa de Risco'!F495</f>
        <v>0</v>
      </c>
      <c r="H495" s="135"/>
      <c r="I495" s="553"/>
      <c r="J495" s="529"/>
      <c r="K495" s="554"/>
      <c r="L495" s="616"/>
      <c r="M495" s="554"/>
      <c r="N495" s="117"/>
      <c r="O495" s="80">
        <f>'Mapa de Risco'!H495</f>
        <v>0</v>
      </c>
      <c r="P495" s="150"/>
      <c r="Q495" s="8"/>
      <c r="R495" s="147"/>
      <c r="S495" s="148"/>
      <c r="T495" s="148"/>
      <c r="U495" s="148"/>
      <c r="V495" s="124" t="str">
        <f t="shared" si="183"/>
        <v/>
      </c>
      <c r="W495" s="417"/>
      <c r="Y495" s="417"/>
      <c r="Z495" s="417"/>
      <c r="AA495" s="417"/>
      <c r="AB495" s="526"/>
    </row>
    <row r="496" spans="2:28" s="78" customFormat="1" ht="13.9" customHeight="1" thickTop="1" thickBot="1" x14ac:dyDescent="0.25">
      <c r="B496" s="446"/>
      <c r="C496" s="459"/>
      <c r="D496" s="446"/>
      <c r="E496" s="459"/>
      <c r="F496" s="613"/>
      <c r="G496" s="123">
        <f>'Mapa de Risco'!F496</f>
        <v>0</v>
      </c>
      <c r="H496" s="135"/>
      <c r="I496" s="553"/>
      <c r="J496" s="529"/>
      <c r="K496" s="554"/>
      <c r="L496" s="616"/>
      <c r="M496" s="554"/>
      <c r="N496" s="117"/>
      <c r="O496" s="80">
        <f>'Mapa de Risco'!H496</f>
        <v>0</v>
      </c>
      <c r="P496" s="150"/>
      <c r="Q496" s="8"/>
      <c r="R496" s="147"/>
      <c r="S496" s="148"/>
      <c r="T496" s="148"/>
      <c r="U496" s="148"/>
      <c r="V496" s="124" t="str">
        <f t="shared" si="183"/>
        <v/>
      </c>
      <c r="W496" s="417"/>
      <c r="Y496" s="417"/>
      <c r="Z496" s="417"/>
      <c r="AA496" s="417"/>
      <c r="AB496" s="526"/>
    </row>
    <row r="497" spans="2:28" s="78" customFormat="1" ht="13.9" customHeight="1" thickTop="1" thickBot="1" x14ac:dyDescent="0.25">
      <c r="B497" s="446"/>
      <c r="C497" s="459"/>
      <c r="D497" s="446"/>
      <c r="E497" s="459"/>
      <c r="F497" s="613"/>
      <c r="G497" s="123">
        <f>'Mapa de Risco'!F497</f>
        <v>0</v>
      </c>
      <c r="H497" s="135"/>
      <c r="I497" s="553"/>
      <c r="J497" s="529"/>
      <c r="K497" s="554"/>
      <c r="L497" s="616"/>
      <c r="M497" s="554"/>
      <c r="N497" s="117"/>
      <c r="O497" s="80">
        <f>'Mapa de Risco'!H497</f>
        <v>0</v>
      </c>
      <c r="P497" s="150"/>
      <c r="Q497" s="8"/>
      <c r="R497" s="147"/>
      <c r="S497" s="148"/>
      <c r="T497" s="148"/>
      <c r="U497" s="148"/>
      <c r="V497" s="124" t="str">
        <f t="shared" si="183"/>
        <v/>
      </c>
      <c r="W497" s="417"/>
      <c r="Y497" s="417"/>
      <c r="Z497" s="417"/>
      <c r="AA497" s="417"/>
      <c r="AB497" s="526"/>
    </row>
    <row r="498" spans="2:28" s="78" customFormat="1" ht="13.9" customHeight="1" thickTop="1" thickBot="1" x14ac:dyDescent="0.25">
      <c r="B498" s="446"/>
      <c r="C498" s="459"/>
      <c r="D498" s="446"/>
      <c r="E498" s="459"/>
      <c r="F498" s="613"/>
      <c r="G498" s="123">
        <f>'Mapa de Risco'!F498</f>
        <v>0</v>
      </c>
      <c r="H498" s="135"/>
      <c r="I498" s="553"/>
      <c r="J498" s="529"/>
      <c r="K498" s="554"/>
      <c r="L498" s="616"/>
      <c r="M498" s="554"/>
      <c r="N498" s="117"/>
      <c r="O498" s="80">
        <f>'Mapa de Risco'!H498</f>
        <v>0</v>
      </c>
      <c r="P498" s="150"/>
      <c r="Q498" s="8"/>
      <c r="R498" s="147"/>
      <c r="S498" s="148"/>
      <c r="T498" s="148"/>
      <c r="U498" s="148"/>
      <c r="V498" s="124" t="str">
        <f t="shared" si="183"/>
        <v/>
      </c>
      <c r="W498" s="417"/>
      <c r="Y498" s="417"/>
      <c r="Z498" s="417"/>
      <c r="AA498" s="417"/>
      <c r="AB498" s="526"/>
    </row>
    <row r="499" spans="2:28" s="78" customFormat="1" ht="13.9" customHeight="1" thickTop="1" thickBot="1" x14ac:dyDescent="0.25">
      <c r="B499" s="446"/>
      <c r="C499" s="459"/>
      <c r="D499" s="446"/>
      <c r="E499" s="459"/>
      <c r="F499" s="613"/>
      <c r="G499" s="123">
        <f>'Mapa de Risco'!F499</f>
        <v>0</v>
      </c>
      <c r="H499" s="135"/>
      <c r="I499" s="553"/>
      <c r="J499" s="529"/>
      <c r="K499" s="554"/>
      <c r="L499" s="616"/>
      <c r="M499" s="554"/>
      <c r="N499" s="117"/>
      <c r="O499" s="80">
        <f>'Mapa de Risco'!H499</f>
        <v>0</v>
      </c>
      <c r="P499" s="150"/>
      <c r="Q499" s="8"/>
      <c r="R499" s="147"/>
      <c r="S499" s="148"/>
      <c r="T499" s="148"/>
      <c r="U499" s="148"/>
      <c r="V499" s="124" t="str">
        <f t="shared" si="183"/>
        <v/>
      </c>
      <c r="W499" s="417"/>
      <c r="Y499" s="417"/>
      <c r="Z499" s="417"/>
      <c r="AA499" s="417"/>
      <c r="AB499" s="526"/>
    </row>
    <row r="500" spans="2:28" s="78" customFormat="1" ht="13.9" customHeight="1" thickTop="1" thickBot="1" x14ac:dyDescent="0.25">
      <c r="B500" s="446"/>
      <c r="C500" s="459"/>
      <c r="D500" s="446"/>
      <c r="E500" s="459"/>
      <c r="F500" s="613"/>
      <c r="G500" s="123">
        <f>'Mapa de Risco'!F500</f>
        <v>0</v>
      </c>
      <c r="H500" s="135"/>
      <c r="I500" s="553"/>
      <c r="J500" s="529"/>
      <c r="K500" s="554"/>
      <c r="L500" s="616"/>
      <c r="M500" s="554"/>
      <c r="N500" s="117"/>
      <c r="O500" s="80">
        <f>'Mapa de Risco'!H500</f>
        <v>0</v>
      </c>
      <c r="P500" s="150"/>
      <c r="Q500" s="8"/>
      <c r="R500" s="147"/>
      <c r="S500" s="148"/>
      <c r="T500" s="148"/>
      <c r="U500" s="148"/>
      <c r="V500" s="124" t="str">
        <f t="shared" si="183"/>
        <v/>
      </c>
      <c r="W500" s="417"/>
      <c r="Y500" s="417"/>
      <c r="Z500" s="417"/>
      <c r="AA500" s="417"/>
      <c r="AB500" s="526"/>
    </row>
    <row r="501" spans="2:28" s="78" customFormat="1" ht="13.9" customHeight="1" thickTop="1" thickBot="1" x14ac:dyDescent="0.25">
      <c r="B501" s="446"/>
      <c r="C501" s="459"/>
      <c r="D501" s="447"/>
      <c r="E501" s="460"/>
      <c r="F501" s="614"/>
      <c r="G501" s="123">
        <f>'Mapa de Risco'!F501</f>
        <v>0</v>
      </c>
      <c r="H501" s="135"/>
      <c r="I501" s="555"/>
      <c r="J501" s="556"/>
      <c r="K501" s="557"/>
      <c r="L501" s="617"/>
      <c r="M501" s="557"/>
      <c r="N501" s="117"/>
      <c r="O501" s="80">
        <f>'Mapa de Risco'!H501</f>
        <v>0</v>
      </c>
      <c r="P501" s="150"/>
      <c r="Q501" s="8"/>
      <c r="R501" s="147"/>
      <c r="S501" s="148"/>
      <c r="T501" s="148"/>
      <c r="U501" s="148"/>
      <c r="V501" s="124" t="str">
        <f t="shared" si="183"/>
        <v/>
      </c>
      <c r="W501" s="418"/>
      <c r="Y501" s="418"/>
      <c r="Z501" s="418"/>
      <c r="AA501" s="418"/>
      <c r="AB501" s="527"/>
    </row>
    <row r="502" spans="2:28" s="78" customFormat="1" ht="13.9" customHeight="1" thickTop="1" thickBot="1" x14ac:dyDescent="0.25">
      <c r="B502" s="446"/>
      <c r="C502" s="459"/>
      <c r="D502" s="445" t="str">
        <f>'Mapa de Risco'!D502:D511</f>
        <v>FCS.02</v>
      </c>
      <c r="E502" s="470">
        <f>'Mapa de Risco'!E502:E511</f>
        <v>0</v>
      </c>
      <c r="F502" s="612" t="str">
        <f>'Mapa de Risco'!G502:G511</f>
        <v>Evento 50</v>
      </c>
      <c r="G502" s="123">
        <f>'Mapa de Risco'!F502</f>
        <v>0</v>
      </c>
      <c r="H502" s="135"/>
      <c r="I502" s="550" t="str">
        <f t="shared" ref="I502" si="198">IFERROR(ROUND(AVERAGE(H502:H511),0),"")</f>
        <v/>
      </c>
      <c r="J502" s="551"/>
      <c r="K502" s="552"/>
      <c r="L502" s="615" t="str">
        <f t="shared" ref="L502" si="199">IF(I502&gt;5,"Nota Inválida",HLOOKUP(I502,$I$9:$M$10,2,0))</f>
        <v>Nota Inválida</v>
      </c>
      <c r="M502" s="552"/>
      <c r="N502" s="117"/>
      <c r="O502" s="80">
        <f>'Mapa de Risco'!H502</f>
        <v>0</v>
      </c>
      <c r="P502" s="150"/>
      <c r="Q502" s="8"/>
      <c r="R502" s="147"/>
      <c r="S502" s="148"/>
      <c r="T502" s="148"/>
      <c r="U502" s="148"/>
      <c r="V502" s="124" t="str">
        <f t="shared" si="183"/>
        <v/>
      </c>
      <c r="W502" s="537" t="str">
        <f t="shared" si="190"/>
        <v/>
      </c>
      <c r="Y502" s="537" t="str">
        <f t="shared" ref="Y502:Y562" si="200">I502</f>
        <v/>
      </c>
      <c r="Z502" s="537" t="str">
        <f t="shared" si="187"/>
        <v/>
      </c>
      <c r="AA502" s="537" t="str">
        <f t="shared" si="182"/>
        <v/>
      </c>
      <c r="AB502" s="525" t="str">
        <f t="shared" si="179"/>
        <v/>
      </c>
    </row>
    <row r="503" spans="2:28" s="78" customFormat="1" ht="13.9" customHeight="1" thickTop="1" thickBot="1" x14ac:dyDescent="0.25">
      <c r="B503" s="446"/>
      <c r="C503" s="459"/>
      <c r="D503" s="446"/>
      <c r="E503" s="459"/>
      <c r="F503" s="613"/>
      <c r="G503" s="123">
        <f>'Mapa de Risco'!F503</f>
        <v>0</v>
      </c>
      <c r="H503" s="135"/>
      <c r="I503" s="553"/>
      <c r="J503" s="529"/>
      <c r="K503" s="554"/>
      <c r="L503" s="616"/>
      <c r="M503" s="554"/>
      <c r="N503" s="117"/>
      <c r="O503" s="80">
        <f>'Mapa de Risco'!H503</f>
        <v>0</v>
      </c>
      <c r="P503" s="150"/>
      <c r="Q503" s="8"/>
      <c r="R503" s="147"/>
      <c r="S503" s="148"/>
      <c r="T503" s="148"/>
      <c r="U503" s="148"/>
      <c r="V503" s="124" t="str">
        <f t="shared" si="183"/>
        <v/>
      </c>
      <c r="W503" s="417"/>
      <c r="Y503" s="417"/>
      <c r="Z503" s="417"/>
      <c r="AA503" s="417"/>
      <c r="AB503" s="526"/>
    </row>
    <row r="504" spans="2:28" s="78" customFormat="1" ht="13.9" customHeight="1" thickTop="1" thickBot="1" x14ac:dyDescent="0.25">
      <c r="B504" s="446"/>
      <c r="C504" s="459"/>
      <c r="D504" s="446"/>
      <c r="E504" s="459"/>
      <c r="F504" s="613"/>
      <c r="G504" s="123">
        <f>'Mapa de Risco'!F504</f>
        <v>0</v>
      </c>
      <c r="H504" s="135"/>
      <c r="I504" s="553"/>
      <c r="J504" s="529"/>
      <c r="K504" s="554"/>
      <c r="L504" s="616"/>
      <c r="M504" s="554"/>
      <c r="N504" s="117"/>
      <c r="O504" s="80">
        <f>'Mapa de Risco'!H504</f>
        <v>0</v>
      </c>
      <c r="P504" s="150"/>
      <c r="Q504" s="8"/>
      <c r="R504" s="147"/>
      <c r="S504" s="148"/>
      <c r="T504" s="148"/>
      <c r="U504" s="148"/>
      <c r="V504" s="124" t="str">
        <f t="shared" si="183"/>
        <v/>
      </c>
      <c r="W504" s="417"/>
      <c r="Y504" s="417"/>
      <c r="Z504" s="417"/>
      <c r="AA504" s="417"/>
      <c r="AB504" s="526"/>
    </row>
    <row r="505" spans="2:28" s="78" customFormat="1" ht="13.9" customHeight="1" thickTop="1" thickBot="1" x14ac:dyDescent="0.25">
      <c r="B505" s="446"/>
      <c r="C505" s="459"/>
      <c r="D505" s="446"/>
      <c r="E505" s="459"/>
      <c r="F505" s="613"/>
      <c r="G505" s="123">
        <f>'Mapa de Risco'!F505</f>
        <v>0</v>
      </c>
      <c r="H505" s="135"/>
      <c r="I505" s="553"/>
      <c r="J505" s="529"/>
      <c r="K505" s="554"/>
      <c r="L505" s="616"/>
      <c r="M505" s="554"/>
      <c r="N505" s="117"/>
      <c r="O505" s="80">
        <f>'Mapa de Risco'!H505</f>
        <v>0</v>
      </c>
      <c r="P505" s="150"/>
      <c r="Q505" s="8"/>
      <c r="R505" s="147"/>
      <c r="S505" s="148"/>
      <c r="T505" s="148"/>
      <c r="U505" s="148"/>
      <c r="V505" s="124" t="str">
        <f t="shared" si="183"/>
        <v/>
      </c>
      <c r="W505" s="417"/>
      <c r="Y505" s="417"/>
      <c r="Z505" s="417"/>
      <c r="AA505" s="417"/>
      <c r="AB505" s="526"/>
    </row>
    <row r="506" spans="2:28" s="78" customFormat="1" ht="13.9" customHeight="1" thickTop="1" thickBot="1" x14ac:dyDescent="0.25">
      <c r="B506" s="446"/>
      <c r="C506" s="459"/>
      <c r="D506" s="446"/>
      <c r="E506" s="459"/>
      <c r="F506" s="613"/>
      <c r="G506" s="123">
        <f>'Mapa de Risco'!F506</f>
        <v>0</v>
      </c>
      <c r="H506" s="135"/>
      <c r="I506" s="553"/>
      <c r="J506" s="529"/>
      <c r="K506" s="554"/>
      <c r="L506" s="616"/>
      <c r="M506" s="554"/>
      <c r="N506" s="117"/>
      <c r="O506" s="80">
        <f>'Mapa de Risco'!H506</f>
        <v>0</v>
      </c>
      <c r="P506" s="150"/>
      <c r="Q506" s="8"/>
      <c r="R506" s="147"/>
      <c r="S506" s="148"/>
      <c r="T506" s="148"/>
      <c r="U506" s="148"/>
      <c r="V506" s="124" t="str">
        <f t="shared" si="183"/>
        <v/>
      </c>
      <c r="W506" s="417"/>
      <c r="Y506" s="417"/>
      <c r="Z506" s="417"/>
      <c r="AA506" s="417"/>
      <c r="AB506" s="526"/>
    </row>
    <row r="507" spans="2:28" s="78" customFormat="1" ht="13.9" customHeight="1" thickTop="1" thickBot="1" x14ac:dyDescent="0.25">
      <c r="B507" s="446"/>
      <c r="C507" s="459"/>
      <c r="D507" s="446"/>
      <c r="E507" s="459"/>
      <c r="F507" s="613"/>
      <c r="G507" s="123">
        <f>'Mapa de Risco'!F507</f>
        <v>0</v>
      </c>
      <c r="H507" s="135"/>
      <c r="I507" s="553"/>
      <c r="J507" s="529"/>
      <c r="K507" s="554"/>
      <c r="L507" s="616"/>
      <c r="M507" s="554"/>
      <c r="N507" s="117"/>
      <c r="O507" s="80">
        <f>'Mapa de Risco'!H507</f>
        <v>0</v>
      </c>
      <c r="P507" s="150"/>
      <c r="Q507" s="8"/>
      <c r="R507" s="147"/>
      <c r="S507" s="148"/>
      <c r="T507" s="148"/>
      <c r="U507" s="148"/>
      <c r="V507" s="124" t="str">
        <f t="shared" si="183"/>
        <v/>
      </c>
      <c r="W507" s="417"/>
      <c r="Y507" s="417"/>
      <c r="Z507" s="417"/>
      <c r="AA507" s="417"/>
      <c r="AB507" s="526"/>
    </row>
    <row r="508" spans="2:28" s="78" customFormat="1" ht="13.9" customHeight="1" thickTop="1" thickBot="1" x14ac:dyDescent="0.25">
      <c r="B508" s="446"/>
      <c r="C508" s="459"/>
      <c r="D508" s="446"/>
      <c r="E508" s="459"/>
      <c r="F508" s="613"/>
      <c r="G508" s="123">
        <f>'Mapa de Risco'!F508</f>
        <v>0</v>
      </c>
      <c r="H508" s="135"/>
      <c r="I508" s="553"/>
      <c r="J508" s="529"/>
      <c r="K508" s="554"/>
      <c r="L508" s="616"/>
      <c r="M508" s="554"/>
      <c r="N508" s="117"/>
      <c r="O508" s="80">
        <f>'Mapa de Risco'!H508</f>
        <v>0</v>
      </c>
      <c r="P508" s="150"/>
      <c r="Q508" s="8"/>
      <c r="R508" s="147"/>
      <c r="S508" s="148"/>
      <c r="T508" s="148"/>
      <c r="U508" s="148"/>
      <c r="V508" s="124" t="str">
        <f t="shared" si="183"/>
        <v/>
      </c>
      <c r="W508" s="417"/>
      <c r="Y508" s="417"/>
      <c r="Z508" s="417"/>
      <c r="AA508" s="417"/>
      <c r="AB508" s="526"/>
    </row>
    <row r="509" spans="2:28" s="78" customFormat="1" ht="13.9" customHeight="1" thickTop="1" thickBot="1" x14ac:dyDescent="0.25">
      <c r="B509" s="446"/>
      <c r="C509" s="459"/>
      <c r="D509" s="446"/>
      <c r="E509" s="459"/>
      <c r="F509" s="613"/>
      <c r="G509" s="123">
        <f>'Mapa de Risco'!F509</f>
        <v>0</v>
      </c>
      <c r="H509" s="135"/>
      <c r="I509" s="553"/>
      <c r="J509" s="529"/>
      <c r="K509" s="554"/>
      <c r="L509" s="616"/>
      <c r="M509" s="554"/>
      <c r="N509" s="117"/>
      <c r="O509" s="80">
        <f>'Mapa de Risco'!H509</f>
        <v>0</v>
      </c>
      <c r="P509" s="150"/>
      <c r="Q509" s="8"/>
      <c r="R509" s="147"/>
      <c r="S509" s="148"/>
      <c r="T509" s="148"/>
      <c r="U509" s="148"/>
      <c r="V509" s="124" t="str">
        <f t="shared" si="183"/>
        <v/>
      </c>
      <c r="W509" s="417"/>
      <c r="Y509" s="417"/>
      <c r="Z509" s="417"/>
      <c r="AA509" s="417"/>
      <c r="AB509" s="526"/>
    </row>
    <row r="510" spans="2:28" s="78" customFormat="1" ht="13.9" customHeight="1" thickTop="1" thickBot="1" x14ac:dyDescent="0.25">
      <c r="B510" s="446"/>
      <c r="C510" s="459"/>
      <c r="D510" s="446"/>
      <c r="E510" s="459"/>
      <c r="F510" s="613"/>
      <c r="G510" s="123">
        <f>'Mapa de Risco'!F510</f>
        <v>0</v>
      </c>
      <c r="H510" s="135"/>
      <c r="I510" s="553"/>
      <c r="J510" s="529"/>
      <c r="K510" s="554"/>
      <c r="L510" s="616"/>
      <c r="M510" s="554"/>
      <c r="N510" s="117"/>
      <c r="O510" s="80">
        <f>'Mapa de Risco'!H510</f>
        <v>0</v>
      </c>
      <c r="P510" s="150"/>
      <c r="Q510" s="8"/>
      <c r="R510" s="147"/>
      <c r="S510" s="148"/>
      <c r="T510" s="148"/>
      <c r="U510" s="148"/>
      <c r="V510" s="124" t="str">
        <f t="shared" si="183"/>
        <v/>
      </c>
      <c r="W510" s="417"/>
      <c r="Y510" s="417"/>
      <c r="Z510" s="417"/>
      <c r="AA510" s="417"/>
      <c r="AB510" s="526"/>
    </row>
    <row r="511" spans="2:28" s="78" customFormat="1" ht="13.9" customHeight="1" thickTop="1" thickBot="1" x14ac:dyDescent="0.25">
      <c r="B511" s="446"/>
      <c r="C511" s="459"/>
      <c r="D511" s="447"/>
      <c r="E511" s="460"/>
      <c r="F511" s="614"/>
      <c r="G511" s="123">
        <f>'Mapa de Risco'!F511</f>
        <v>0</v>
      </c>
      <c r="H511" s="135"/>
      <c r="I511" s="555"/>
      <c r="J511" s="556"/>
      <c r="K511" s="557"/>
      <c r="L511" s="617"/>
      <c r="M511" s="557"/>
      <c r="N511" s="117"/>
      <c r="O511" s="80">
        <f>'Mapa de Risco'!H511</f>
        <v>0</v>
      </c>
      <c r="P511" s="150"/>
      <c r="Q511" s="8"/>
      <c r="R511" s="147"/>
      <c r="S511" s="148"/>
      <c r="T511" s="148"/>
      <c r="U511" s="148"/>
      <c r="V511" s="124" t="str">
        <f t="shared" si="183"/>
        <v/>
      </c>
      <c r="W511" s="418"/>
      <c r="Y511" s="418"/>
      <c r="Z511" s="418"/>
      <c r="AA511" s="418"/>
      <c r="AB511" s="527"/>
    </row>
    <row r="512" spans="2:28" s="78" customFormat="1" ht="13.9" customHeight="1" thickTop="1" thickBot="1" x14ac:dyDescent="0.25">
      <c r="B512" s="446"/>
      <c r="C512" s="459"/>
      <c r="D512" s="445" t="str">
        <f>'Mapa de Risco'!D512:D521</f>
        <v>FCS.03</v>
      </c>
      <c r="E512" s="470">
        <f>'Mapa de Risco'!E512:E521</f>
        <v>0</v>
      </c>
      <c r="F512" s="612" t="str">
        <f>'Mapa de Risco'!G512:G521</f>
        <v>Evento 51</v>
      </c>
      <c r="G512" s="123">
        <f>'Mapa de Risco'!F512</f>
        <v>0</v>
      </c>
      <c r="H512" s="135"/>
      <c r="I512" s="550" t="str">
        <f t="shared" ref="I512" si="201">IFERROR(ROUND(AVERAGE(H512:H521),0),"")</f>
        <v/>
      </c>
      <c r="J512" s="551"/>
      <c r="K512" s="552"/>
      <c r="L512" s="615" t="str">
        <f t="shared" ref="L512" si="202">IF(I512&gt;5,"Nota Inválida",HLOOKUP(I512,$I$9:$M$10,2,0))</f>
        <v>Nota Inválida</v>
      </c>
      <c r="M512" s="552"/>
      <c r="N512" s="117"/>
      <c r="O512" s="80">
        <f>'Mapa de Risco'!H512</f>
        <v>0</v>
      </c>
      <c r="P512" s="150"/>
      <c r="Q512" s="8"/>
      <c r="R512" s="147"/>
      <c r="S512" s="148"/>
      <c r="T512" s="148"/>
      <c r="U512" s="148"/>
      <c r="V512" s="124" t="str">
        <f t="shared" si="183"/>
        <v/>
      </c>
      <c r="W512" s="537" t="str">
        <f t="shared" si="190"/>
        <v/>
      </c>
      <c r="Y512" s="537" t="str">
        <f t="shared" si="200"/>
        <v/>
      </c>
      <c r="Z512" s="537" t="str">
        <f t="shared" si="187"/>
        <v/>
      </c>
      <c r="AA512" s="537" t="str">
        <f t="shared" si="182"/>
        <v/>
      </c>
      <c r="AB512" s="525" t="str">
        <f t="shared" ref="AB512:AB572" si="203">IF(AA512=0,"",IF(AA512&lt;=2,"Risco Insignificante",IF(AA512&lt;=5,"Risco Pequeno",IF(AA512&lt;=10,"Risco Moderado",IF(AA512&lt;=16,"Risco Alto",IF(AA512&lt;=25,"Risco Crítico",""))))))</f>
        <v/>
      </c>
    </row>
    <row r="513" spans="2:28" s="78" customFormat="1" ht="13.9" customHeight="1" thickTop="1" thickBot="1" x14ac:dyDescent="0.25">
      <c r="B513" s="446"/>
      <c r="C513" s="459"/>
      <c r="D513" s="446"/>
      <c r="E513" s="459"/>
      <c r="F513" s="613"/>
      <c r="G513" s="123">
        <f>'Mapa de Risco'!F513</f>
        <v>0</v>
      </c>
      <c r="H513" s="135"/>
      <c r="I513" s="553"/>
      <c r="J513" s="529"/>
      <c r="K513" s="554"/>
      <c r="L513" s="616"/>
      <c r="M513" s="554"/>
      <c r="N513" s="117"/>
      <c r="O513" s="80">
        <f>'Mapa de Risco'!H513</f>
        <v>0</v>
      </c>
      <c r="P513" s="150"/>
      <c r="Q513" s="8"/>
      <c r="R513" s="147"/>
      <c r="S513" s="148"/>
      <c r="T513" s="148"/>
      <c r="U513" s="148"/>
      <c r="V513" s="124" t="str">
        <f t="shared" si="183"/>
        <v/>
      </c>
      <c r="W513" s="417"/>
      <c r="Y513" s="417"/>
      <c r="Z513" s="417"/>
      <c r="AA513" s="417"/>
      <c r="AB513" s="526"/>
    </row>
    <row r="514" spans="2:28" s="78" customFormat="1" ht="13.9" customHeight="1" thickTop="1" thickBot="1" x14ac:dyDescent="0.25">
      <c r="B514" s="446"/>
      <c r="C514" s="459"/>
      <c r="D514" s="446"/>
      <c r="E514" s="459"/>
      <c r="F514" s="613"/>
      <c r="G514" s="123">
        <f>'Mapa de Risco'!F514</f>
        <v>0</v>
      </c>
      <c r="H514" s="135"/>
      <c r="I514" s="553"/>
      <c r="J514" s="529"/>
      <c r="K514" s="554"/>
      <c r="L514" s="616"/>
      <c r="M514" s="554"/>
      <c r="N514" s="117"/>
      <c r="O514" s="80">
        <f>'Mapa de Risco'!H514</f>
        <v>0</v>
      </c>
      <c r="P514" s="150"/>
      <c r="Q514" s="8"/>
      <c r="R514" s="147"/>
      <c r="S514" s="148"/>
      <c r="T514" s="148"/>
      <c r="U514" s="148"/>
      <c r="V514" s="124" t="str">
        <f t="shared" si="183"/>
        <v/>
      </c>
      <c r="W514" s="417"/>
      <c r="Y514" s="417"/>
      <c r="Z514" s="417"/>
      <c r="AA514" s="417"/>
      <c r="AB514" s="526"/>
    </row>
    <row r="515" spans="2:28" s="78" customFormat="1" ht="13.9" customHeight="1" thickTop="1" thickBot="1" x14ac:dyDescent="0.25">
      <c r="B515" s="446"/>
      <c r="C515" s="459"/>
      <c r="D515" s="446"/>
      <c r="E515" s="459"/>
      <c r="F515" s="613"/>
      <c r="G515" s="123">
        <f>'Mapa de Risco'!F515</f>
        <v>0</v>
      </c>
      <c r="H515" s="135"/>
      <c r="I515" s="553"/>
      <c r="J515" s="529"/>
      <c r="K515" s="554"/>
      <c r="L515" s="616"/>
      <c r="M515" s="554"/>
      <c r="N515" s="117"/>
      <c r="O515" s="80">
        <f>'Mapa de Risco'!H515</f>
        <v>0</v>
      </c>
      <c r="P515" s="150"/>
      <c r="Q515" s="8"/>
      <c r="R515" s="147"/>
      <c r="S515" s="148"/>
      <c r="T515" s="148"/>
      <c r="U515" s="148"/>
      <c r="V515" s="124" t="str">
        <f t="shared" si="183"/>
        <v/>
      </c>
      <c r="W515" s="417"/>
      <c r="Y515" s="417"/>
      <c r="Z515" s="417"/>
      <c r="AA515" s="417"/>
      <c r="AB515" s="526"/>
    </row>
    <row r="516" spans="2:28" s="78" customFormat="1" ht="13.9" customHeight="1" thickTop="1" thickBot="1" x14ac:dyDescent="0.25">
      <c r="B516" s="446"/>
      <c r="C516" s="459"/>
      <c r="D516" s="446"/>
      <c r="E516" s="459"/>
      <c r="F516" s="613"/>
      <c r="G516" s="123">
        <f>'Mapa de Risco'!F516</f>
        <v>0</v>
      </c>
      <c r="H516" s="135"/>
      <c r="I516" s="553"/>
      <c r="J516" s="529"/>
      <c r="K516" s="554"/>
      <c r="L516" s="616"/>
      <c r="M516" s="554"/>
      <c r="N516" s="117"/>
      <c r="O516" s="80">
        <f>'Mapa de Risco'!H516</f>
        <v>0</v>
      </c>
      <c r="P516" s="150"/>
      <c r="Q516" s="8"/>
      <c r="R516" s="147"/>
      <c r="S516" s="148"/>
      <c r="T516" s="148"/>
      <c r="U516" s="148"/>
      <c r="V516" s="124" t="str">
        <f t="shared" si="183"/>
        <v/>
      </c>
      <c r="W516" s="417"/>
      <c r="Y516" s="417"/>
      <c r="Z516" s="417"/>
      <c r="AA516" s="417"/>
      <c r="AB516" s="526"/>
    </row>
    <row r="517" spans="2:28" s="78" customFormat="1" ht="13.9" customHeight="1" thickTop="1" thickBot="1" x14ac:dyDescent="0.25">
      <c r="B517" s="446"/>
      <c r="C517" s="459"/>
      <c r="D517" s="446"/>
      <c r="E517" s="459"/>
      <c r="F517" s="613"/>
      <c r="G517" s="123">
        <f>'Mapa de Risco'!F517</f>
        <v>0</v>
      </c>
      <c r="H517" s="135"/>
      <c r="I517" s="553"/>
      <c r="J517" s="529"/>
      <c r="K517" s="554"/>
      <c r="L517" s="616"/>
      <c r="M517" s="554"/>
      <c r="N517" s="117"/>
      <c r="O517" s="80">
        <f>'Mapa de Risco'!H517</f>
        <v>0</v>
      </c>
      <c r="P517" s="150"/>
      <c r="Q517" s="8"/>
      <c r="R517" s="147"/>
      <c r="S517" s="148"/>
      <c r="T517" s="148"/>
      <c r="U517" s="148"/>
      <c r="V517" s="124" t="str">
        <f t="shared" si="183"/>
        <v/>
      </c>
      <c r="W517" s="417"/>
      <c r="Y517" s="417"/>
      <c r="Z517" s="417"/>
      <c r="AA517" s="417"/>
      <c r="AB517" s="526"/>
    </row>
    <row r="518" spans="2:28" s="78" customFormat="1" ht="13.9" customHeight="1" thickTop="1" thickBot="1" x14ac:dyDescent="0.25">
      <c r="B518" s="446"/>
      <c r="C518" s="459"/>
      <c r="D518" s="446"/>
      <c r="E518" s="459"/>
      <c r="F518" s="613"/>
      <c r="G518" s="123">
        <f>'Mapa de Risco'!F518</f>
        <v>0</v>
      </c>
      <c r="H518" s="135"/>
      <c r="I518" s="553"/>
      <c r="J518" s="529"/>
      <c r="K518" s="554"/>
      <c r="L518" s="616"/>
      <c r="M518" s="554"/>
      <c r="N518" s="117"/>
      <c r="O518" s="80">
        <f>'Mapa de Risco'!H518</f>
        <v>0</v>
      </c>
      <c r="P518" s="150"/>
      <c r="Q518" s="8"/>
      <c r="R518" s="147"/>
      <c r="S518" s="148"/>
      <c r="T518" s="148"/>
      <c r="U518" s="148"/>
      <c r="V518" s="124" t="str">
        <f t="shared" si="183"/>
        <v/>
      </c>
      <c r="W518" s="417"/>
      <c r="Y518" s="417"/>
      <c r="Z518" s="417"/>
      <c r="AA518" s="417"/>
      <c r="AB518" s="526"/>
    </row>
    <row r="519" spans="2:28" s="78" customFormat="1" ht="13.9" customHeight="1" thickTop="1" thickBot="1" x14ac:dyDescent="0.25">
      <c r="B519" s="446"/>
      <c r="C519" s="459"/>
      <c r="D519" s="446"/>
      <c r="E519" s="459"/>
      <c r="F519" s="613"/>
      <c r="G519" s="123">
        <f>'Mapa de Risco'!F519</f>
        <v>0</v>
      </c>
      <c r="H519" s="135"/>
      <c r="I519" s="553"/>
      <c r="J519" s="529"/>
      <c r="K519" s="554"/>
      <c r="L519" s="616"/>
      <c r="M519" s="554"/>
      <c r="N519" s="117"/>
      <c r="O519" s="80">
        <f>'Mapa de Risco'!H519</f>
        <v>0</v>
      </c>
      <c r="P519" s="150"/>
      <c r="Q519" s="8"/>
      <c r="R519" s="147"/>
      <c r="S519" s="148"/>
      <c r="T519" s="148"/>
      <c r="U519" s="148"/>
      <c r="V519" s="124" t="str">
        <f t="shared" si="183"/>
        <v/>
      </c>
      <c r="W519" s="417"/>
      <c r="Y519" s="417"/>
      <c r="Z519" s="417"/>
      <c r="AA519" s="417"/>
      <c r="AB519" s="526"/>
    </row>
    <row r="520" spans="2:28" s="78" customFormat="1" ht="13.9" customHeight="1" thickTop="1" thickBot="1" x14ac:dyDescent="0.25">
      <c r="B520" s="446"/>
      <c r="C520" s="459"/>
      <c r="D520" s="446"/>
      <c r="E520" s="459"/>
      <c r="F520" s="613"/>
      <c r="G520" s="123">
        <f>'Mapa de Risco'!F520</f>
        <v>0</v>
      </c>
      <c r="H520" s="135"/>
      <c r="I520" s="553"/>
      <c r="J520" s="529"/>
      <c r="K520" s="554"/>
      <c r="L520" s="616"/>
      <c r="M520" s="554"/>
      <c r="N520" s="117"/>
      <c r="O520" s="80">
        <f>'Mapa de Risco'!H520</f>
        <v>0</v>
      </c>
      <c r="P520" s="150"/>
      <c r="Q520" s="8"/>
      <c r="R520" s="147"/>
      <c r="S520" s="148"/>
      <c r="T520" s="148"/>
      <c r="U520" s="148"/>
      <c r="V520" s="124" t="str">
        <f t="shared" si="183"/>
        <v/>
      </c>
      <c r="W520" s="417"/>
      <c r="Y520" s="417"/>
      <c r="Z520" s="417"/>
      <c r="AA520" s="417"/>
      <c r="AB520" s="526"/>
    </row>
    <row r="521" spans="2:28" s="78" customFormat="1" ht="13.9" customHeight="1" thickTop="1" thickBot="1" x14ac:dyDescent="0.25">
      <c r="B521" s="446"/>
      <c r="C521" s="459"/>
      <c r="D521" s="447"/>
      <c r="E521" s="460"/>
      <c r="F521" s="614"/>
      <c r="G521" s="123">
        <f>'Mapa de Risco'!F521</f>
        <v>0</v>
      </c>
      <c r="H521" s="135"/>
      <c r="I521" s="555"/>
      <c r="J521" s="556"/>
      <c r="K521" s="557"/>
      <c r="L521" s="617"/>
      <c r="M521" s="557"/>
      <c r="N521" s="117"/>
      <c r="O521" s="80">
        <f>'Mapa de Risco'!H521</f>
        <v>0</v>
      </c>
      <c r="P521" s="150"/>
      <c r="Q521" s="8"/>
      <c r="R521" s="147"/>
      <c r="S521" s="148"/>
      <c r="T521" s="148"/>
      <c r="U521" s="148"/>
      <c r="V521" s="124" t="str">
        <f t="shared" si="183"/>
        <v/>
      </c>
      <c r="W521" s="418"/>
      <c r="Y521" s="418"/>
      <c r="Z521" s="418"/>
      <c r="AA521" s="418"/>
      <c r="AB521" s="527"/>
    </row>
    <row r="522" spans="2:28" s="78" customFormat="1" ht="13.9" customHeight="1" thickTop="1" thickBot="1" x14ac:dyDescent="0.25">
      <c r="B522" s="446"/>
      <c r="C522" s="459"/>
      <c r="D522" s="445" t="str">
        <f>'Mapa de Risco'!D522:D531</f>
        <v>FCS.04</v>
      </c>
      <c r="E522" s="470">
        <f>'Mapa de Risco'!E522:E531</f>
        <v>0</v>
      </c>
      <c r="F522" s="612" t="str">
        <f>'Mapa de Risco'!G522:G531</f>
        <v>Evento 52</v>
      </c>
      <c r="G522" s="123">
        <f>'Mapa de Risco'!F522</f>
        <v>0</v>
      </c>
      <c r="H522" s="135"/>
      <c r="I522" s="550" t="str">
        <f t="shared" ref="I522" si="204">IFERROR(ROUND(AVERAGE(H522:H531),0),"")</f>
        <v/>
      </c>
      <c r="J522" s="551"/>
      <c r="K522" s="552"/>
      <c r="L522" s="615" t="str">
        <f t="shared" ref="L522" si="205">IF(I522&gt;5,"Nota Inválida",HLOOKUP(I522,$I$9:$M$10,2,0))</f>
        <v>Nota Inválida</v>
      </c>
      <c r="M522" s="552"/>
      <c r="N522" s="117"/>
      <c r="O522" s="80">
        <f>'Mapa de Risco'!H522</f>
        <v>0</v>
      </c>
      <c r="P522" s="150"/>
      <c r="Q522" s="8"/>
      <c r="R522" s="147"/>
      <c r="S522" s="148"/>
      <c r="T522" s="148"/>
      <c r="U522" s="148"/>
      <c r="V522" s="124" t="str">
        <f t="shared" si="183"/>
        <v/>
      </c>
      <c r="W522" s="537" t="str">
        <f t="shared" si="190"/>
        <v/>
      </c>
      <c r="Y522" s="537" t="str">
        <f t="shared" si="200"/>
        <v/>
      </c>
      <c r="Z522" s="537" t="str">
        <f t="shared" si="187"/>
        <v/>
      </c>
      <c r="AA522" s="537" t="str">
        <f t="shared" ref="AA522:AA582" si="206">IFERROR(Y522*Z522,"")</f>
        <v/>
      </c>
      <c r="AB522" s="525" t="str">
        <f t="shared" si="203"/>
        <v/>
      </c>
    </row>
    <row r="523" spans="2:28" s="78" customFormat="1" ht="13.9" customHeight="1" thickTop="1" thickBot="1" x14ac:dyDescent="0.25">
      <c r="B523" s="446"/>
      <c r="C523" s="459"/>
      <c r="D523" s="446"/>
      <c r="E523" s="459"/>
      <c r="F523" s="613"/>
      <c r="G523" s="123">
        <f>'Mapa de Risco'!F523</f>
        <v>0</v>
      </c>
      <c r="H523" s="135"/>
      <c r="I523" s="553"/>
      <c r="J523" s="529"/>
      <c r="K523" s="554"/>
      <c r="L523" s="616"/>
      <c r="M523" s="554"/>
      <c r="N523" s="117"/>
      <c r="O523" s="80">
        <f>'Mapa de Risco'!H523</f>
        <v>0</v>
      </c>
      <c r="P523" s="150"/>
      <c r="Q523" s="8"/>
      <c r="R523" s="147"/>
      <c r="S523" s="148"/>
      <c r="T523" s="148"/>
      <c r="U523" s="148"/>
      <c r="V523" s="124" t="str">
        <f t="shared" si="183"/>
        <v/>
      </c>
      <c r="W523" s="417"/>
      <c r="Y523" s="417"/>
      <c r="Z523" s="417"/>
      <c r="AA523" s="417"/>
      <c r="AB523" s="526"/>
    </row>
    <row r="524" spans="2:28" s="78" customFormat="1" ht="13.9" customHeight="1" thickTop="1" thickBot="1" x14ac:dyDescent="0.25">
      <c r="B524" s="446"/>
      <c r="C524" s="459"/>
      <c r="D524" s="446"/>
      <c r="E524" s="459"/>
      <c r="F524" s="613"/>
      <c r="G524" s="123">
        <f>'Mapa de Risco'!F524</f>
        <v>0</v>
      </c>
      <c r="H524" s="135"/>
      <c r="I524" s="553"/>
      <c r="J524" s="529"/>
      <c r="K524" s="554"/>
      <c r="L524" s="616"/>
      <c r="M524" s="554"/>
      <c r="N524" s="117"/>
      <c r="O524" s="80">
        <f>'Mapa de Risco'!H524</f>
        <v>0</v>
      </c>
      <c r="P524" s="150"/>
      <c r="Q524" s="8"/>
      <c r="R524" s="147"/>
      <c r="S524" s="148"/>
      <c r="T524" s="148"/>
      <c r="U524" s="148"/>
      <c r="V524" s="124" t="str">
        <f t="shared" ref="V524:V587" si="207">IFERROR(((P524*$P$8)+(Q524*$Q$8)+(R524*$R$8)+(S524*$S$8)+(T524*$T$8)+(U524*$U$8))/((IF(P524=0,0,$P$8))+(IF(Q524=0,0,$Q$8))+(IF(R524=0,0,$R$8))+(IF(S524=0,0,$S$8))+(IF(T524=0,0,$T$8))+(IF(U524=0,0,$U$8))),"")</f>
        <v/>
      </c>
      <c r="W524" s="417"/>
      <c r="Y524" s="417"/>
      <c r="Z524" s="417"/>
      <c r="AA524" s="417"/>
      <c r="AB524" s="526"/>
    </row>
    <row r="525" spans="2:28" s="78" customFormat="1" ht="13.9" customHeight="1" thickTop="1" thickBot="1" x14ac:dyDescent="0.25">
      <c r="B525" s="446"/>
      <c r="C525" s="459"/>
      <c r="D525" s="446"/>
      <c r="E525" s="459"/>
      <c r="F525" s="613"/>
      <c r="G525" s="123">
        <f>'Mapa de Risco'!F525</f>
        <v>0</v>
      </c>
      <c r="H525" s="135"/>
      <c r="I525" s="553"/>
      <c r="J525" s="529"/>
      <c r="K525" s="554"/>
      <c r="L525" s="616"/>
      <c r="M525" s="554"/>
      <c r="N525" s="117"/>
      <c r="O525" s="80">
        <f>'Mapa de Risco'!H525</f>
        <v>0</v>
      </c>
      <c r="P525" s="150"/>
      <c r="Q525" s="8"/>
      <c r="R525" s="147"/>
      <c r="S525" s="148"/>
      <c r="T525" s="148"/>
      <c r="U525" s="148"/>
      <c r="V525" s="124" t="str">
        <f t="shared" si="207"/>
        <v/>
      </c>
      <c r="W525" s="417"/>
      <c r="Y525" s="417"/>
      <c r="Z525" s="417"/>
      <c r="AA525" s="417"/>
      <c r="AB525" s="526"/>
    </row>
    <row r="526" spans="2:28" s="78" customFormat="1" ht="13.9" customHeight="1" thickTop="1" thickBot="1" x14ac:dyDescent="0.25">
      <c r="B526" s="446"/>
      <c r="C526" s="459"/>
      <c r="D526" s="446"/>
      <c r="E526" s="459"/>
      <c r="F526" s="613"/>
      <c r="G526" s="123">
        <f>'Mapa de Risco'!F526</f>
        <v>0</v>
      </c>
      <c r="H526" s="135"/>
      <c r="I526" s="553"/>
      <c r="J526" s="529"/>
      <c r="K526" s="554"/>
      <c r="L526" s="616"/>
      <c r="M526" s="554"/>
      <c r="N526" s="117"/>
      <c r="O526" s="80">
        <f>'Mapa de Risco'!H526</f>
        <v>0</v>
      </c>
      <c r="P526" s="150"/>
      <c r="Q526" s="8"/>
      <c r="R526" s="147"/>
      <c r="S526" s="148"/>
      <c r="T526" s="148"/>
      <c r="U526" s="148"/>
      <c r="V526" s="124" t="str">
        <f t="shared" si="207"/>
        <v/>
      </c>
      <c r="W526" s="417"/>
      <c r="Y526" s="417"/>
      <c r="Z526" s="417"/>
      <c r="AA526" s="417"/>
      <c r="AB526" s="526"/>
    </row>
    <row r="527" spans="2:28" s="78" customFormat="1" ht="13.9" customHeight="1" thickTop="1" thickBot="1" x14ac:dyDescent="0.25">
      <c r="B527" s="446"/>
      <c r="C527" s="459"/>
      <c r="D527" s="446"/>
      <c r="E527" s="459"/>
      <c r="F527" s="613"/>
      <c r="G527" s="123">
        <f>'Mapa de Risco'!F527</f>
        <v>0</v>
      </c>
      <c r="H527" s="135"/>
      <c r="I527" s="553"/>
      <c r="J527" s="529"/>
      <c r="K527" s="554"/>
      <c r="L527" s="616"/>
      <c r="M527" s="554"/>
      <c r="N527" s="117"/>
      <c r="O527" s="80">
        <f>'Mapa de Risco'!H527</f>
        <v>0</v>
      </c>
      <c r="P527" s="150"/>
      <c r="Q527" s="8"/>
      <c r="R527" s="147"/>
      <c r="S527" s="148"/>
      <c r="T527" s="148"/>
      <c r="U527" s="148"/>
      <c r="V527" s="124" t="str">
        <f t="shared" si="207"/>
        <v/>
      </c>
      <c r="W527" s="417"/>
      <c r="Y527" s="417"/>
      <c r="Z527" s="417"/>
      <c r="AA527" s="417"/>
      <c r="AB527" s="526"/>
    </row>
    <row r="528" spans="2:28" s="78" customFormat="1" ht="13.9" customHeight="1" thickTop="1" thickBot="1" x14ac:dyDescent="0.25">
      <c r="B528" s="446"/>
      <c r="C528" s="459"/>
      <c r="D528" s="446"/>
      <c r="E528" s="459"/>
      <c r="F528" s="613"/>
      <c r="G528" s="123">
        <f>'Mapa de Risco'!F528</f>
        <v>0</v>
      </c>
      <c r="H528" s="135"/>
      <c r="I528" s="553"/>
      <c r="J528" s="529"/>
      <c r="K528" s="554"/>
      <c r="L528" s="616"/>
      <c r="M528" s="554"/>
      <c r="N528" s="117"/>
      <c r="O528" s="80">
        <f>'Mapa de Risco'!H528</f>
        <v>0</v>
      </c>
      <c r="P528" s="150"/>
      <c r="Q528" s="8"/>
      <c r="R528" s="147"/>
      <c r="S528" s="148"/>
      <c r="T528" s="148"/>
      <c r="U528" s="148"/>
      <c r="V528" s="124" t="str">
        <f t="shared" si="207"/>
        <v/>
      </c>
      <c r="W528" s="417"/>
      <c r="Y528" s="417"/>
      <c r="Z528" s="417"/>
      <c r="AA528" s="417"/>
      <c r="AB528" s="526"/>
    </row>
    <row r="529" spans="2:28" s="78" customFormat="1" ht="13.9" customHeight="1" thickTop="1" thickBot="1" x14ac:dyDescent="0.25">
      <c r="B529" s="446"/>
      <c r="C529" s="459"/>
      <c r="D529" s="446"/>
      <c r="E529" s="459"/>
      <c r="F529" s="613"/>
      <c r="G529" s="123">
        <f>'Mapa de Risco'!F529</f>
        <v>0</v>
      </c>
      <c r="H529" s="135"/>
      <c r="I529" s="553"/>
      <c r="J529" s="529"/>
      <c r="K529" s="554"/>
      <c r="L529" s="616"/>
      <c r="M529" s="554"/>
      <c r="N529" s="117"/>
      <c r="O529" s="80">
        <f>'Mapa de Risco'!H529</f>
        <v>0</v>
      </c>
      <c r="P529" s="150"/>
      <c r="Q529" s="8"/>
      <c r="R529" s="147"/>
      <c r="S529" s="148"/>
      <c r="T529" s="148"/>
      <c r="U529" s="148"/>
      <c r="V529" s="124" t="str">
        <f t="shared" si="207"/>
        <v/>
      </c>
      <c r="W529" s="417"/>
      <c r="Y529" s="417"/>
      <c r="Z529" s="417"/>
      <c r="AA529" s="417"/>
      <c r="AB529" s="526"/>
    </row>
    <row r="530" spans="2:28" s="78" customFormat="1" ht="13.9" customHeight="1" thickTop="1" thickBot="1" x14ac:dyDescent="0.25">
      <c r="B530" s="446"/>
      <c r="C530" s="459"/>
      <c r="D530" s="446"/>
      <c r="E530" s="459"/>
      <c r="F530" s="613"/>
      <c r="G530" s="123">
        <f>'Mapa de Risco'!F530</f>
        <v>0</v>
      </c>
      <c r="H530" s="135"/>
      <c r="I530" s="553"/>
      <c r="J530" s="529"/>
      <c r="K530" s="554"/>
      <c r="L530" s="616"/>
      <c r="M530" s="554"/>
      <c r="N530" s="117"/>
      <c r="O530" s="80">
        <f>'Mapa de Risco'!H530</f>
        <v>0</v>
      </c>
      <c r="P530" s="150"/>
      <c r="Q530" s="8"/>
      <c r="R530" s="147"/>
      <c r="S530" s="148"/>
      <c r="T530" s="148"/>
      <c r="U530" s="148"/>
      <c r="V530" s="124" t="str">
        <f t="shared" si="207"/>
        <v/>
      </c>
      <c r="W530" s="417"/>
      <c r="Y530" s="417"/>
      <c r="Z530" s="417"/>
      <c r="AA530" s="417"/>
      <c r="AB530" s="526"/>
    </row>
    <row r="531" spans="2:28" s="78" customFormat="1" ht="13.9" customHeight="1" thickTop="1" thickBot="1" x14ac:dyDescent="0.25">
      <c r="B531" s="446"/>
      <c r="C531" s="459"/>
      <c r="D531" s="447"/>
      <c r="E531" s="460"/>
      <c r="F531" s="614"/>
      <c r="G531" s="123">
        <f>'Mapa de Risco'!F531</f>
        <v>0</v>
      </c>
      <c r="H531" s="135"/>
      <c r="I531" s="555"/>
      <c r="J531" s="556"/>
      <c r="K531" s="557"/>
      <c r="L531" s="617"/>
      <c r="M531" s="557"/>
      <c r="N531" s="117"/>
      <c r="O531" s="80">
        <f>'Mapa de Risco'!H531</f>
        <v>0</v>
      </c>
      <c r="P531" s="150"/>
      <c r="Q531" s="8"/>
      <c r="R531" s="147"/>
      <c r="S531" s="148"/>
      <c r="T531" s="148"/>
      <c r="U531" s="148"/>
      <c r="V531" s="124" t="str">
        <f t="shared" si="207"/>
        <v/>
      </c>
      <c r="W531" s="418"/>
      <c r="Y531" s="418"/>
      <c r="Z531" s="418"/>
      <c r="AA531" s="418"/>
      <c r="AB531" s="527"/>
    </row>
    <row r="532" spans="2:28" s="78" customFormat="1" ht="13.9" customHeight="1" thickTop="1" thickBot="1" x14ac:dyDescent="0.25">
      <c r="B532" s="446"/>
      <c r="C532" s="459"/>
      <c r="D532" s="445" t="str">
        <f>'Mapa de Risco'!D532:D541</f>
        <v>FCS.05</v>
      </c>
      <c r="E532" s="470">
        <f>'Mapa de Risco'!E532:E541</f>
        <v>0</v>
      </c>
      <c r="F532" s="612" t="str">
        <f>'Mapa de Risco'!G532:G541</f>
        <v>Evento 53</v>
      </c>
      <c r="G532" s="123">
        <f>'Mapa de Risco'!F532</f>
        <v>0</v>
      </c>
      <c r="H532" s="135"/>
      <c r="I532" s="550" t="str">
        <f t="shared" ref="I532" si="208">IFERROR(ROUND(AVERAGE(H532:H541),0),"")</f>
        <v/>
      </c>
      <c r="J532" s="551"/>
      <c r="K532" s="552"/>
      <c r="L532" s="615" t="str">
        <f t="shared" ref="L532" si="209">IF(I532&gt;5,"Nota Inválida",HLOOKUP(I532,$I$9:$M$10,2,0))</f>
        <v>Nota Inválida</v>
      </c>
      <c r="M532" s="552"/>
      <c r="N532" s="117"/>
      <c r="O532" s="80">
        <f>'Mapa de Risco'!H532</f>
        <v>0</v>
      </c>
      <c r="P532" s="150"/>
      <c r="Q532" s="8"/>
      <c r="R532" s="147"/>
      <c r="S532" s="148"/>
      <c r="T532" s="148"/>
      <c r="U532" s="148"/>
      <c r="V532" s="124" t="str">
        <f t="shared" si="207"/>
        <v/>
      </c>
      <c r="W532" s="537" t="str">
        <f t="shared" si="190"/>
        <v/>
      </c>
      <c r="Y532" s="537" t="str">
        <f t="shared" si="200"/>
        <v/>
      </c>
      <c r="Z532" s="537" t="str">
        <f t="shared" ref="Z532:Z592" si="210">W532</f>
        <v/>
      </c>
      <c r="AA532" s="537" t="str">
        <f t="shared" si="206"/>
        <v/>
      </c>
      <c r="AB532" s="525" t="str">
        <f t="shared" si="203"/>
        <v/>
      </c>
    </row>
    <row r="533" spans="2:28" s="78" customFormat="1" ht="13.9" customHeight="1" thickTop="1" thickBot="1" x14ac:dyDescent="0.25">
      <c r="B533" s="446"/>
      <c r="C533" s="459"/>
      <c r="D533" s="446"/>
      <c r="E533" s="459"/>
      <c r="F533" s="613"/>
      <c r="G533" s="123">
        <f>'Mapa de Risco'!F533</f>
        <v>0</v>
      </c>
      <c r="H533" s="135"/>
      <c r="I533" s="553"/>
      <c r="J533" s="529"/>
      <c r="K533" s="554"/>
      <c r="L533" s="616"/>
      <c r="M533" s="554"/>
      <c r="N533" s="117"/>
      <c r="O533" s="80">
        <f>'Mapa de Risco'!H533</f>
        <v>0</v>
      </c>
      <c r="P533" s="150"/>
      <c r="Q533" s="8"/>
      <c r="R533" s="147"/>
      <c r="S533" s="148"/>
      <c r="T533" s="148"/>
      <c r="U533" s="148"/>
      <c r="V533" s="124" t="str">
        <f t="shared" si="207"/>
        <v/>
      </c>
      <c r="W533" s="417"/>
      <c r="Y533" s="417"/>
      <c r="Z533" s="417"/>
      <c r="AA533" s="417"/>
      <c r="AB533" s="526"/>
    </row>
    <row r="534" spans="2:28" s="78" customFormat="1" ht="13.9" customHeight="1" thickTop="1" thickBot="1" x14ac:dyDescent="0.25">
      <c r="B534" s="446"/>
      <c r="C534" s="459"/>
      <c r="D534" s="446"/>
      <c r="E534" s="459"/>
      <c r="F534" s="613"/>
      <c r="G534" s="123">
        <f>'Mapa de Risco'!F534</f>
        <v>0</v>
      </c>
      <c r="H534" s="135"/>
      <c r="I534" s="553"/>
      <c r="J534" s="529"/>
      <c r="K534" s="554"/>
      <c r="L534" s="616"/>
      <c r="M534" s="554"/>
      <c r="N534" s="117"/>
      <c r="O534" s="80">
        <f>'Mapa de Risco'!H534</f>
        <v>0</v>
      </c>
      <c r="P534" s="150"/>
      <c r="Q534" s="8"/>
      <c r="R534" s="147"/>
      <c r="S534" s="148"/>
      <c r="T534" s="148"/>
      <c r="U534" s="148"/>
      <c r="V534" s="124" t="str">
        <f t="shared" si="207"/>
        <v/>
      </c>
      <c r="W534" s="417"/>
      <c r="Y534" s="417"/>
      <c r="Z534" s="417"/>
      <c r="AA534" s="417"/>
      <c r="AB534" s="526"/>
    </row>
    <row r="535" spans="2:28" s="78" customFormat="1" ht="13.9" customHeight="1" thickTop="1" thickBot="1" x14ac:dyDescent="0.25">
      <c r="B535" s="446"/>
      <c r="C535" s="459"/>
      <c r="D535" s="446"/>
      <c r="E535" s="459"/>
      <c r="F535" s="613"/>
      <c r="G535" s="123">
        <f>'Mapa de Risco'!F535</f>
        <v>0</v>
      </c>
      <c r="H535" s="135"/>
      <c r="I535" s="553"/>
      <c r="J535" s="529"/>
      <c r="K535" s="554"/>
      <c r="L535" s="616"/>
      <c r="M535" s="554"/>
      <c r="N535" s="117"/>
      <c r="O535" s="80">
        <f>'Mapa de Risco'!H535</f>
        <v>0</v>
      </c>
      <c r="P535" s="150"/>
      <c r="Q535" s="8"/>
      <c r="R535" s="147"/>
      <c r="S535" s="148"/>
      <c r="T535" s="148"/>
      <c r="U535" s="148"/>
      <c r="V535" s="124" t="str">
        <f t="shared" si="207"/>
        <v/>
      </c>
      <c r="W535" s="417"/>
      <c r="Y535" s="417"/>
      <c r="Z535" s="417"/>
      <c r="AA535" s="417"/>
      <c r="AB535" s="526"/>
    </row>
    <row r="536" spans="2:28" s="78" customFormat="1" ht="13.9" customHeight="1" thickTop="1" thickBot="1" x14ac:dyDescent="0.25">
      <c r="B536" s="446"/>
      <c r="C536" s="459"/>
      <c r="D536" s="446"/>
      <c r="E536" s="459"/>
      <c r="F536" s="613"/>
      <c r="G536" s="123">
        <f>'Mapa de Risco'!F536</f>
        <v>0</v>
      </c>
      <c r="H536" s="135"/>
      <c r="I536" s="553"/>
      <c r="J536" s="529"/>
      <c r="K536" s="554"/>
      <c r="L536" s="616"/>
      <c r="M536" s="554"/>
      <c r="N536" s="117"/>
      <c r="O536" s="80">
        <f>'Mapa de Risco'!H536</f>
        <v>0</v>
      </c>
      <c r="P536" s="150"/>
      <c r="Q536" s="8"/>
      <c r="R536" s="147"/>
      <c r="S536" s="148"/>
      <c r="T536" s="148"/>
      <c r="U536" s="148"/>
      <c r="V536" s="124" t="str">
        <f t="shared" si="207"/>
        <v/>
      </c>
      <c r="W536" s="417"/>
      <c r="Y536" s="417"/>
      <c r="Z536" s="417"/>
      <c r="AA536" s="417"/>
      <c r="AB536" s="526"/>
    </row>
    <row r="537" spans="2:28" s="78" customFormat="1" ht="13.9" customHeight="1" thickTop="1" thickBot="1" x14ac:dyDescent="0.25">
      <c r="B537" s="446"/>
      <c r="C537" s="459"/>
      <c r="D537" s="446"/>
      <c r="E537" s="459"/>
      <c r="F537" s="613"/>
      <c r="G537" s="123">
        <f>'Mapa de Risco'!F537</f>
        <v>0</v>
      </c>
      <c r="H537" s="135"/>
      <c r="I537" s="553"/>
      <c r="J537" s="529"/>
      <c r="K537" s="554"/>
      <c r="L537" s="616"/>
      <c r="M537" s="554"/>
      <c r="N537" s="117"/>
      <c r="O537" s="80">
        <f>'Mapa de Risco'!H537</f>
        <v>0</v>
      </c>
      <c r="P537" s="150"/>
      <c r="Q537" s="8"/>
      <c r="R537" s="147"/>
      <c r="S537" s="148"/>
      <c r="T537" s="148"/>
      <c r="U537" s="148"/>
      <c r="V537" s="124" t="str">
        <f t="shared" si="207"/>
        <v/>
      </c>
      <c r="W537" s="417"/>
      <c r="Y537" s="417"/>
      <c r="Z537" s="417"/>
      <c r="AA537" s="417"/>
      <c r="AB537" s="526"/>
    </row>
    <row r="538" spans="2:28" s="78" customFormat="1" ht="13.9" customHeight="1" thickTop="1" thickBot="1" x14ac:dyDescent="0.25">
      <c r="B538" s="446"/>
      <c r="C538" s="459"/>
      <c r="D538" s="446"/>
      <c r="E538" s="459"/>
      <c r="F538" s="613"/>
      <c r="G538" s="123">
        <f>'Mapa de Risco'!F538</f>
        <v>0</v>
      </c>
      <c r="H538" s="135"/>
      <c r="I538" s="553"/>
      <c r="J538" s="529"/>
      <c r="K538" s="554"/>
      <c r="L538" s="616"/>
      <c r="M538" s="554"/>
      <c r="N538" s="117"/>
      <c r="O538" s="80">
        <f>'Mapa de Risco'!H538</f>
        <v>0</v>
      </c>
      <c r="P538" s="150"/>
      <c r="Q538" s="8"/>
      <c r="R538" s="147"/>
      <c r="S538" s="148"/>
      <c r="T538" s="148"/>
      <c r="U538" s="148"/>
      <c r="V538" s="124" t="str">
        <f t="shared" si="207"/>
        <v/>
      </c>
      <c r="W538" s="417"/>
      <c r="Y538" s="417"/>
      <c r="Z538" s="417"/>
      <c r="AA538" s="417"/>
      <c r="AB538" s="526"/>
    </row>
    <row r="539" spans="2:28" s="78" customFormat="1" ht="13.9" customHeight="1" thickTop="1" thickBot="1" x14ac:dyDescent="0.25">
      <c r="B539" s="446"/>
      <c r="C539" s="459"/>
      <c r="D539" s="446"/>
      <c r="E539" s="459"/>
      <c r="F539" s="613"/>
      <c r="G539" s="123">
        <f>'Mapa de Risco'!F539</f>
        <v>0</v>
      </c>
      <c r="H539" s="135"/>
      <c r="I539" s="553"/>
      <c r="J539" s="529"/>
      <c r="K539" s="554"/>
      <c r="L539" s="616"/>
      <c r="M539" s="554"/>
      <c r="N539" s="117"/>
      <c r="O539" s="80">
        <f>'Mapa de Risco'!H539</f>
        <v>0</v>
      </c>
      <c r="P539" s="150"/>
      <c r="Q539" s="8"/>
      <c r="R539" s="147"/>
      <c r="S539" s="148"/>
      <c r="T539" s="148"/>
      <c r="U539" s="148"/>
      <c r="V539" s="124" t="str">
        <f t="shared" si="207"/>
        <v/>
      </c>
      <c r="W539" s="417"/>
      <c r="Y539" s="417"/>
      <c r="Z539" s="417"/>
      <c r="AA539" s="417"/>
      <c r="AB539" s="526"/>
    </row>
    <row r="540" spans="2:28" s="78" customFormat="1" ht="13.9" customHeight="1" thickTop="1" thickBot="1" x14ac:dyDescent="0.25">
      <c r="B540" s="446"/>
      <c r="C540" s="459"/>
      <c r="D540" s="446"/>
      <c r="E540" s="459"/>
      <c r="F540" s="613"/>
      <c r="G540" s="123">
        <f>'Mapa de Risco'!F540</f>
        <v>0</v>
      </c>
      <c r="H540" s="135"/>
      <c r="I540" s="553"/>
      <c r="J540" s="529"/>
      <c r="K540" s="554"/>
      <c r="L540" s="616"/>
      <c r="M540" s="554"/>
      <c r="N540" s="117"/>
      <c r="O540" s="80">
        <f>'Mapa de Risco'!H540</f>
        <v>0</v>
      </c>
      <c r="P540" s="150"/>
      <c r="Q540" s="8"/>
      <c r="R540" s="147"/>
      <c r="S540" s="148"/>
      <c r="T540" s="148"/>
      <c r="U540" s="148"/>
      <c r="V540" s="124" t="str">
        <f t="shared" si="207"/>
        <v/>
      </c>
      <c r="W540" s="417"/>
      <c r="Y540" s="417"/>
      <c r="Z540" s="417"/>
      <c r="AA540" s="417"/>
      <c r="AB540" s="526"/>
    </row>
    <row r="541" spans="2:28" s="78" customFormat="1" ht="13.9" customHeight="1" thickTop="1" thickBot="1" x14ac:dyDescent="0.25">
      <c r="B541" s="446"/>
      <c r="C541" s="459"/>
      <c r="D541" s="447"/>
      <c r="E541" s="460"/>
      <c r="F541" s="614"/>
      <c r="G541" s="123">
        <f>'Mapa de Risco'!F541</f>
        <v>0</v>
      </c>
      <c r="H541" s="135"/>
      <c r="I541" s="555"/>
      <c r="J541" s="556"/>
      <c r="K541" s="557"/>
      <c r="L541" s="617"/>
      <c r="M541" s="557"/>
      <c r="N541" s="117"/>
      <c r="O541" s="80">
        <f>'Mapa de Risco'!H541</f>
        <v>0</v>
      </c>
      <c r="P541" s="150"/>
      <c r="Q541" s="8"/>
      <c r="R541" s="147"/>
      <c r="S541" s="148"/>
      <c r="T541" s="148"/>
      <c r="U541" s="148"/>
      <c r="V541" s="124" t="str">
        <f t="shared" si="207"/>
        <v/>
      </c>
      <c r="W541" s="418"/>
      <c r="Y541" s="418"/>
      <c r="Z541" s="418"/>
      <c r="AA541" s="418"/>
      <c r="AB541" s="527"/>
    </row>
    <row r="542" spans="2:28" s="78" customFormat="1" ht="13.9" customHeight="1" thickTop="1" thickBot="1" x14ac:dyDescent="0.25">
      <c r="B542" s="446"/>
      <c r="C542" s="459"/>
      <c r="D542" s="445" t="str">
        <f>'Mapa de Risco'!D542:D551</f>
        <v>FCS.06</v>
      </c>
      <c r="E542" s="470">
        <f>'Mapa de Risco'!E542:E551</f>
        <v>0</v>
      </c>
      <c r="F542" s="612" t="str">
        <f>'Mapa de Risco'!G542:G551</f>
        <v>Evento 54</v>
      </c>
      <c r="G542" s="123">
        <f>'Mapa de Risco'!F542</f>
        <v>0</v>
      </c>
      <c r="H542" s="135"/>
      <c r="I542" s="550" t="str">
        <f t="shared" ref="I542" si="211">IFERROR(ROUND(AVERAGE(H542:H551),0),"")</f>
        <v/>
      </c>
      <c r="J542" s="551"/>
      <c r="K542" s="552"/>
      <c r="L542" s="615" t="str">
        <f t="shared" ref="L542" si="212">IF(I542&gt;5,"Nota Inválida",HLOOKUP(I542,$I$9:$M$10,2,0))</f>
        <v>Nota Inválida</v>
      </c>
      <c r="M542" s="552"/>
      <c r="N542" s="117"/>
      <c r="O542" s="80">
        <f>'Mapa de Risco'!H542</f>
        <v>0</v>
      </c>
      <c r="P542" s="150"/>
      <c r="Q542" s="8"/>
      <c r="R542" s="147"/>
      <c r="S542" s="148"/>
      <c r="T542" s="148"/>
      <c r="U542" s="148"/>
      <c r="V542" s="124" t="str">
        <f t="shared" si="207"/>
        <v/>
      </c>
      <c r="W542" s="537" t="str">
        <f t="shared" ref="W542:W602" si="213">IFERROR(ROUND(AVERAGE(V542:V551),0),"")</f>
        <v/>
      </c>
      <c r="Y542" s="537" t="str">
        <f t="shared" si="200"/>
        <v/>
      </c>
      <c r="Z542" s="537" t="str">
        <f t="shared" si="210"/>
        <v/>
      </c>
      <c r="AA542" s="537" t="str">
        <f t="shared" si="206"/>
        <v/>
      </c>
      <c r="AB542" s="525" t="str">
        <f t="shared" si="203"/>
        <v/>
      </c>
    </row>
    <row r="543" spans="2:28" s="78" customFormat="1" ht="13.9" customHeight="1" thickTop="1" thickBot="1" x14ac:dyDescent="0.25">
      <c r="B543" s="446"/>
      <c r="C543" s="459"/>
      <c r="D543" s="446"/>
      <c r="E543" s="459"/>
      <c r="F543" s="613"/>
      <c r="G543" s="123">
        <f>'Mapa de Risco'!F543</f>
        <v>0</v>
      </c>
      <c r="H543" s="135"/>
      <c r="I543" s="553"/>
      <c r="J543" s="529"/>
      <c r="K543" s="554"/>
      <c r="L543" s="616"/>
      <c r="M543" s="554"/>
      <c r="N543" s="117"/>
      <c r="O543" s="80">
        <f>'Mapa de Risco'!H543</f>
        <v>0</v>
      </c>
      <c r="P543" s="150"/>
      <c r="Q543" s="8"/>
      <c r="R543" s="147"/>
      <c r="S543" s="148"/>
      <c r="T543" s="148"/>
      <c r="U543" s="148"/>
      <c r="V543" s="124" t="str">
        <f t="shared" si="207"/>
        <v/>
      </c>
      <c r="W543" s="417"/>
      <c r="Y543" s="417"/>
      <c r="Z543" s="417"/>
      <c r="AA543" s="417"/>
      <c r="AB543" s="526"/>
    </row>
    <row r="544" spans="2:28" s="78" customFormat="1" ht="13.9" customHeight="1" thickTop="1" thickBot="1" x14ac:dyDescent="0.25">
      <c r="B544" s="446"/>
      <c r="C544" s="459"/>
      <c r="D544" s="446"/>
      <c r="E544" s="459"/>
      <c r="F544" s="613"/>
      <c r="G544" s="123">
        <f>'Mapa de Risco'!F544</f>
        <v>0</v>
      </c>
      <c r="H544" s="135"/>
      <c r="I544" s="553"/>
      <c r="J544" s="529"/>
      <c r="K544" s="554"/>
      <c r="L544" s="616"/>
      <c r="M544" s="554"/>
      <c r="N544" s="117"/>
      <c r="O544" s="80">
        <f>'Mapa de Risco'!H544</f>
        <v>0</v>
      </c>
      <c r="P544" s="150"/>
      <c r="Q544" s="8"/>
      <c r="R544" s="147"/>
      <c r="S544" s="148"/>
      <c r="T544" s="148"/>
      <c r="U544" s="148"/>
      <c r="V544" s="124" t="str">
        <f t="shared" si="207"/>
        <v/>
      </c>
      <c r="W544" s="417"/>
      <c r="Y544" s="417"/>
      <c r="Z544" s="417"/>
      <c r="AA544" s="417"/>
      <c r="AB544" s="526"/>
    </row>
    <row r="545" spans="2:28" s="78" customFormat="1" ht="13.9" customHeight="1" thickTop="1" thickBot="1" x14ac:dyDescent="0.25">
      <c r="B545" s="446"/>
      <c r="C545" s="459"/>
      <c r="D545" s="446"/>
      <c r="E545" s="459"/>
      <c r="F545" s="613"/>
      <c r="G545" s="123">
        <f>'Mapa de Risco'!F545</f>
        <v>0</v>
      </c>
      <c r="H545" s="135"/>
      <c r="I545" s="553"/>
      <c r="J545" s="529"/>
      <c r="K545" s="554"/>
      <c r="L545" s="616"/>
      <c r="M545" s="554"/>
      <c r="N545" s="117"/>
      <c r="O545" s="80">
        <f>'Mapa de Risco'!H545</f>
        <v>0</v>
      </c>
      <c r="P545" s="150"/>
      <c r="Q545" s="8"/>
      <c r="R545" s="147"/>
      <c r="S545" s="148"/>
      <c r="T545" s="148"/>
      <c r="U545" s="148"/>
      <c r="V545" s="124" t="str">
        <f t="shared" si="207"/>
        <v/>
      </c>
      <c r="W545" s="417"/>
      <c r="Y545" s="417"/>
      <c r="Z545" s="417"/>
      <c r="AA545" s="417"/>
      <c r="AB545" s="526"/>
    </row>
    <row r="546" spans="2:28" s="78" customFormat="1" ht="13.9" customHeight="1" thickTop="1" thickBot="1" x14ac:dyDescent="0.25">
      <c r="B546" s="446"/>
      <c r="C546" s="459"/>
      <c r="D546" s="446"/>
      <c r="E546" s="459"/>
      <c r="F546" s="613"/>
      <c r="G546" s="123">
        <f>'Mapa de Risco'!F546</f>
        <v>0</v>
      </c>
      <c r="H546" s="135"/>
      <c r="I546" s="553"/>
      <c r="J546" s="529"/>
      <c r="K546" s="554"/>
      <c r="L546" s="616"/>
      <c r="M546" s="554"/>
      <c r="N546" s="117"/>
      <c r="O546" s="80">
        <f>'Mapa de Risco'!H546</f>
        <v>0</v>
      </c>
      <c r="P546" s="150"/>
      <c r="Q546" s="8"/>
      <c r="R546" s="147"/>
      <c r="S546" s="148"/>
      <c r="T546" s="148"/>
      <c r="U546" s="148"/>
      <c r="V546" s="124" t="str">
        <f t="shared" si="207"/>
        <v/>
      </c>
      <c r="W546" s="417"/>
      <c r="Y546" s="417"/>
      <c r="Z546" s="417"/>
      <c r="AA546" s="417"/>
      <c r="AB546" s="526"/>
    </row>
    <row r="547" spans="2:28" s="78" customFormat="1" ht="13.9" customHeight="1" thickTop="1" thickBot="1" x14ac:dyDescent="0.25">
      <c r="B547" s="446"/>
      <c r="C547" s="459"/>
      <c r="D547" s="446"/>
      <c r="E547" s="459"/>
      <c r="F547" s="613"/>
      <c r="G547" s="123">
        <f>'Mapa de Risco'!F547</f>
        <v>0</v>
      </c>
      <c r="H547" s="135"/>
      <c r="I547" s="553"/>
      <c r="J547" s="529"/>
      <c r="K547" s="554"/>
      <c r="L547" s="616"/>
      <c r="M547" s="554"/>
      <c r="N547" s="117"/>
      <c r="O547" s="80">
        <f>'Mapa de Risco'!H547</f>
        <v>0</v>
      </c>
      <c r="P547" s="150"/>
      <c r="Q547" s="8"/>
      <c r="R547" s="147"/>
      <c r="S547" s="148"/>
      <c r="T547" s="148"/>
      <c r="U547" s="148"/>
      <c r="V547" s="124" t="str">
        <f t="shared" si="207"/>
        <v/>
      </c>
      <c r="W547" s="417"/>
      <c r="Y547" s="417"/>
      <c r="Z547" s="417"/>
      <c r="AA547" s="417"/>
      <c r="AB547" s="526"/>
    </row>
    <row r="548" spans="2:28" s="78" customFormat="1" ht="13.9" customHeight="1" thickTop="1" thickBot="1" x14ac:dyDescent="0.25">
      <c r="B548" s="446"/>
      <c r="C548" s="459"/>
      <c r="D548" s="446"/>
      <c r="E548" s="459"/>
      <c r="F548" s="613"/>
      <c r="G548" s="123">
        <f>'Mapa de Risco'!F548</f>
        <v>0</v>
      </c>
      <c r="H548" s="135"/>
      <c r="I548" s="553"/>
      <c r="J548" s="529"/>
      <c r="K548" s="554"/>
      <c r="L548" s="616"/>
      <c r="M548" s="554"/>
      <c r="N548" s="117"/>
      <c r="O548" s="80">
        <f>'Mapa de Risco'!H548</f>
        <v>0</v>
      </c>
      <c r="P548" s="150"/>
      <c r="Q548" s="8"/>
      <c r="R548" s="147"/>
      <c r="S548" s="148"/>
      <c r="T548" s="148"/>
      <c r="U548" s="148"/>
      <c r="V548" s="124" t="str">
        <f t="shared" si="207"/>
        <v/>
      </c>
      <c r="W548" s="417"/>
      <c r="Y548" s="417"/>
      <c r="Z548" s="417"/>
      <c r="AA548" s="417"/>
      <c r="AB548" s="526"/>
    </row>
    <row r="549" spans="2:28" s="78" customFormat="1" ht="13.9" customHeight="1" thickTop="1" thickBot="1" x14ac:dyDescent="0.25">
      <c r="B549" s="446"/>
      <c r="C549" s="459"/>
      <c r="D549" s="446"/>
      <c r="E549" s="459"/>
      <c r="F549" s="613"/>
      <c r="G549" s="123">
        <f>'Mapa de Risco'!F549</f>
        <v>0</v>
      </c>
      <c r="H549" s="135"/>
      <c r="I549" s="553"/>
      <c r="J549" s="529"/>
      <c r="K549" s="554"/>
      <c r="L549" s="616"/>
      <c r="M549" s="554"/>
      <c r="N549" s="117"/>
      <c r="O549" s="80">
        <f>'Mapa de Risco'!H549</f>
        <v>0</v>
      </c>
      <c r="P549" s="150"/>
      <c r="Q549" s="8"/>
      <c r="R549" s="147"/>
      <c r="S549" s="148"/>
      <c r="T549" s="148"/>
      <c r="U549" s="148"/>
      <c r="V549" s="124" t="str">
        <f t="shared" si="207"/>
        <v/>
      </c>
      <c r="W549" s="417"/>
      <c r="Y549" s="417"/>
      <c r="Z549" s="417"/>
      <c r="AA549" s="417"/>
      <c r="AB549" s="526"/>
    </row>
    <row r="550" spans="2:28" s="78" customFormat="1" ht="13.9" customHeight="1" thickTop="1" thickBot="1" x14ac:dyDescent="0.25">
      <c r="B550" s="446"/>
      <c r="C550" s="459"/>
      <c r="D550" s="446"/>
      <c r="E550" s="459"/>
      <c r="F550" s="613"/>
      <c r="G550" s="123">
        <f>'Mapa de Risco'!F550</f>
        <v>0</v>
      </c>
      <c r="H550" s="135"/>
      <c r="I550" s="553"/>
      <c r="J550" s="529"/>
      <c r="K550" s="554"/>
      <c r="L550" s="616"/>
      <c r="M550" s="554"/>
      <c r="N550" s="117"/>
      <c r="O550" s="80">
        <f>'Mapa de Risco'!H550</f>
        <v>0</v>
      </c>
      <c r="P550" s="150"/>
      <c r="Q550" s="8"/>
      <c r="R550" s="147"/>
      <c r="S550" s="148"/>
      <c r="T550" s="148"/>
      <c r="U550" s="148"/>
      <c r="V550" s="124" t="str">
        <f t="shared" si="207"/>
        <v/>
      </c>
      <c r="W550" s="417"/>
      <c r="Y550" s="417"/>
      <c r="Z550" s="417"/>
      <c r="AA550" s="417"/>
      <c r="AB550" s="526"/>
    </row>
    <row r="551" spans="2:28" s="78" customFormat="1" ht="13.9" customHeight="1" thickTop="1" thickBot="1" x14ac:dyDescent="0.25">
      <c r="B551" s="446"/>
      <c r="C551" s="459"/>
      <c r="D551" s="447"/>
      <c r="E551" s="460"/>
      <c r="F551" s="614"/>
      <c r="G551" s="123">
        <f>'Mapa de Risco'!F551</f>
        <v>0</v>
      </c>
      <c r="H551" s="135"/>
      <c r="I551" s="555"/>
      <c r="J551" s="556"/>
      <c r="K551" s="557"/>
      <c r="L551" s="617"/>
      <c r="M551" s="557"/>
      <c r="N551" s="117"/>
      <c r="O551" s="80">
        <f>'Mapa de Risco'!H551</f>
        <v>0</v>
      </c>
      <c r="P551" s="150"/>
      <c r="Q551" s="8"/>
      <c r="R551" s="147"/>
      <c r="S551" s="148"/>
      <c r="T551" s="148"/>
      <c r="U551" s="148"/>
      <c r="V551" s="124" t="str">
        <f t="shared" si="207"/>
        <v/>
      </c>
      <c r="W551" s="418"/>
      <c r="Y551" s="418"/>
      <c r="Z551" s="418"/>
      <c r="AA551" s="418"/>
      <c r="AB551" s="527"/>
    </row>
    <row r="552" spans="2:28" s="78" customFormat="1" ht="13.9" customHeight="1" thickTop="1" thickBot="1" x14ac:dyDescent="0.25">
      <c r="B552" s="446"/>
      <c r="C552" s="459"/>
      <c r="D552" s="445" t="str">
        <f>'Mapa de Risco'!D552:D561</f>
        <v>FCS.07</v>
      </c>
      <c r="E552" s="470">
        <f>'Mapa de Risco'!E552:E561</f>
        <v>0</v>
      </c>
      <c r="F552" s="612" t="str">
        <f>'Mapa de Risco'!G552:G561</f>
        <v>Evento 55</v>
      </c>
      <c r="G552" s="123">
        <f>'Mapa de Risco'!F552</f>
        <v>0</v>
      </c>
      <c r="H552" s="135"/>
      <c r="I552" s="550" t="str">
        <f t="shared" ref="I552" si="214">IFERROR(ROUND(AVERAGE(H552:H561),0),"")</f>
        <v/>
      </c>
      <c r="J552" s="551"/>
      <c r="K552" s="552"/>
      <c r="L552" s="615" t="str">
        <f t="shared" ref="L552" si="215">IF(I552&gt;5,"Nota Inválida",HLOOKUP(I552,$I$9:$M$10,2,0))</f>
        <v>Nota Inválida</v>
      </c>
      <c r="M552" s="552"/>
      <c r="N552" s="117"/>
      <c r="O552" s="80">
        <f>'Mapa de Risco'!H552</f>
        <v>0</v>
      </c>
      <c r="P552" s="150"/>
      <c r="Q552" s="8"/>
      <c r="R552" s="147"/>
      <c r="S552" s="148"/>
      <c r="T552" s="148"/>
      <c r="U552" s="148"/>
      <c r="V552" s="124" t="str">
        <f t="shared" si="207"/>
        <v/>
      </c>
      <c r="W552" s="537" t="str">
        <f t="shared" si="213"/>
        <v/>
      </c>
      <c r="Y552" s="537" t="str">
        <f t="shared" si="200"/>
        <v/>
      </c>
      <c r="Z552" s="537" t="str">
        <f t="shared" si="210"/>
        <v/>
      </c>
      <c r="AA552" s="537" t="str">
        <f t="shared" si="206"/>
        <v/>
      </c>
      <c r="AB552" s="525" t="str">
        <f t="shared" si="203"/>
        <v/>
      </c>
    </row>
    <row r="553" spans="2:28" s="78" customFormat="1" ht="13.9" customHeight="1" thickTop="1" thickBot="1" x14ac:dyDescent="0.25">
      <c r="B553" s="446"/>
      <c r="C553" s="459"/>
      <c r="D553" s="446"/>
      <c r="E553" s="459"/>
      <c r="F553" s="613"/>
      <c r="G553" s="123">
        <f>'Mapa de Risco'!F553</f>
        <v>0</v>
      </c>
      <c r="H553" s="135"/>
      <c r="I553" s="553"/>
      <c r="J553" s="529"/>
      <c r="K553" s="554"/>
      <c r="L553" s="616"/>
      <c r="M553" s="554"/>
      <c r="N553" s="117"/>
      <c r="O553" s="80">
        <f>'Mapa de Risco'!H553</f>
        <v>0</v>
      </c>
      <c r="P553" s="150"/>
      <c r="Q553" s="8"/>
      <c r="R553" s="147"/>
      <c r="S553" s="148"/>
      <c r="T553" s="148"/>
      <c r="U553" s="148"/>
      <c r="V553" s="124" t="str">
        <f t="shared" si="207"/>
        <v/>
      </c>
      <c r="W553" s="417"/>
      <c r="Y553" s="417"/>
      <c r="Z553" s="417"/>
      <c r="AA553" s="417"/>
      <c r="AB553" s="526"/>
    </row>
    <row r="554" spans="2:28" s="78" customFormat="1" ht="13.9" customHeight="1" thickTop="1" thickBot="1" x14ac:dyDescent="0.25">
      <c r="B554" s="446"/>
      <c r="C554" s="459"/>
      <c r="D554" s="446"/>
      <c r="E554" s="459"/>
      <c r="F554" s="613"/>
      <c r="G554" s="123">
        <f>'Mapa de Risco'!F554</f>
        <v>0</v>
      </c>
      <c r="H554" s="135"/>
      <c r="I554" s="553"/>
      <c r="J554" s="529"/>
      <c r="K554" s="554"/>
      <c r="L554" s="616"/>
      <c r="M554" s="554"/>
      <c r="N554" s="117"/>
      <c r="O554" s="80">
        <f>'Mapa de Risco'!H554</f>
        <v>0</v>
      </c>
      <c r="P554" s="150"/>
      <c r="Q554" s="8"/>
      <c r="R554" s="147"/>
      <c r="S554" s="148"/>
      <c r="T554" s="148"/>
      <c r="U554" s="148"/>
      <c r="V554" s="124" t="str">
        <f t="shared" si="207"/>
        <v/>
      </c>
      <c r="W554" s="417"/>
      <c r="Y554" s="417"/>
      <c r="Z554" s="417"/>
      <c r="AA554" s="417"/>
      <c r="AB554" s="526"/>
    </row>
    <row r="555" spans="2:28" s="78" customFormat="1" ht="13.9" customHeight="1" thickTop="1" thickBot="1" x14ac:dyDescent="0.25">
      <c r="B555" s="446"/>
      <c r="C555" s="459"/>
      <c r="D555" s="446"/>
      <c r="E555" s="459"/>
      <c r="F555" s="613"/>
      <c r="G555" s="123">
        <f>'Mapa de Risco'!F555</f>
        <v>0</v>
      </c>
      <c r="H555" s="135"/>
      <c r="I555" s="553"/>
      <c r="J555" s="529"/>
      <c r="K555" s="554"/>
      <c r="L555" s="616"/>
      <c r="M555" s="554"/>
      <c r="N555" s="117"/>
      <c r="O555" s="80">
        <f>'Mapa de Risco'!H555</f>
        <v>0</v>
      </c>
      <c r="P555" s="150"/>
      <c r="Q555" s="8"/>
      <c r="R555" s="147"/>
      <c r="S555" s="148"/>
      <c r="T555" s="148"/>
      <c r="U555" s="148"/>
      <c r="V555" s="124" t="str">
        <f t="shared" si="207"/>
        <v/>
      </c>
      <c r="W555" s="417"/>
      <c r="Y555" s="417"/>
      <c r="Z555" s="417"/>
      <c r="AA555" s="417"/>
      <c r="AB555" s="526"/>
    </row>
    <row r="556" spans="2:28" s="78" customFormat="1" ht="13.9" customHeight="1" thickTop="1" thickBot="1" x14ac:dyDescent="0.25">
      <c r="B556" s="446"/>
      <c r="C556" s="459"/>
      <c r="D556" s="446"/>
      <c r="E556" s="459"/>
      <c r="F556" s="613"/>
      <c r="G556" s="123">
        <f>'Mapa de Risco'!F556</f>
        <v>0</v>
      </c>
      <c r="H556" s="135"/>
      <c r="I556" s="553"/>
      <c r="J556" s="529"/>
      <c r="K556" s="554"/>
      <c r="L556" s="616"/>
      <c r="M556" s="554"/>
      <c r="N556" s="117"/>
      <c r="O556" s="80">
        <f>'Mapa de Risco'!H556</f>
        <v>0</v>
      </c>
      <c r="P556" s="150"/>
      <c r="Q556" s="8"/>
      <c r="R556" s="147"/>
      <c r="S556" s="148"/>
      <c r="T556" s="148"/>
      <c r="U556" s="148"/>
      <c r="V556" s="124" t="str">
        <f t="shared" si="207"/>
        <v/>
      </c>
      <c r="W556" s="417"/>
      <c r="Y556" s="417"/>
      <c r="Z556" s="417"/>
      <c r="AA556" s="417"/>
      <c r="AB556" s="526"/>
    </row>
    <row r="557" spans="2:28" s="78" customFormat="1" ht="13.9" customHeight="1" thickTop="1" thickBot="1" x14ac:dyDescent="0.25">
      <c r="B557" s="446"/>
      <c r="C557" s="459"/>
      <c r="D557" s="446"/>
      <c r="E557" s="459"/>
      <c r="F557" s="613"/>
      <c r="G557" s="123">
        <f>'Mapa de Risco'!F557</f>
        <v>0</v>
      </c>
      <c r="H557" s="135"/>
      <c r="I557" s="553"/>
      <c r="J557" s="529"/>
      <c r="K557" s="554"/>
      <c r="L557" s="616"/>
      <c r="M557" s="554"/>
      <c r="N557" s="117"/>
      <c r="O557" s="80">
        <f>'Mapa de Risco'!H557</f>
        <v>0</v>
      </c>
      <c r="P557" s="150"/>
      <c r="Q557" s="8"/>
      <c r="R557" s="147"/>
      <c r="S557" s="148"/>
      <c r="T557" s="148"/>
      <c r="U557" s="148"/>
      <c r="V557" s="124" t="str">
        <f t="shared" si="207"/>
        <v/>
      </c>
      <c r="W557" s="417"/>
      <c r="Y557" s="417"/>
      <c r="Z557" s="417"/>
      <c r="AA557" s="417"/>
      <c r="AB557" s="526"/>
    </row>
    <row r="558" spans="2:28" s="78" customFormat="1" ht="13.9" customHeight="1" thickTop="1" thickBot="1" x14ac:dyDescent="0.25">
      <c r="B558" s="446"/>
      <c r="C558" s="459"/>
      <c r="D558" s="446"/>
      <c r="E558" s="459"/>
      <c r="F558" s="613"/>
      <c r="G558" s="123">
        <f>'Mapa de Risco'!F558</f>
        <v>0</v>
      </c>
      <c r="H558" s="135"/>
      <c r="I558" s="553"/>
      <c r="J558" s="529"/>
      <c r="K558" s="554"/>
      <c r="L558" s="616"/>
      <c r="M558" s="554"/>
      <c r="N558" s="117"/>
      <c r="O558" s="80">
        <f>'Mapa de Risco'!H558</f>
        <v>0</v>
      </c>
      <c r="P558" s="150"/>
      <c r="Q558" s="8"/>
      <c r="R558" s="147"/>
      <c r="S558" s="148"/>
      <c r="T558" s="148"/>
      <c r="U558" s="148"/>
      <c r="V558" s="124" t="str">
        <f t="shared" si="207"/>
        <v/>
      </c>
      <c r="W558" s="417"/>
      <c r="Y558" s="417"/>
      <c r="Z558" s="417"/>
      <c r="AA558" s="417"/>
      <c r="AB558" s="526"/>
    </row>
    <row r="559" spans="2:28" s="78" customFormat="1" ht="13.9" customHeight="1" thickTop="1" thickBot="1" x14ac:dyDescent="0.25">
      <c r="B559" s="446"/>
      <c r="C559" s="459"/>
      <c r="D559" s="446"/>
      <c r="E559" s="459"/>
      <c r="F559" s="613"/>
      <c r="G559" s="123">
        <f>'Mapa de Risco'!F559</f>
        <v>0</v>
      </c>
      <c r="H559" s="135"/>
      <c r="I559" s="553"/>
      <c r="J559" s="529"/>
      <c r="K559" s="554"/>
      <c r="L559" s="616"/>
      <c r="M559" s="554"/>
      <c r="N559" s="117"/>
      <c r="O559" s="80">
        <f>'Mapa de Risco'!H559</f>
        <v>0</v>
      </c>
      <c r="P559" s="150"/>
      <c r="Q559" s="8"/>
      <c r="R559" s="147"/>
      <c r="S559" s="148"/>
      <c r="T559" s="148"/>
      <c r="U559" s="148"/>
      <c r="V559" s="124" t="str">
        <f t="shared" si="207"/>
        <v/>
      </c>
      <c r="W559" s="417"/>
      <c r="Y559" s="417"/>
      <c r="Z559" s="417"/>
      <c r="AA559" s="417"/>
      <c r="AB559" s="526"/>
    </row>
    <row r="560" spans="2:28" s="78" customFormat="1" ht="13.9" customHeight="1" thickTop="1" thickBot="1" x14ac:dyDescent="0.25">
      <c r="B560" s="446"/>
      <c r="C560" s="459"/>
      <c r="D560" s="446"/>
      <c r="E560" s="459"/>
      <c r="F560" s="613"/>
      <c r="G560" s="123">
        <f>'Mapa de Risco'!F560</f>
        <v>0</v>
      </c>
      <c r="H560" s="135"/>
      <c r="I560" s="553"/>
      <c r="J560" s="529"/>
      <c r="K560" s="554"/>
      <c r="L560" s="616"/>
      <c r="M560" s="554"/>
      <c r="N560" s="117"/>
      <c r="O560" s="80">
        <f>'Mapa de Risco'!H560</f>
        <v>0</v>
      </c>
      <c r="P560" s="150"/>
      <c r="Q560" s="8"/>
      <c r="R560" s="147"/>
      <c r="S560" s="148"/>
      <c r="T560" s="148"/>
      <c r="U560" s="148"/>
      <c r="V560" s="124" t="str">
        <f t="shared" si="207"/>
        <v/>
      </c>
      <c r="W560" s="417"/>
      <c r="Y560" s="417"/>
      <c r="Z560" s="417"/>
      <c r="AA560" s="417"/>
      <c r="AB560" s="526"/>
    </row>
    <row r="561" spans="2:28" s="78" customFormat="1" ht="13.9" customHeight="1" thickTop="1" thickBot="1" x14ac:dyDescent="0.25">
      <c r="B561" s="446"/>
      <c r="C561" s="459"/>
      <c r="D561" s="447"/>
      <c r="E561" s="460"/>
      <c r="F561" s="614"/>
      <c r="G561" s="123">
        <f>'Mapa de Risco'!F561</f>
        <v>0</v>
      </c>
      <c r="H561" s="135"/>
      <c r="I561" s="555"/>
      <c r="J561" s="556"/>
      <c r="K561" s="557"/>
      <c r="L561" s="617"/>
      <c r="M561" s="557"/>
      <c r="N561" s="117"/>
      <c r="O561" s="80">
        <f>'Mapa de Risco'!H561</f>
        <v>0</v>
      </c>
      <c r="P561" s="150"/>
      <c r="Q561" s="8"/>
      <c r="R561" s="147"/>
      <c r="S561" s="148"/>
      <c r="T561" s="148"/>
      <c r="U561" s="148"/>
      <c r="V561" s="124" t="str">
        <f t="shared" si="207"/>
        <v/>
      </c>
      <c r="W561" s="418"/>
      <c r="Y561" s="418"/>
      <c r="Z561" s="418"/>
      <c r="AA561" s="418"/>
      <c r="AB561" s="527"/>
    </row>
    <row r="562" spans="2:28" s="78" customFormat="1" ht="13.9" customHeight="1" thickTop="1" thickBot="1" x14ac:dyDescent="0.25">
      <c r="B562" s="446"/>
      <c r="C562" s="459"/>
      <c r="D562" s="445" t="str">
        <f>'Mapa de Risco'!D562:D571</f>
        <v>FCS.08</v>
      </c>
      <c r="E562" s="470">
        <f>'Mapa de Risco'!E562:E571</f>
        <v>0</v>
      </c>
      <c r="F562" s="612" t="str">
        <f>'Mapa de Risco'!G562:G571</f>
        <v>Evento 56</v>
      </c>
      <c r="G562" s="123">
        <f>'Mapa de Risco'!F562</f>
        <v>0</v>
      </c>
      <c r="H562" s="135"/>
      <c r="I562" s="550" t="str">
        <f t="shared" ref="I562" si="216">IFERROR(ROUND(AVERAGE(H562:H571),0),"")</f>
        <v/>
      </c>
      <c r="J562" s="551"/>
      <c r="K562" s="552"/>
      <c r="L562" s="615" t="str">
        <f t="shared" ref="L562" si="217">IF(I562&gt;5,"Nota Inválida",HLOOKUP(I562,$I$9:$M$10,2,0))</f>
        <v>Nota Inválida</v>
      </c>
      <c r="M562" s="552"/>
      <c r="N562" s="117"/>
      <c r="O562" s="80">
        <f>'Mapa de Risco'!H562</f>
        <v>0</v>
      </c>
      <c r="P562" s="150"/>
      <c r="Q562" s="8"/>
      <c r="R562" s="147"/>
      <c r="S562" s="148"/>
      <c r="T562" s="148"/>
      <c r="U562" s="148"/>
      <c r="V562" s="124" t="str">
        <f t="shared" si="207"/>
        <v/>
      </c>
      <c r="W562" s="537" t="str">
        <f t="shared" si="213"/>
        <v/>
      </c>
      <c r="Y562" s="537" t="str">
        <f t="shared" si="200"/>
        <v/>
      </c>
      <c r="Z562" s="537" t="str">
        <f t="shared" si="210"/>
        <v/>
      </c>
      <c r="AA562" s="537" t="str">
        <f t="shared" si="206"/>
        <v/>
      </c>
      <c r="AB562" s="525" t="str">
        <f t="shared" si="203"/>
        <v/>
      </c>
    </row>
    <row r="563" spans="2:28" s="78" customFormat="1" ht="13.9" customHeight="1" thickTop="1" thickBot="1" x14ac:dyDescent="0.25">
      <c r="B563" s="446"/>
      <c r="C563" s="459"/>
      <c r="D563" s="446"/>
      <c r="E563" s="459"/>
      <c r="F563" s="613"/>
      <c r="G563" s="123">
        <f>'Mapa de Risco'!F563</f>
        <v>0</v>
      </c>
      <c r="H563" s="135"/>
      <c r="I563" s="553"/>
      <c r="J563" s="529"/>
      <c r="K563" s="554"/>
      <c r="L563" s="616"/>
      <c r="M563" s="554"/>
      <c r="N563" s="117"/>
      <c r="O563" s="80">
        <f>'Mapa de Risco'!H563</f>
        <v>0</v>
      </c>
      <c r="P563" s="150"/>
      <c r="Q563" s="8"/>
      <c r="R563" s="147"/>
      <c r="S563" s="148"/>
      <c r="T563" s="148"/>
      <c r="U563" s="148"/>
      <c r="V563" s="124" t="str">
        <f t="shared" si="207"/>
        <v/>
      </c>
      <c r="W563" s="417"/>
      <c r="Y563" s="417"/>
      <c r="Z563" s="417"/>
      <c r="AA563" s="417"/>
      <c r="AB563" s="526"/>
    </row>
    <row r="564" spans="2:28" s="78" customFormat="1" ht="13.9" customHeight="1" thickTop="1" thickBot="1" x14ac:dyDescent="0.25">
      <c r="B564" s="446"/>
      <c r="C564" s="459"/>
      <c r="D564" s="446"/>
      <c r="E564" s="459"/>
      <c r="F564" s="613"/>
      <c r="G564" s="123">
        <f>'Mapa de Risco'!F564</f>
        <v>0</v>
      </c>
      <c r="H564" s="135"/>
      <c r="I564" s="553"/>
      <c r="J564" s="529"/>
      <c r="K564" s="554"/>
      <c r="L564" s="616"/>
      <c r="M564" s="554"/>
      <c r="N564" s="117"/>
      <c r="O564" s="80">
        <f>'Mapa de Risco'!H564</f>
        <v>0</v>
      </c>
      <c r="P564" s="150"/>
      <c r="Q564" s="8"/>
      <c r="R564" s="147"/>
      <c r="S564" s="148"/>
      <c r="T564" s="148"/>
      <c r="U564" s="148"/>
      <c r="V564" s="124" t="str">
        <f t="shared" si="207"/>
        <v/>
      </c>
      <c r="W564" s="417"/>
      <c r="Y564" s="417"/>
      <c r="Z564" s="417"/>
      <c r="AA564" s="417"/>
      <c r="AB564" s="526"/>
    </row>
    <row r="565" spans="2:28" s="78" customFormat="1" ht="13.9" customHeight="1" thickTop="1" thickBot="1" x14ac:dyDescent="0.25">
      <c r="B565" s="446"/>
      <c r="C565" s="459"/>
      <c r="D565" s="446"/>
      <c r="E565" s="459"/>
      <c r="F565" s="613"/>
      <c r="G565" s="123">
        <f>'Mapa de Risco'!F565</f>
        <v>0</v>
      </c>
      <c r="H565" s="135"/>
      <c r="I565" s="553"/>
      <c r="J565" s="529"/>
      <c r="K565" s="554"/>
      <c r="L565" s="616"/>
      <c r="M565" s="554"/>
      <c r="N565" s="117"/>
      <c r="O565" s="80">
        <f>'Mapa de Risco'!H565</f>
        <v>0</v>
      </c>
      <c r="P565" s="150"/>
      <c r="Q565" s="8"/>
      <c r="R565" s="147"/>
      <c r="S565" s="148"/>
      <c r="T565" s="148"/>
      <c r="U565" s="148"/>
      <c r="V565" s="124" t="str">
        <f t="shared" si="207"/>
        <v/>
      </c>
      <c r="W565" s="417"/>
      <c r="Y565" s="417"/>
      <c r="Z565" s="417"/>
      <c r="AA565" s="417"/>
      <c r="AB565" s="526"/>
    </row>
    <row r="566" spans="2:28" s="78" customFormat="1" ht="13.9" customHeight="1" thickTop="1" thickBot="1" x14ac:dyDescent="0.25">
      <c r="B566" s="446"/>
      <c r="C566" s="459"/>
      <c r="D566" s="446"/>
      <c r="E566" s="459"/>
      <c r="F566" s="613"/>
      <c r="G566" s="123">
        <f>'Mapa de Risco'!F566</f>
        <v>0</v>
      </c>
      <c r="H566" s="135"/>
      <c r="I566" s="553"/>
      <c r="J566" s="529"/>
      <c r="K566" s="554"/>
      <c r="L566" s="616"/>
      <c r="M566" s="554"/>
      <c r="N566" s="117"/>
      <c r="O566" s="80">
        <f>'Mapa de Risco'!H566</f>
        <v>0</v>
      </c>
      <c r="P566" s="150"/>
      <c r="Q566" s="8"/>
      <c r="R566" s="147"/>
      <c r="S566" s="148"/>
      <c r="T566" s="148"/>
      <c r="U566" s="148"/>
      <c r="V566" s="124" t="str">
        <f t="shared" si="207"/>
        <v/>
      </c>
      <c r="W566" s="417"/>
      <c r="Y566" s="417"/>
      <c r="Z566" s="417"/>
      <c r="AA566" s="417"/>
      <c r="AB566" s="526"/>
    </row>
    <row r="567" spans="2:28" s="78" customFormat="1" ht="13.9" customHeight="1" thickTop="1" thickBot="1" x14ac:dyDescent="0.25">
      <c r="B567" s="446"/>
      <c r="C567" s="459"/>
      <c r="D567" s="446"/>
      <c r="E567" s="459"/>
      <c r="F567" s="613"/>
      <c r="G567" s="123">
        <f>'Mapa de Risco'!F567</f>
        <v>0</v>
      </c>
      <c r="H567" s="135"/>
      <c r="I567" s="553"/>
      <c r="J567" s="529"/>
      <c r="K567" s="554"/>
      <c r="L567" s="616"/>
      <c r="M567" s="554"/>
      <c r="N567" s="117"/>
      <c r="O567" s="80">
        <f>'Mapa de Risco'!H567</f>
        <v>0</v>
      </c>
      <c r="P567" s="150"/>
      <c r="Q567" s="8"/>
      <c r="R567" s="147"/>
      <c r="S567" s="148"/>
      <c r="T567" s="148"/>
      <c r="U567" s="148"/>
      <c r="V567" s="124" t="str">
        <f t="shared" si="207"/>
        <v/>
      </c>
      <c r="W567" s="417"/>
      <c r="Y567" s="417"/>
      <c r="Z567" s="417"/>
      <c r="AA567" s="417"/>
      <c r="AB567" s="526"/>
    </row>
    <row r="568" spans="2:28" s="78" customFormat="1" ht="13.9" customHeight="1" thickTop="1" thickBot="1" x14ac:dyDescent="0.25">
      <c r="B568" s="446"/>
      <c r="C568" s="459"/>
      <c r="D568" s="446"/>
      <c r="E568" s="459"/>
      <c r="F568" s="613"/>
      <c r="G568" s="123">
        <f>'Mapa de Risco'!F568</f>
        <v>0</v>
      </c>
      <c r="H568" s="135"/>
      <c r="I568" s="553"/>
      <c r="J568" s="529"/>
      <c r="K568" s="554"/>
      <c r="L568" s="616"/>
      <c r="M568" s="554"/>
      <c r="N568" s="117"/>
      <c r="O568" s="80">
        <f>'Mapa de Risco'!H568</f>
        <v>0</v>
      </c>
      <c r="P568" s="150"/>
      <c r="Q568" s="8"/>
      <c r="R568" s="147"/>
      <c r="S568" s="148"/>
      <c r="T568" s="148"/>
      <c r="U568" s="148"/>
      <c r="V568" s="124" t="str">
        <f t="shared" si="207"/>
        <v/>
      </c>
      <c r="W568" s="417"/>
      <c r="Y568" s="417"/>
      <c r="Z568" s="417"/>
      <c r="AA568" s="417"/>
      <c r="AB568" s="526"/>
    </row>
    <row r="569" spans="2:28" s="78" customFormat="1" ht="13.9" customHeight="1" thickTop="1" thickBot="1" x14ac:dyDescent="0.25">
      <c r="B569" s="446"/>
      <c r="C569" s="459"/>
      <c r="D569" s="446"/>
      <c r="E569" s="459"/>
      <c r="F569" s="613"/>
      <c r="G569" s="123">
        <f>'Mapa de Risco'!F569</f>
        <v>0</v>
      </c>
      <c r="H569" s="135"/>
      <c r="I569" s="553"/>
      <c r="J569" s="529"/>
      <c r="K569" s="554"/>
      <c r="L569" s="616"/>
      <c r="M569" s="554"/>
      <c r="N569" s="117"/>
      <c r="O569" s="80">
        <f>'Mapa de Risco'!H569</f>
        <v>0</v>
      </c>
      <c r="P569" s="150"/>
      <c r="Q569" s="8"/>
      <c r="R569" s="147"/>
      <c r="S569" s="148"/>
      <c r="T569" s="148"/>
      <c r="U569" s="148"/>
      <c r="V569" s="124" t="str">
        <f t="shared" si="207"/>
        <v/>
      </c>
      <c r="W569" s="417"/>
      <c r="Y569" s="417"/>
      <c r="Z569" s="417"/>
      <c r="AA569" s="417"/>
      <c r="AB569" s="526"/>
    </row>
    <row r="570" spans="2:28" s="78" customFormat="1" ht="13.9" customHeight="1" thickTop="1" thickBot="1" x14ac:dyDescent="0.25">
      <c r="B570" s="446"/>
      <c r="C570" s="459"/>
      <c r="D570" s="446"/>
      <c r="E570" s="459"/>
      <c r="F570" s="613"/>
      <c r="G570" s="123">
        <f>'Mapa de Risco'!F570</f>
        <v>0</v>
      </c>
      <c r="H570" s="135"/>
      <c r="I570" s="553"/>
      <c r="J570" s="529"/>
      <c r="K570" s="554"/>
      <c r="L570" s="616"/>
      <c r="M570" s="554"/>
      <c r="N570" s="117"/>
      <c r="O570" s="80">
        <f>'Mapa de Risco'!H570</f>
        <v>0</v>
      </c>
      <c r="P570" s="150"/>
      <c r="Q570" s="8"/>
      <c r="R570" s="147"/>
      <c r="S570" s="148"/>
      <c r="T570" s="148"/>
      <c r="U570" s="148"/>
      <c r="V570" s="124" t="str">
        <f t="shared" si="207"/>
        <v/>
      </c>
      <c r="W570" s="417"/>
      <c r="Y570" s="417"/>
      <c r="Z570" s="417"/>
      <c r="AA570" s="417"/>
      <c r="AB570" s="526"/>
    </row>
    <row r="571" spans="2:28" s="78" customFormat="1" ht="13.9" customHeight="1" thickTop="1" thickBot="1" x14ac:dyDescent="0.25">
      <c r="B571" s="447"/>
      <c r="C571" s="460"/>
      <c r="D571" s="447"/>
      <c r="E571" s="460"/>
      <c r="F571" s="614"/>
      <c r="G571" s="123">
        <f>'Mapa de Risco'!F571</f>
        <v>0</v>
      </c>
      <c r="H571" s="135"/>
      <c r="I571" s="555"/>
      <c r="J571" s="556"/>
      <c r="K571" s="557"/>
      <c r="L571" s="617"/>
      <c r="M571" s="557"/>
      <c r="N571" s="117"/>
      <c r="O571" s="80">
        <f>'Mapa de Risco'!H571</f>
        <v>0</v>
      </c>
      <c r="P571" s="150"/>
      <c r="Q571" s="8"/>
      <c r="R571" s="147"/>
      <c r="S571" s="148"/>
      <c r="T571" s="148"/>
      <c r="U571" s="148"/>
      <c r="V571" s="124" t="str">
        <f t="shared" si="207"/>
        <v/>
      </c>
      <c r="W571" s="418"/>
      <c r="Y571" s="418"/>
      <c r="Z571" s="418"/>
      <c r="AA571" s="418"/>
      <c r="AB571" s="527"/>
    </row>
    <row r="572" spans="2:28" s="78" customFormat="1" ht="13.9" customHeight="1" thickTop="1" thickBot="1" x14ac:dyDescent="0.25">
      <c r="B572" s="454" t="str">
        <f>'Mapa de Risco'!B572:B651</f>
        <v>Subp.08</v>
      </c>
      <c r="C572" s="461">
        <f>'Mapa de Risco'!C572:C651</f>
        <v>0</v>
      </c>
      <c r="D572" s="464" t="str">
        <f>'Mapa de Risco'!D572:D581</f>
        <v>FCS.01</v>
      </c>
      <c r="E572" s="471">
        <f>'Mapa de Risco'!E572:E581</f>
        <v>0</v>
      </c>
      <c r="F572" s="609" t="str">
        <f>'Mapa de Risco'!G572:G581</f>
        <v>Evento 57</v>
      </c>
      <c r="G572" s="120">
        <f>'Mapa de Risco'!F572</f>
        <v>0</v>
      </c>
      <c r="H572" s="134"/>
      <c r="I572" s="561" t="str">
        <f t="shared" ref="I572" si="218">IFERROR(ROUND(AVERAGE(H572:H581),0),"")</f>
        <v/>
      </c>
      <c r="J572" s="562"/>
      <c r="K572" s="563"/>
      <c r="L572" s="606" t="str">
        <f t="shared" ref="L572" si="219">IF(I572&gt;5,"Nota Inválida",HLOOKUP(I572,$I$9:$M$10,2,0))</f>
        <v>Nota Inválida</v>
      </c>
      <c r="M572" s="563"/>
      <c r="N572" s="117"/>
      <c r="O572" s="83">
        <f>'Mapa de Risco'!H572</f>
        <v>0</v>
      </c>
      <c r="P572" s="151"/>
      <c r="Q572" s="53"/>
      <c r="R572" s="144"/>
      <c r="S572" s="145"/>
      <c r="T572" s="145"/>
      <c r="U572" s="145"/>
      <c r="V572" s="121" t="str">
        <f t="shared" si="207"/>
        <v/>
      </c>
      <c r="W572" s="410" t="str">
        <f t="shared" si="213"/>
        <v/>
      </c>
      <c r="X572" s="122"/>
      <c r="Y572" s="410" t="str">
        <f t="shared" ref="Y572:Y632" si="220">I572</f>
        <v/>
      </c>
      <c r="Z572" s="410" t="str">
        <f t="shared" si="210"/>
        <v/>
      </c>
      <c r="AA572" s="410" t="str">
        <f t="shared" si="206"/>
        <v/>
      </c>
      <c r="AB572" s="522" t="str">
        <f t="shared" si="203"/>
        <v/>
      </c>
    </row>
    <row r="573" spans="2:28" s="78" customFormat="1" ht="13.9" customHeight="1" thickTop="1" thickBot="1" x14ac:dyDescent="0.25">
      <c r="B573" s="455"/>
      <c r="C573" s="462"/>
      <c r="D573" s="465"/>
      <c r="E573" s="472"/>
      <c r="F573" s="610"/>
      <c r="G573" s="120">
        <f>'Mapa de Risco'!F573</f>
        <v>0</v>
      </c>
      <c r="H573" s="134"/>
      <c r="I573" s="564"/>
      <c r="J573" s="565"/>
      <c r="K573" s="566"/>
      <c r="L573" s="607"/>
      <c r="M573" s="566"/>
      <c r="N573" s="117"/>
      <c r="O573" s="83">
        <f>'Mapa de Risco'!H573</f>
        <v>0</v>
      </c>
      <c r="P573" s="151"/>
      <c r="Q573" s="53"/>
      <c r="R573" s="144"/>
      <c r="S573" s="145"/>
      <c r="T573" s="145"/>
      <c r="U573" s="145"/>
      <c r="V573" s="121" t="str">
        <f t="shared" si="207"/>
        <v/>
      </c>
      <c r="W573" s="411"/>
      <c r="X573" s="122"/>
      <c r="Y573" s="411"/>
      <c r="Z573" s="411"/>
      <c r="AA573" s="411"/>
      <c r="AB573" s="523"/>
    </row>
    <row r="574" spans="2:28" s="78" customFormat="1" ht="13.9" customHeight="1" thickTop="1" thickBot="1" x14ac:dyDescent="0.25">
      <c r="B574" s="455"/>
      <c r="C574" s="462"/>
      <c r="D574" s="465"/>
      <c r="E574" s="472"/>
      <c r="F574" s="610"/>
      <c r="G574" s="120">
        <f>'Mapa de Risco'!F574</f>
        <v>0</v>
      </c>
      <c r="H574" s="134"/>
      <c r="I574" s="564"/>
      <c r="J574" s="565"/>
      <c r="K574" s="566"/>
      <c r="L574" s="607"/>
      <c r="M574" s="566"/>
      <c r="N574" s="117"/>
      <c r="O574" s="83">
        <f>'Mapa de Risco'!H574</f>
        <v>0</v>
      </c>
      <c r="P574" s="151"/>
      <c r="Q574" s="53"/>
      <c r="R574" s="144"/>
      <c r="S574" s="145"/>
      <c r="T574" s="145"/>
      <c r="U574" s="145"/>
      <c r="V574" s="121" t="str">
        <f t="shared" si="207"/>
        <v/>
      </c>
      <c r="W574" s="411"/>
      <c r="X574" s="122"/>
      <c r="Y574" s="411"/>
      <c r="Z574" s="411"/>
      <c r="AA574" s="411"/>
      <c r="AB574" s="523"/>
    </row>
    <row r="575" spans="2:28" s="78" customFormat="1" ht="13.9" customHeight="1" thickTop="1" thickBot="1" x14ac:dyDescent="0.25">
      <c r="B575" s="455"/>
      <c r="C575" s="462"/>
      <c r="D575" s="465"/>
      <c r="E575" s="472"/>
      <c r="F575" s="610"/>
      <c r="G575" s="120">
        <f>'Mapa de Risco'!F575</f>
        <v>0</v>
      </c>
      <c r="H575" s="134"/>
      <c r="I575" s="564"/>
      <c r="J575" s="565"/>
      <c r="K575" s="566"/>
      <c r="L575" s="607"/>
      <c r="M575" s="566"/>
      <c r="N575" s="117"/>
      <c r="O575" s="83">
        <f>'Mapa de Risco'!H575</f>
        <v>0</v>
      </c>
      <c r="P575" s="151"/>
      <c r="Q575" s="53"/>
      <c r="R575" s="144"/>
      <c r="S575" s="145"/>
      <c r="T575" s="145"/>
      <c r="U575" s="145"/>
      <c r="V575" s="121" t="str">
        <f t="shared" si="207"/>
        <v/>
      </c>
      <c r="W575" s="411"/>
      <c r="X575" s="122"/>
      <c r="Y575" s="411"/>
      <c r="Z575" s="411"/>
      <c r="AA575" s="411"/>
      <c r="AB575" s="523"/>
    </row>
    <row r="576" spans="2:28" s="78" customFormat="1" ht="13.9" customHeight="1" thickTop="1" thickBot="1" x14ac:dyDescent="0.25">
      <c r="B576" s="455"/>
      <c r="C576" s="462"/>
      <c r="D576" s="465"/>
      <c r="E576" s="472"/>
      <c r="F576" s="610"/>
      <c r="G576" s="120">
        <f>'Mapa de Risco'!F576</f>
        <v>0</v>
      </c>
      <c r="H576" s="134"/>
      <c r="I576" s="564"/>
      <c r="J576" s="565"/>
      <c r="K576" s="566"/>
      <c r="L576" s="607"/>
      <c r="M576" s="566"/>
      <c r="N576" s="117"/>
      <c r="O576" s="83">
        <f>'Mapa de Risco'!H576</f>
        <v>0</v>
      </c>
      <c r="P576" s="151"/>
      <c r="Q576" s="53"/>
      <c r="R576" s="144"/>
      <c r="S576" s="145"/>
      <c r="T576" s="145"/>
      <c r="U576" s="145"/>
      <c r="V576" s="121" t="str">
        <f t="shared" si="207"/>
        <v/>
      </c>
      <c r="W576" s="411"/>
      <c r="X576" s="122"/>
      <c r="Y576" s="411"/>
      <c r="Z576" s="411"/>
      <c r="AA576" s="411"/>
      <c r="AB576" s="523"/>
    </row>
    <row r="577" spans="2:28" s="78" customFormat="1" ht="13.9" customHeight="1" thickTop="1" thickBot="1" x14ac:dyDescent="0.25">
      <c r="B577" s="455"/>
      <c r="C577" s="462"/>
      <c r="D577" s="465"/>
      <c r="E577" s="472"/>
      <c r="F577" s="610"/>
      <c r="G577" s="120">
        <f>'Mapa de Risco'!F577</f>
        <v>0</v>
      </c>
      <c r="H577" s="134"/>
      <c r="I577" s="564"/>
      <c r="J577" s="565"/>
      <c r="K577" s="566"/>
      <c r="L577" s="607"/>
      <c r="M577" s="566"/>
      <c r="N577" s="117"/>
      <c r="O577" s="83">
        <f>'Mapa de Risco'!H577</f>
        <v>0</v>
      </c>
      <c r="P577" s="151"/>
      <c r="Q577" s="53"/>
      <c r="R577" s="144"/>
      <c r="S577" s="145"/>
      <c r="T577" s="145"/>
      <c r="U577" s="145"/>
      <c r="V577" s="121" t="str">
        <f t="shared" si="207"/>
        <v/>
      </c>
      <c r="W577" s="411"/>
      <c r="X577" s="122"/>
      <c r="Y577" s="411"/>
      <c r="Z577" s="411"/>
      <c r="AA577" s="411"/>
      <c r="AB577" s="523"/>
    </row>
    <row r="578" spans="2:28" s="78" customFormat="1" ht="13.9" customHeight="1" thickTop="1" thickBot="1" x14ac:dyDescent="0.25">
      <c r="B578" s="455"/>
      <c r="C578" s="462"/>
      <c r="D578" s="465"/>
      <c r="E578" s="472"/>
      <c r="F578" s="610"/>
      <c r="G578" s="120">
        <f>'Mapa de Risco'!F578</f>
        <v>0</v>
      </c>
      <c r="H578" s="134"/>
      <c r="I578" s="564"/>
      <c r="J578" s="565"/>
      <c r="K578" s="566"/>
      <c r="L578" s="607"/>
      <c r="M578" s="566"/>
      <c r="N578" s="117"/>
      <c r="O578" s="83">
        <f>'Mapa de Risco'!H578</f>
        <v>0</v>
      </c>
      <c r="P578" s="151"/>
      <c r="Q578" s="53"/>
      <c r="R578" s="144"/>
      <c r="S578" s="145"/>
      <c r="T578" s="145"/>
      <c r="U578" s="145"/>
      <c r="V578" s="121" t="str">
        <f t="shared" si="207"/>
        <v/>
      </c>
      <c r="W578" s="411"/>
      <c r="X578" s="122"/>
      <c r="Y578" s="411"/>
      <c r="Z578" s="411"/>
      <c r="AA578" s="411"/>
      <c r="AB578" s="523"/>
    </row>
    <row r="579" spans="2:28" s="78" customFormat="1" ht="13.9" customHeight="1" thickTop="1" thickBot="1" x14ac:dyDescent="0.25">
      <c r="B579" s="455"/>
      <c r="C579" s="462"/>
      <c r="D579" s="465"/>
      <c r="E579" s="472"/>
      <c r="F579" s="610"/>
      <c r="G579" s="120">
        <f>'Mapa de Risco'!F579</f>
        <v>0</v>
      </c>
      <c r="H579" s="134"/>
      <c r="I579" s="564"/>
      <c r="J579" s="565"/>
      <c r="K579" s="566"/>
      <c r="L579" s="607"/>
      <c r="M579" s="566"/>
      <c r="N579" s="117"/>
      <c r="O579" s="83">
        <f>'Mapa de Risco'!H579</f>
        <v>0</v>
      </c>
      <c r="P579" s="151"/>
      <c r="Q579" s="53"/>
      <c r="R579" s="144"/>
      <c r="S579" s="145"/>
      <c r="T579" s="145"/>
      <c r="U579" s="145"/>
      <c r="V579" s="121" t="str">
        <f t="shared" si="207"/>
        <v/>
      </c>
      <c r="W579" s="411"/>
      <c r="X579" s="122"/>
      <c r="Y579" s="411"/>
      <c r="Z579" s="411"/>
      <c r="AA579" s="411"/>
      <c r="AB579" s="523"/>
    </row>
    <row r="580" spans="2:28" s="78" customFormat="1" ht="13.9" customHeight="1" thickTop="1" thickBot="1" x14ac:dyDescent="0.25">
      <c r="B580" s="455"/>
      <c r="C580" s="462"/>
      <c r="D580" s="465"/>
      <c r="E580" s="472"/>
      <c r="F580" s="610"/>
      <c r="G580" s="120">
        <f>'Mapa de Risco'!F580</f>
        <v>0</v>
      </c>
      <c r="H580" s="134"/>
      <c r="I580" s="564"/>
      <c r="J580" s="565"/>
      <c r="K580" s="566"/>
      <c r="L580" s="607"/>
      <c r="M580" s="566"/>
      <c r="N580" s="117"/>
      <c r="O580" s="83">
        <f>'Mapa de Risco'!H580</f>
        <v>0</v>
      </c>
      <c r="P580" s="151"/>
      <c r="Q580" s="53"/>
      <c r="R580" s="144"/>
      <c r="S580" s="145"/>
      <c r="T580" s="145"/>
      <c r="U580" s="145"/>
      <c r="V580" s="121" t="str">
        <f t="shared" si="207"/>
        <v/>
      </c>
      <c r="W580" s="411"/>
      <c r="X580" s="122"/>
      <c r="Y580" s="411"/>
      <c r="Z580" s="411"/>
      <c r="AA580" s="411"/>
      <c r="AB580" s="523"/>
    </row>
    <row r="581" spans="2:28" s="78" customFormat="1" ht="13.9" customHeight="1" thickTop="1" thickBot="1" x14ac:dyDescent="0.25">
      <c r="B581" s="455"/>
      <c r="C581" s="462"/>
      <c r="D581" s="466"/>
      <c r="E581" s="473"/>
      <c r="F581" s="611"/>
      <c r="G581" s="120">
        <f>'Mapa de Risco'!F581</f>
        <v>0</v>
      </c>
      <c r="H581" s="134"/>
      <c r="I581" s="567"/>
      <c r="J581" s="568"/>
      <c r="K581" s="569"/>
      <c r="L581" s="608"/>
      <c r="M581" s="569"/>
      <c r="N581" s="117"/>
      <c r="O581" s="83">
        <f>'Mapa de Risco'!H581</f>
        <v>0</v>
      </c>
      <c r="P581" s="151"/>
      <c r="Q581" s="53"/>
      <c r="R581" s="144"/>
      <c r="S581" s="145"/>
      <c r="T581" s="145"/>
      <c r="U581" s="145"/>
      <c r="V581" s="121" t="str">
        <f t="shared" si="207"/>
        <v/>
      </c>
      <c r="W581" s="412"/>
      <c r="X581" s="122"/>
      <c r="Y581" s="412"/>
      <c r="Z581" s="412"/>
      <c r="AA581" s="412"/>
      <c r="AB581" s="524"/>
    </row>
    <row r="582" spans="2:28" s="78" customFormat="1" ht="13.9" customHeight="1" thickTop="1" thickBot="1" x14ac:dyDescent="0.25">
      <c r="B582" s="455"/>
      <c r="C582" s="462"/>
      <c r="D582" s="464" t="str">
        <f>'Mapa de Risco'!D582:D591</f>
        <v>FCS.02</v>
      </c>
      <c r="E582" s="471">
        <f>'Mapa de Risco'!E582:E591</f>
        <v>0</v>
      </c>
      <c r="F582" s="609" t="str">
        <f>'Mapa de Risco'!G582:G591</f>
        <v>Evento 58</v>
      </c>
      <c r="G582" s="120">
        <f>'Mapa de Risco'!F582</f>
        <v>0</v>
      </c>
      <c r="H582" s="134"/>
      <c r="I582" s="561" t="str">
        <f t="shared" ref="I582" si="221">IFERROR(ROUND(AVERAGE(H582:H591),0),"")</f>
        <v/>
      </c>
      <c r="J582" s="562"/>
      <c r="K582" s="563"/>
      <c r="L582" s="606" t="str">
        <f t="shared" ref="L582" si="222">IF(I582&gt;5,"Nota Inválida",HLOOKUP(I582,$I$9:$M$10,2,0))</f>
        <v>Nota Inválida</v>
      </c>
      <c r="M582" s="563"/>
      <c r="N582" s="117"/>
      <c r="O582" s="83">
        <f>'Mapa de Risco'!H582</f>
        <v>0</v>
      </c>
      <c r="P582" s="151"/>
      <c r="Q582" s="53"/>
      <c r="R582" s="144"/>
      <c r="S582" s="145"/>
      <c r="T582" s="145"/>
      <c r="U582" s="145"/>
      <c r="V582" s="121" t="str">
        <f t="shared" si="207"/>
        <v/>
      </c>
      <c r="W582" s="410" t="str">
        <f t="shared" si="213"/>
        <v/>
      </c>
      <c r="X582" s="122"/>
      <c r="Y582" s="410" t="str">
        <f t="shared" si="220"/>
        <v/>
      </c>
      <c r="Z582" s="410" t="str">
        <f t="shared" si="210"/>
        <v/>
      </c>
      <c r="AA582" s="410" t="str">
        <f t="shared" si="206"/>
        <v/>
      </c>
      <c r="AB582" s="522" t="str">
        <f t="shared" ref="AB582" si="223">IF(AA582=0,"",IF(AA582&lt;=2,"Risco Insignificante",IF(AA582&lt;=5,"Risco Pequeno",IF(AA582&lt;=10,"Risco Moderado",IF(AA582&lt;=16,"Risco Alto",IF(AA582&lt;=25,"Risco Crítico",""))))))</f>
        <v/>
      </c>
    </row>
    <row r="583" spans="2:28" s="78" customFormat="1" ht="13.9" customHeight="1" thickTop="1" thickBot="1" x14ac:dyDescent="0.25">
      <c r="B583" s="455"/>
      <c r="C583" s="462"/>
      <c r="D583" s="465"/>
      <c r="E583" s="472"/>
      <c r="F583" s="610"/>
      <c r="G583" s="120">
        <f>'Mapa de Risco'!F583</f>
        <v>0</v>
      </c>
      <c r="H583" s="134"/>
      <c r="I583" s="564"/>
      <c r="J583" s="565"/>
      <c r="K583" s="566"/>
      <c r="L583" s="607"/>
      <c r="M583" s="566"/>
      <c r="N583" s="117"/>
      <c r="O583" s="83">
        <f>'Mapa de Risco'!H583</f>
        <v>0</v>
      </c>
      <c r="P583" s="151"/>
      <c r="Q583" s="53"/>
      <c r="R583" s="144"/>
      <c r="S583" s="145"/>
      <c r="T583" s="145"/>
      <c r="U583" s="145"/>
      <c r="V583" s="121" t="str">
        <f t="shared" si="207"/>
        <v/>
      </c>
      <c r="W583" s="411"/>
      <c r="X583" s="122"/>
      <c r="Y583" s="411"/>
      <c r="Z583" s="411"/>
      <c r="AA583" s="411"/>
      <c r="AB583" s="523"/>
    </row>
    <row r="584" spans="2:28" s="78" customFormat="1" ht="13.9" customHeight="1" thickTop="1" thickBot="1" x14ac:dyDescent="0.25">
      <c r="B584" s="455"/>
      <c r="C584" s="462"/>
      <c r="D584" s="465"/>
      <c r="E584" s="472"/>
      <c r="F584" s="610"/>
      <c r="G584" s="120">
        <f>'Mapa de Risco'!F584</f>
        <v>0</v>
      </c>
      <c r="H584" s="134"/>
      <c r="I584" s="564"/>
      <c r="J584" s="565"/>
      <c r="K584" s="566"/>
      <c r="L584" s="607"/>
      <c r="M584" s="566"/>
      <c r="N584" s="117"/>
      <c r="O584" s="83">
        <f>'Mapa de Risco'!H584</f>
        <v>0</v>
      </c>
      <c r="P584" s="151"/>
      <c r="Q584" s="53"/>
      <c r="R584" s="144"/>
      <c r="S584" s="145"/>
      <c r="T584" s="145"/>
      <c r="U584" s="145"/>
      <c r="V584" s="121" t="str">
        <f t="shared" si="207"/>
        <v/>
      </c>
      <c r="W584" s="411"/>
      <c r="X584" s="122"/>
      <c r="Y584" s="411"/>
      <c r="Z584" s="411"/>
      <c r="AA584" s="411"/>
      <c r="AB584" s="523"/>
    </row>
    <row r="585" spans="2:28" s="78" customFormat="1" ht="13.9" customHeight="1" thickTop="1" thickBot="1" x14ac:dyDescent="0.25">
      <c r="B585" s="455"/>
      <c r="C585" s="462"/>
      <c r="D585" s="465"/>
      <c r="E585" s="472"/>
      <c r="F585" s="610"/>
      <c r="G585" s="120">
        <f>'Mapa de Risco'!F585</f>
        <v>0</v>
      </c>
      <c r="H585" s="134"/>
      <c r="I585" s="564"/>
      <c r="J585" s="565"/>
      <c r="K585" s="566"/>
      <c r="L585" s="607"/>
      <c r="M585" s="566"/>
      <c r="N585" s="117"/>
      <c r="O585" s="83">
        <f>'Mapa de Risco'!H585</f>
        <v>0</v>
      </c>
      <c r="P585" s="151"/>
      <c r="Q585" s="53"/>
      <c r="R585" s="144"/>
      <c r="S585" s="145"/>
      <c r="T585" s="145"/>
      <c r="U585" s="145"/>
      <c r="V585" s="121" t="str">
        <f t="shared" si="207"/>
        <v/>
      </c>
      <c r="W585" s="411"/>
      <c r="X585" s="122"/>
      <c r="Y585" s="411"/>
      <c r="Z585" s="411"/>
      <c r="AA585" s="411"/>
      <c r="AB585" s="523"/>
    </row>
    <row r="586" spans="2:28" s="78" customFormat="1" ht="13.9" customHeight="1" thickTop="1" thickBot="1" x14ac:dyDescent="0.25">
      <c r="B586" s="455"/>
      <c r="C586" s="462"/>
      <c r="D586" s="465"/>
      <c r="E586" s="472"/>
      <c r="F586" s="610"/>
      <c r="G586" s="120">
        <f>'Mapa de Risco'!F586</f>
        <v>0</v>
      </c>
      <c r="H586" s="134"/>
      <c r="I586" s="564"/>
      <c r="J586" s="565"/>
      <c r="K586" s="566"/>
      <c r="L586" s="607"/>
      <c r="M586" s="566"/>
      <c r="N586" s="117"/>
      <c r="O586" s="83">
        <f>'Mapa de Risco'!H586</f>
        <v>0</v>
      </c>
      <c r="P586" s="151"/>
      <c r="Q586" s="53"/>
      <c r="R586" s="144"/>
      <c r="S586" s="145"/>
      <c r="T586" s="145"/>
      <c r="U586" s="145"/>
      <c r="V586" s="121" t="str">
        <f t="shared" si="207"/>
        <v/>
      </c>
      <c r="W586" s="411"/>
      <c r="X586" s="122"/>
      <c r="Y586" s="411"/>
      <c r="Z586" s="411"/>
      <c r="AA586" s="411"/>
      <c r="AB586" s="523"/>
    </row>
    <row r="587" spans="2:28" s="78" customFormat="1" ht="13.9" customHeight="1" thickTop="1" thickBot="1" x14ac:dyDescent="0.25">
      <c r="B587" s="455"/>
      <c r="C587" s="462"/>
      <c r="D587" s="465"/>
      <c r="E587" s="472"/>
      <c r="F587" s="610"/>
      <c r="G587" s="120">
        <f>'Mapa de Risco'!F587</f>
        <v>0</v>
      </c>
      <c r="H587" s="134"/>
      <c r="I587" s="564"/>
      <c r="J587" s="565"/>
      <c r="K587" s="566"/>
      <c r="L587" s="607"/>
      <c r="M587" s="566"/>
      <c r="N587" s="117"/>
      <c r="O587" s="83">
        <f>'Mapa de Risco'!H587</f>
        <v>0</v>
      </c>
      <c r="P587" s="151"/>
      <c r="Q587" s="53"/>
      <c r="R587" s="144"/>
      <c r="S587" s="145"/>
      <c r="T587" s="145"/>
      <c r="U587" s="145"/>
      <c r="V587" s="121" t="str">
        <f t="shared" si="207"/>
        <v/>
      </c>
      <c r="W587" s="411"/>
      <c r="X587" s="122"/>
      <c r="Y587" s="411"/>
      <c r="Z587" s="411"/>
      <c r="AA587" s="411"/>
      <c r="AB587" s="523"/>
    </row>
    <row r="588" spans="2:28" s="78" customFormat="1" ht="13.9" customHeight="1" thickTop="1" thickBot="1" x14ac:dyDescent="0.25">
      <c r="B588" s="455"/>
      <c r="C588" s="462"/>
      <c r="D588" s="465"/>
      <c r="E588" s="472"/>
      <c r="F588" s="610"/>
      <c r="G588" s="120">
        <f>'Mapa de Risco'!F588</f>
        <v>0</v>
      </c>
      <c r="H588" s="134"/>
      <c r="I588" s="564"/>
      <c r="J588" s="565"/>
      <c r="K588" s="566"/>
      <c r="L588" s="607"/>
      <c r="M588" s="566"/>
      <c r="N588" s="117"/>
      <c r="O588" s="83">
        <f>'Mapa de Risco'!H588</f>
        <v>0</v>
      </c>
      <c r="P588" s="151"/>
      <c r="Q588" s="53"/>
      <c r="R588" s="144"/>
      <c r="S588" s="145"/>
      <c r="T588" s="145"/>
      <c r="U588" s="145"/>
      <c r="V588" s="121" t="str">
        <f t="shared" ref="V588:V651" si="224">IFERROR(((P588*$P$8)+(Q588*$Q$8)+(R588*$R$8)+(S588*$S$8)+(T588*$T$8)+(U588*$U$8))/((IF(P588=0,0,$P$8))+(IF(Q588=0,0,$Q$8))+(IF(R588=0,0,$R$8))+(IF(S588=0,0,$S$8))+(IF(T588=0,0,$T$8))+(IF(U588=0,0,$U$8))),"")</f>
        <v/>
      </c>
      <c r="W588" s="411"/>
      <c r="X588" s="122"/>
      <c r="Y588" s="411"/>
      <c r="Z588" s="411"/>
      <c r="AA588" s="411"/>
      <c r="AB588" s="523"/>
    </row>
    <row r="589" spans="2:28" s="78" customFormat="1" ht="13.9" customHeight="1" thickTop="1" thickBot="1" x14ac:dyDescent="0.25">
      <c r="B589" s="455"/>
      <c r="C589" s="462"/>
      <c r="D589" s="465"/>
      <c r="E589" s="472"/>
      <c r="F589" s="610"/>
      <c r="G589" s="120">
        <f>'Mapa de Risco'!F589</f>
        <v>0</v>
      </c>
      <c r="H589" s="134"/>
      <c r="I589" s="564"/>
      <c r="J589" s="565"/>
      <c r="K589" s="566"/>
      <c r="L589" s="607"/>
      <c r="M589" s="566"/>
      <c r="N589" s="117"/>
      <c r="O589" s="83">
        <f>'Mapa de Risco'!H589</f>
        <v>0</v>
      </c>
      <c r="P589" s="151"/>
      <c r="Q589" s="53"/>
      <c r="R589" s="144"/>
      <c r="S589" s="145"/>
      <c r="T589" s="145"/>
      <c r="U589" s="145"/>
      <c r="V589" s="121" t="str">
        <f t="shared" si="224"/>
        <v/>
      </c>
      <c r="W589" s="411"/>
      <c r="X589" s="122"/>
      <c r="Y589" s="411"/>
      <c r="Z589" s="411"/>
      <c r="AA589" s="411"/>
      <c r="AB589" s="523"/>
    </row>
    <row r="590" spans="2:28" s="78" customFormat="1" ht="13.9" customHeight="1" thickTop="1" thickBot="1" x14ac:dyDescent="0.25">
      <c r="B590" s="455"/>
      <c r="C590" s="462"/>
      <c r="D590" s="465"/>
      <c r="E590" s="472"/>
      <c r="F590" s="610"/>
      <c r="G590" s="120">
        <f>'Mapa de Risco'!F590</f>
        <v>0</v>
      </c>
      <c r="H590" s="134"/>
      <c r="I590" s="564"/>
      <c r="J590" s="565"/>
      <c r="K590" s="566"/>
      <c r="L590" s="607"/>
      <c r="M590" s="566"/>
      <c r="N590" s="117"/>
      <c r="O590" s="83">
        <f>'Mapa de Risco'!H590</f>
        <v>0</v>
      </c>
      <c r="P590" s="151"/>
      <c r="Q590" s="53"/>
      <c r="R590" s="144"/>
      <c r="S590" s="145"/>
      <c r="T590" s="145"/>
      <c r="U590" s="145"/>
      <c r="V590" s="121" t="str">
        <f t="shared" si="224"/>
        <v/>
      </c>
      <c r="W590" s="411"/>
      <c r="X590" s="122"/>
      <c r="Y590" s="411"/>
      <c r="Z590" s="411"/>
      <c r="AA590" s="411"/>
      <c r="AB590" s="523"/>
    </row>
    <row r="591" spans="2:28" s="78" customFormat="1" ht="13.9" customHeight="1" thickTop="1" thickBot="1" x14ac:dyDescent="0.25">
      <c r="B591" s="455"/>
      <c r="C591" s="462"/>
      <c r="D591" s="466"/>
      <c r="E591" s="473"/>
      <c r="F591" s="611"/>
      <c r="G591" s="120">
        <f>'Mapa de Risco'!F591</f>
        <v>0</v>
      </c>
      <c r="H591" s="134"/>
      <c r="I591" s="567"/>
      <c r="J591" s="568"/>
      <c r="K591" s="569"/>
      <c r="L591" s="608"/>
      <c r="M591" s="569"/>
      <c r="N591" s="117"/>
      <c r="O591" s="83">
        <f>'Mapa de Risco'!H591</f>
        <v>0</v>
      </c>
      <c r="P591" s="151"/>
      <c r="Q591" s="53"/>
      <c r="R591" s="144"/>
      <c r="S591" s="145"/>
      <c r="T591" s="145"/>
      <c r="U591" s="145"/>
      <c r="V591" s="121" t="str">
        <f t="shared" si="224"/>
        <v/>
      </c>
      <c r="W591" s="412"/>
      <c r="X591" s="122"/>
      <c r="Y591" s="412"/>
      <c r="Z591" s="412"/>
      <c r="AA591" s="412"/>
      <c r="AB591" s="524"/>
    </row>
    <row r="592" spans="2:28" s="78" customFormat="1" ht="13.9" customHeight="1" thickTop="1" thickBot="1" x14ac:dyDescent="0.25">
      <c r="B592" s="455"/>
      <c r="C592" s="462"/>
      <c r="D592" s="464" t="str">
        <f>'Mapa de Risco'!D592:D601</f>
        <v>FCS.03</v>
      </c>
      <c r="E592" s="471">
        <f>'Mapa de Risco'!E592:E601</f>
        <v>0</v>
      </c>
      <c r="F592" s="609" t="str">
        <f>'Mapa de Risco'!G592:G601</f>
        <v>Evento 59</v>
      </c>
      <c r="G592" s="120">
        <f>'Mapa de Risco'!F592</f>
        <v>0</v>
      </c>
      <c r="H592" s="134"/>
      <c r="I592" s="561" t="str">
        <f t="shared" ref="I592" si="225">IFERROR(ROUND(AVERAGE(H592:H601),0),"")</f>
        <v/>
      </c>
      <c r="J592" s="562"/>
      <c r="K592" s="563"/>
      <c r="L592" s="606" t="str">
        <f t="shared" ref="L592" si="226">IF(I592&gt;5,"Nota Inválida",HLOOKUP(I592,$I$9:$M$10,2,0))</f>
        <v>Nota Inválida</v>
      </c>
      <c r="M592" s="563"/>
      <c r="N592" s="117"/>
      <c r="O592" s="83">
        <f>'Mapa de Risco'!H592</f>
        <v>0</v>
      </c>
      <c r="P592" s="151"/>
      <c r="Q592" s="53"/>
      <c r="R592" s="144"/>
      <c r="S592" s="145"/>
      <c r="T592" s="145"/>
      <c r="U592" s="145"/>
      <c r="V592" s="121" t="str">
        <f t="shared" si="224"/>
        <v/>
      </c>
      <c r="W592" s="410" t="str">
        <f t="shared" si="213"/>
        <v/>
      </c>
      <c r="X592" s="122"/>
      <c r="Y592" s="410" t="str">
        <f t="shared" si="220"/>
        <v/>
      </c>
      <c r="Z592" s="410" t="str">
        <f t="shared" si="210"/>
        <v/>
      </c>
      <c r="AA592" s="410" t="str">
        <f t="shared" ref="AA592:AA652" si="227">IFERROR(Y592*Z592,"")</f>
        <v/>
      </c>
      <c r="AB592" s="522" t="str">
        <f t="shared" ref="AB592:AB652" si="228">IF(AA592=0,"",IF(AA592&lt;=2,"Risco Insignificante",IF(AA592&lt;=5,"Risco Pequeno",IF(AA592&lt;=10,"Risco Moderado",IF(AA592&lt;=16,"Risco Alto",IF(AA592&lt;=25,"Risco Crítico",""))))))</f>
        <v/>
      </c>
    </row>
    <row r="593" spans="2:28" s="78" customFormat="1" ht="13.9" customHeight="1" thickTop="1" thickBot="1" x14ac:dyDescent="0.25">
      <c r="B593" s="455"/>
      <c r="C593" s="462"/>
      <c r="D593" s="465"/>
      <c r="E593" s="472"/>
      <c r="F593" s="610"/>
      <c r="G593" s="120">
        <f>'Mapa de Risco'!F593</f>
        <v>0</v>
      </c>
      <c r="H593" s="134"/>
      <c r="I593" s="564"/>
      <c r="J593" s="565"/>
      <c r="K593" s="566"/>
      <c r="L593" s="607"/>
      <c r="M593" s="566"/>
      <c r="N593" s="117"/>
      <c r="O593" s="83">
        <f>'Mapa de Risco'!H593</f>
        <v>0</v>
      </c>
      <c r="P593" s="151"/>
      <c r="Q593" s="53"/>
      <c r="R593" s="144"/>
      <c r="S593" s="145"/>
      <c r="T593" s="145"/>
      <c r="U593" s="145"/>
      <c r="V593" s="121" t="str">
        <f t="shared" si="224"/>
        <v/>
      </c>
      <c r="W593" s="411"/>
      <c r="X593" s="122"/>
      <c r="Y593" s="411"/>
      <c r="Z593" s="411"/>
      <c r="AA593" s="411"/>
      <c r="AB593" s="523"/>
    </row>
    <row r="594" spans="2:28" s="78" customFormat="1" ht="13.9" customHeight="1" thickTop="1" thickBot="1" x14ac:dyDescent="0.25">
      <c r="B594" s="455"/>
      <c r="C594" s="462"/>
      <c r="D594" s="465"/>
      <c r="E594" s="472"/>
      <c r="F594" s="610"/>
      <c r="G594" s="120">
        <f>'Mapa de Risco'!F594</f>
        <v>0</v>
      </c>
      <c r="H594" s="134"/>
      <c r="I594" s="564"/>
      <c r="J594" s="565"/>
      <c r="K594" s="566"/>
      <c r="L594" s="607"/>
      <c r="M594" s="566"/>
      <c r="N594" s="117"/>
      <c r="O594" s="83">
        <f>'Mapa de Risco'!H594</f>
        <v>0</v>
      </c>
      <c r="P594" s="151"/>
      <c r="Q594" s="53"/>
      <c r="R594" s="144"/>
      <c r="S594" s="145"/>
      <c r="T594" s="145"/>
      <c r="U594" s="145"/>
      <c r="V594" s="121" t="str">
        <f t="shared" si="224"/>
        <v/>
      </c>
      <c r="W594" s="411"/>
      <c r="X594" s="122"/>
      <c r="Y594" s="411"/>
      <c r="Z594" s="411"/>
      <c r="AA594" s="411"/>
      <c r="AB594" s="523"/>
    </row>
    <row r="595" spans="2:28" s="78" customFormat="1" ht="13.9" customHeight="1" thickTop="1" thickBot="1" x14ac:dyDescent="0.25">
      <c r="B595" s="455"/>
      <c r="C595" s="462"/>
      <c r="D595" s="465"/>
      <c r="E595" s="472"/>
      <c r="F595" s="610"/>
      <c r="G595" s="120">
        <f>'Mapa de Risco'!F595</f>
        <v>0</v>
      </c>
      <c r="H595" s="134"/>
      <c r="I595" s="564"/>
      <c r="J595" s="565"/>
      <c r="K595" s="566"/>
      <c r="L595" s="607"/>
      <c r="M595" s="566"/>
      <c r="N595" s="117"/>
      <c r="O595" s="83">
        <f>'Mapa de Risco'!H595</f>
        <v>0</v>
      </c>
      <c r="P595" s="151"/>
      <c r="Q595" s="53"/>
      <c r="R595" s="144"/>
      <c r="S595" s="145"/>
      <c r="T595" s="145"/>
      <c r="U595" s="145"/>
      <c r="V595" s="121" t="str">
        <f t="shared" si="224"/>
        <v/>
      </c>
      <c r="W595" s="411"/>
      <c r="X595" s="122"/>
      <c r="Y595" s="411"/>
      <c r="Z595" s="411"/>
      <c r="AA595" s="411"/>
      <c r="AB595" s="523"/>
    </row>
    <row r="596" spans="2:28" s="78" customFormat="1" ht="13.9" customHeight="1" thickTop="1" thickBot="1" x14ac:dyDescent="0.25">
      <c r="B596" s="455"/>
      <c r="C596" s="462"/>
      <c r="D596" s="465"/>
      <c r="E596" s="472"/>
      <c r="F596" s="610"/>
      <c r="G596" s="120">
        <f>'Mapa de Risco'!F596</f>
        <v>0</v>
      </c>
      <c r="H596" s="134"/>
      <c r="I596" s="564"/>
      <c r="J596" s="565"/>
      <c r="K596" s="566"/>
      <c r="L596" s="607"/>
      <c r="M596" s="566"/>
      <c r="N596" s="117"/>
      <c r="O596" s="83">
        <f>'Mapa de Risco'!H596</f>
        <v>0</v>
      </c>
      <c r="P596" s="151"/>
      <c r="Q596" s="53"/>
      <c r="R596" s="144"/>
      <c r="S596" s="145"/>
      <c r="T596" s="145"/>
      <c r="U596" s="145"/>
      <c r="V596" s="121" t="str">
        <f t="shared" si="224"/>
        <v/>
      </c>
      <c r="W596" s="411"/>
      <c r="X596" s="122"/>
      <c r="Y596" s="411"/>
      <c r="Z596" s="411"/>
      <c r="AA596" s="411"/>
      <c r="AB596" s="523"/>
    </row>
    <row r="597" spans="2:28" s="78" customFormat="1" ht="13.9" customHeight="1" thickTop="1" thickBot="1" x14ac:dyDescent="0.25">
      <c r="B597" s="455"/>
      <c r="C597" s="462"/>
      <c r="D597" s="465"/>
      <c r="E597" s="472"/>
      <c r="F597" s="610"/>
      <c r="G597" s="120">
        <f>'Mapa de Risco'!F597</f>
        <v>0</v>
      </c>
      <c r="H597" s="134"/>
      <c r="I597" s="564"/>
      <c r="J597" s="565"/>
      <c r="K597" s="566"/>
      <c r="L597" s="607"/>
      <c r="M597" s="566"/>
      <c r="N597" s="117"/>
      <c r="O597" s="83">
        <f>'Mapa de Risco'!H597</f>
        <v>0</v>
      </c>
      <c r="P597" s="151"/>
      <c r="Q597" s="53"/>
      <c r="R597" s="144"/>
      <c r="S597" s="145"/>
      <c r="T597" s="145"/>
      <c r="U597" s="145"/>
      <c r="V597" s="121" t="str">
        <f t="shared" si="224"/>
        <v/>
      </c>
      <c r="W597" s="411"/>
      <c r="X597" s="122"/>
      <c r="Y597" s="411"/>
      <c r="Z597" s="411"/>
      <c r="AA597" s="411"/>
      <c r="AB597" s="523"/>
    </row>
    <row r="598" spans="2:28" s="78" customFormat="1" ht="13.9" customHeight="1" thickTop="1" thickBot="1" x14ac:dyDescent="0.25">
      <c r="B598" s="455"/>
      <c r="C598" s="462"/>
      <c r="D598" s="465"/>
      <c r="E598" s="472"/>
      <c r="F598" s="610"/>
      <c r="G598" s="120">
        <f>'Mapa de Risco'!F598</f>
        <v>0</v>
      </c>
      <c r="H598" s="134"/>
      <c r="I598" s="564"/>
      <c r="J598" s="565"/>
      <c r="K598" s="566"/>
      <c r="L598" s="607"/>
      <c r="M598" s="566"/>
      <c r="N598" s="117"/>
      <c r="O598" s="83">
        <f>'Mapa de Risco'!H598</f>
        <v>0</v>
      </c>
      <c r="P598" s="151"/>
      <c r="Q598" s="53"/>
      <c r="R598" s="144"/>
      <c r="S598" s="145"/>
      <c r="T598" s="145"/>
      <c r="U598" s="145"/>
      <c r="V598" s="121" t="str">
        <f t="shared" si="224"/>
        <v/>
      </c>
      <c r="W598" s="411"/>
      <c r="X598" s="122"/>
      <c r="Y598" s="411"/>
      <c r="Z598" s="411"/>
      <c r="AA598" s="411"/>
      <c r="AB598" s="523"/>
    </row>
    <row r="599" spans="2:28" s="78" customFormat="1" ht="13.9" customHeight="1" thickTop="1" thickBot="1" x14ac:dyDescent="0.25">
      <c r="B599" s="455"/>
      <c r="C599" s="462"/>
      <c r="D599" s="465"/>
      <c r="E599" s="472"/>
      <c r="F599" s="610"/>
      <c r="G599" s="120">
        <f>'Mapa de Risco'!F599</f>
        <v>0</v>
      </c>
      <c r="H599" s="134"/>
      <c r="I599" s="564"/>
      <c r="J599" s="565"/>
      <c r="K599" s="566"/>
      <c r="L599" s="607"/>
      <c r="M599" s="566"/>
      <c r="N599" s="117"/>
      <c r="O599" s="83">
        <f>'Mapa de Risco'!H599</f>
        <v>0</v>
      </c>
      <c r="P599" s="151"/>
      <c r="Q599" s="53"/>
      <c r="R599" s="144"/>
      <c r="S599" s="145"/>
      <c r="T599" s="145"/>
      <c r="U599" s="145"/>
      <c r="V599" s="121" t="str">
        <f t="shared" si="224"/>
        <v/>
      </c>
      <c r="W599" s="411"/>
      <c r="X599" s="122"/>
      <c r="Y599" s="411"/>
      <c r="Z599" s="411"/>
      <c r="AA599" s="411"/>
      <c r="AB599" s="523"/>
    </row>
    <row r="600" spans="2:28" s="78" customFormat="1" ht="13.9" customHeight="1" thickTop="1" thickBot="1" x14ac:dyDescent="0.25">
      <c r="B600" s="455"/>
      <c r="C600" s="462"/>
      <c r="D600" s="465"/>
      <c r="E600" s="472"/>
      <c r="F600" s="610"/>
      <c r="G600" s="120">
        <f>'Mapa de Risco'!F600</f>
        <v>0</v>
      </c>
      <c r="H600" s="134"/>
      <c r="I600" s="564"/>
      <c r="J600" s="565"/>
      <c r="K600" s="566"/>
      <c r="L600" s="607"/>
      <c r="M600" s="566"/>
      <c r="N600" s="117"/>
      <c r="O600" s="83">
        <f>'Mapa de Risco'!H600</f>
        <v>0</v>
      </c>
      <c r="P600" s="151"/>
      <c r="Q600" s="53"/>
      <c r="R600" s="144"/>
      <c r="S600" s="145"/>
      <c r="T600" s="145"/>
      <c r="U600" s="145"/>
      <c r="V600" s="121" t="str">
        <f t="shared" si="224"/>
        <v/>
      </c>
      <c r="W600" s="411"/>
      <c r="X600" s="122"/>
      <c r="Y600" s="411"/>
      <c r="Z600" s="411"/>
      <c r="AA600" s="411"/>
      <c r="AB600" s="523"/>
    </row>
    <row r="601" spans="2:28" s="78" customFormat="1" ht="13.9" customHeight="1" thickTop="1" thickBot="1" x14ac:dyDescent="0.25">
      <c r="B601" s="455"/>
      <c r="C601" s="462"/>
      <c r="D601" s="466"/>
      <c r="E601" s="473"/>
      <c r="F601" s="611"/>
      <c r="G601" s="120">
        <f>'Mapa de Risco'!F601</f>
        <v>0</v>
      </c>
      <c r="H601" s="134"/>
      <c r="I601" s="567"/>
      <c r="J601" s="568"/>
      <c r="K601" s="569"/>
      <c r="L601" s="608"/>
      <c r="M601" s="569"/>
      <c r="N601" s="117"/>
      <c r="O601" s="83">
        <f>'Mapa de Risco'!H601</f>
        <v>0</v>
      </c>
      <c r="P601" s="151"/>
      <c r="Q601" s="53"/>
      <c r="R601" s="144"/>
      <c r="S601" s="145"/>
      <c r="T601" s="145"/>
      <c r="U601" s="145"/>
      <c r="V601" s="121" t="str">
        <f t="shared" si="224"/>
        <v/>
      </c>
      <c r="W601" s="412"/>
      <c r="X601" s="122"/>
      <c r="Y601" s="412"/>
      <c r="Z601" s="412"/>
      <c r="AA601" s="412"/>
      <c r="AB601" s="524"/>
    </row>
    <row r="602" spans="2:28" s="78" customFormat="1" ht="13.9" customHeight="1" thickTop="1" thickBot="1" x14ac:dyDescent="0.25">
      <c r="B602" s="455"/>
      <c r="C602" s="462"/>
      <c r="D602" s="464" t="str">
        <f>'Mapa de Risco'!D602:D611</f>
        <v>FCS.04</v>
      </c>
      <c r="E602" s="471">
        <f>'Mapa de Risco'!E602:E611</f>
        <v>0</v>
      </c>
      <c r="F602" s="609" t="str">
        <f>'Mapa de Risco'!G602:G611</f>
        <v>Evento 60</v>
      </c>
      <c r="G602" s="120">
        <f>'Mapa de Risco'!F602</f>
        <v>0</v>
      </c>
      <c r="H602" s="134"/>
      <c r="I602" s="561" t="str">
        <f t="shared" ref="I602" si="229">IFERROR(ROUND(AVERAGE(H602:H611),0),"")</f>
        <v/>
      </c>
      <c r="J602" s="562"/>
      <c r="K602" s="563"/>
      <c r="L602" s="606" t="str">
        <f t="shared" ref="L602" si="230">IF(I602&gt;5,"Nota Inválida",HLOOKUP(I602,$I$9:$M$10,2,0))</f>
        <v>Nota Inválida</v>
      </c>
      <c r="M602" s="563"/>
      <c r="N602" s="117"/>
      <c r="O602" s="83">
        <f>'Mapa de Risco'!H602</f>
        <v>0</v>
      </c>
      <c r="P602" s="151"/>
      <c r="Q602" s="53"/>
      <c r="R602" s="144"/>
      <c r="S602" s="145"/>
      <c r="T602" s="145"/>
      <c r="U602" s="145"/>
      <c r="V602" s="121" t="str">
        <f t="shared" si="224"/>
        <v/>
      </c>
      <c r="W602" s="410" t="str">
        <f t="shared" si="213"/>
        <v/>
      </c>
      <c r="X602" s="122"/>
      <c r="Y602" s="410" t="str">
        <f t="shared" si="220"/>
        <v/>
      </c>
      <c r="Z602" s="410" t="str">
        <f t="shared" ref="Z602:Z662" si="231">W602</f>
        <v/>
      </c>
      <c r="AA602" s="410" t="str">
        <f t="shared" si="227"/>
        <v/>
      </c>
      <c r="AB602" s="522" t="str">
        <f t="shared" si="228"/>
        <v/>
      </c>
    </row>
    <row r="603" spans="2:28" s="78" customFormat="1" ht="13.9" customHeight="1" thickTop="1" thickBot="1" x14ac:dyDescent="0.25">
      <c r="B603" s="455"/>
      <c r="C603" s="462"/>
      <c r="D603" s="465"/>
      <c r="E603" s="472"/>
      <c r="F603" s="610"/>
      <c r="G603" s="120">
        <f>'Mapa de Risco'!F603</f>
        <v>0</v>
      </c>
      <c r="H603" s="134"/>
      <c r="I603" s="564"/>
      <c r="J603" s="565"/>
      <c r="K603" s="566"/>
      <c r="L603" s="607"/>
      <c r="M603" s="566"/>
      <c r="N603" s="117"/>
      <c r="O603" s="83">
        <f>'Mapa de Risco'!H603</f>
        <v>0</v>
      </c>
      <c r="P603" s="151"/>
      <c r="Q603" s="53"/>
      <c r="R603" s="144"/>
      <c r="S603" s="145"/>
      <c r="T603" s="145"/>
      <c r="U603" s="145"/>
      <c r="V603" s="121" t="str">
        <f t="shared" si="224"/>
        <v/>
      </c>
      <c r="W603" s="411"/>
      <c r="X603" s="122"/>
      <c r="Y603" s="411"/>
      <c r="Z603" s="411"/>
      <c r="AA603" s="411"/>
      <c r="AB603" s="523"/>
    </row>
    <row r="604" spans="2:28" s="78" customFormat="1" ht="13.9" customHeight="1" thickTop="1" thickBot="1" x14ac:dyDescent="0.25">
      <c r="B604" s="455"/>
      <c r="C604" s="462"/>
      <c r="D604" s="465"/>
      <c r="E604" s="472"/>
      <c r="F604" s="610"/>
      <c r="G604" s="120">
        <f>'Mapa de Risco'!F604</f>
        <v>0</v>
      </c>
      <c r="H604" s="134"/>
      <c r="I604" s="564"/>
      <c r="J604" s="565"/>
      <c r="K604" s="566"/>
      <c r="L604" s="607"/>
      <c r="M604" s="566"/>
      <c r="N604" s="117"/>
      <c r="O604" s="83">
        <f>'Mapa de Risco'!H604</f>
        <v>0</v>
      </c>
      <c r="P604" s="151"/>
      <c r="Q604" s="53"/>
      <c r="R604" s="144"/>
      <c r="S604" s="145"/>
      <c r="T604" s="145"/>
      <c r="U604" s="145"/>
      <c r="V604" s="121" t="str">
        <f t="shared" si="224"/>
        <v/>
      </c>
      <c r="W604" s="411"/>
      <c r="X604" s="122"/>
      <c r="Y604" s="411"/>
      <c r="Z604" s="411"/>
      <c r="AA604" s="411"/>
      <c r="AB604" s="523"/>
    </row>
    <row r="605" spans="2:28" s="78" customFormat="1" ht="13.9" customHeight="1" thickTop="1" thickBot="1" x14ac:dyDescent="0.25">
      <c r="B605" s="455"/>
      <c r="C605" s="462"/>
      <c r="D605" s="465"/>
      <c r="E605" s="472"/>
      <c r="F605" s="610"/>
      <c r="G605" s="120">
        <f>'Mapa de Risco'!F605</f>
        <v>0</v>
      </c>
      <c r="H605" s="134"/>
      <c r="I605" s="564"/>
      <c r="J605" s="565"/>
      <c r="K605" s="566"/>
      <c r="L605" s="607"/>
      <c r="M605" s="566"/>
      <c r="N605" s="117"/>
      <c r="O605" s="83">
        <f>'Mapa de Risco'!H605</f>
        <v>0</v>
      </c>
      <c r="P605" s="151"/>
      <c r="Q605" s="53"/>
      <c r="R605" s="144"/>
      <c r="S605" s="145"/>
      <c r="T605" s="145"/>
      <c r="U605" s="145"/>
      <c r="V605" s="121" t="str">
        <f t="shared" si="224"/>
        <v/>
      </c>
      <c r="W605" s="411"/>
      <c r="X605" s="122"/>
      <c r="Y605" s="411"/>
      <c r="Z605" s="411"/>
      <c r="AA605" s="411"/>
      <c r="AB605" s="523"/>
    </row>
    <row r="606" spans="2:28" s="78" customFormat="1" ht="13.9" customHeight="1" thickTop="1" thickBot="1" x14ac:dyDescent="0.25">
      <c r="B606" s="455"/>
      <c r="C606" s="462"/>
      <c r="D606" s="465"/>
      <c r="E606" s="472"/>
      <c r="F606" s="610"/>
      <c r="G606" s="120">
        <f>'Mapa de Risco'!F606</f>
        <v>0</v>
      </c>
      <c r="H606" s="134"/>
      <c r="I606" s="564"/>
      <c r="J606" s="565"/>
      <c r="K606" s="566"/>
      <c r="L606" s="607"/>
      <c r="M606" s="566"/>
      <c r="N606" s="117"/>
      <c r="O606" s="83">
        <f>'Mapa de Risco'!H606</f>
        <v>0</v>
      </c>
      <c r="P606" s="151"/>
      <c r="Q606" s="53"/>
      <c r="R606" s="144"/>
      <c r="S606" s="145"/>
      <c r="T606" s="145"/>
      <c r="U606" s="145"/>
      <c r="V606" s="121" t="str">
        <f t="shared" si="224"/>
        <v/>
      </c>
      <c r="W606" s="411"/>
      <c r="X606" s="122"/>
      <c r="Y606" s="411"/>
      <c r="Z606" s="411"/>
      <c r="AA606" s="411"/>
      <c r="AB606" s="523"/>
    </row>
    <row r="607" spans="2:28" s="78" customFormat="1" ht="13.9" customHeight="1" thickTop="1" thickBot="1" x14ac:dyDescent="0.25">
      <c r="B607" s="455"/>
      <c r="C607" s="462"/>
      <c r="D607" s="465"/>
      <c r="E607" s="472"/>
      <c r="F607" s="610"/>
      <c r="G607" s="120">
        <f>'Mapa de Risco'!F607</f>
        <v>0</v>
      </c>
      <c r="H607" s="134"/>
      <c r="I607" s="564"/>
      <c r="J607" s="565"/>
      <c r="K607" s="566"/>
      <c r="L607" s="607"/>
      <c r="M607" s="566"/>
      <c r="N607" s="117"/>
      <c r="O607" s="83">
        <f>'Mapa de Risco'!H607</f>
        <v>0</v>
      </c>
      <c r="P607" s="151"/>
      <c r="Q607" s="53"/>
      <c r="R607" s="144"/>
      <c r="S607" s="145"/>
      <c r="T607" s="145"/>
      <c r="U607" s="145"/>
      <c r="V607" s="121" t="str">
        <f t="shared" si="224"/>
        <v/>
      </c>
      <c r="W607" s="411"/>
      <c r="X607" s="122"/>
      <c r="Y607" s="411"/>
      <c r="Z607" s="411"/>
      <c r="AA607" s="411"/>
      <c r="AB607" s="523"/>
    </row>
    <row r="608" spans="2:28" s="78" customFormat="1" ht="13.9" customHeight="1" thickTop="1" thickBot="1" x14ac:dyDescent="0.25">
      <c r="B608" s="455"/>
      <c r="C608" s="462"/>
      <c r="D608" s="465"/>
      <c r="E608" s="472"/>
      <c r="F608" s="610"/>
      <c r="G608" s="120">
        <f>'Mapa de Risco'!F608</f>
        <v>0</v>
      </c>
      <c r="H608" s="134"/>
      <c r="I608" s="564"/>
      <c r="J608" s="565"/>
      <c r="K608" s="566"/>
      <c r="L608" s="607"/>
      <c r="M608" s="566"/>
      <c r="N608" s="117"/>
      <c r="O608" s="83">
        <f>'Mapa de Risco'!H608</f>
        <v>0</v>
      </c>
      <c r="P608" s="151"/>
      <c r="Q608" s="53"/>
      <c r="R608" s="144"/>
      <c r="S608" s="145"/>
      <c r="T608" s="145"/>
      <c r="U608" s="145"/>
      <c r="V608" s="121" t="str">
        <f t="shared" si="224"/>
        <v/>
      </c>
      <c r="W608" s="411"/>
      <c r="X608" s="122"/>
      <c r="Y608" s="411"/>
      <c r="Z608" s="411"/>
      <c r="AA608" s="411"/>
      <c r="AB608" s="523"/>
    </row>
    <row r="609" spans="2:28" s="78" customFormat="1" ht="13.9" customHeight="1" thickTop="1" thickBot="1" x14ac:dyDescent="0.25">
      <c r="B609" s="455"/>
      <c r="C609" s="462"/>
      <c r="D609" s="465"/>
      <c r="E609" s="472"/>
      <c r="F609" s="610"/>
      <c r="G609" s="120">
        <f>'Mapa de Risco'!F609</f>
        <v>0</v>
      </c>
      <c r="H609" s="134"/>
      <c r="I609" s="564"/>
      <c r="J609" s="565"/>
      <c r="K609" s="566"/>
      <c r="L609" s="607"/>
      <c r="M609" s="566"/>
      <c r="N609" s="117"/>
      <c r="O609" s="83">
        <f>'Mapa de Risco'!H609</f>
        <v>0</v>
      </c>
      <c r="P609" s="151"/>
      <c r="Q609" s="53"/>
      <c r="R609" s="144"/>
      <c r="S609" s="145"/>
      <c r="T609" s="145"/>
      <c r="U609" s="145"/>
      <c r="V609" s="121" t="str">
        <f t="shared" si="224"/>
        <v/>
      </c>
      <c r="W609" s="411"/>
      <c r="X609" s="122"/>
      <c r="Y609" s="411"/>
      <c r="Z609" s="411"/>
      <c r="AA609" s="411"/>
      <c r="AB609" s="523"/>
    </row>
    <row r="610" spans="2:28" s="78" customFormat="1" ht="13.9" customHeight="1" thickTop="1" thickBot="1" x14ac:dyDescent="0.25">
      <c r="B610" s="455"/>
      <c r="C610" s="462"/>
      <c r="D610" s="465"/>
      <c r="E610" s="472"/>
      <c r="F610" s="610"/>
      <c r="G610" s="120">
        <f>'Mapa de Risco'!F610</f>
        <v>0</v>
      </c>
      <c r="H610" s="134"/>
      <c r="I610" s="564"/>
      <c r="J610" s="565"/>
      <c r="K610" s="566"/>
      <c r="L610" s="607"/>
      <c r="M610" s="566"/>
      <c r="N610" s="117"/>
      <c r="O610" s="83">
        <f>'Mapa de Risco'!H610</f>
        <v>0</v>
      </c>
      <c r="P610" s="151"/>
      <c r="Q610" s="53"/>
      <c r="R610" s="144"/>
      <c r="S610" s="145"/>
      <c r="T610" s="145"/>
      <c r="U610" s="145"/>
      <c r="V610" s="121" t="str">
        <f t="shared" si="224"/>
        <v/>
      </c>
      <c r="W610" s="411"/>
      <c r="X610" s="122"/>
      <c r="Y610" s="411"/>
      <c r="Z610" s="411"/>
      <c r="AA610" s="411"/>
      <c r="AB610" s="523"/>
    </row>
    <row r="611" spans="2:28" s="78" customFormat="1" ht="13.9" customHeight="1" thickTop="1" thickBot="1" x14ac:dyDescent="0.25">
      <c r="B611" s="455"/>
      <c r="C611" s="462"/>
      <c r="D611" s="466"/>
      <c r="E611" s="473"/>
      <c r="F611" s="611"/>
      <c r="G611" s="120">
        <f>'Mapa de Risco'!F611</f>
        <v>0</v>
      </c>
      <c r="H611" s="134"/>
      <c r="I611" s="567"/>
      <c r="J611" s="568"/>
      <c r="K611" s="569"/>
      <c r="L611" s="608"/>
      <c r="M611" s="569"/>
      <c r="N611" s="117"/>
      <c r="O611" s="83">
        <f>'Mapa de Risco'!H611</f>
        <v>0</v>
      </c>
      <c r="P611" s="151"/>
      <c r="Q611" s="53"/>
      <c r="R611" s="144"/>
      <c r="S611" s="145"/>
      <c r="T611" s="145"/>
      <c r="U611" s="145"/>
      <c r="V611" s="121" t="str">
        <f t="shared" si="224"/>
        <v/>
      </c>
      <c r="W611" s="412"/>
      <c r="X611" s="122"/>
      <c r="Y611" s="412"/>
      <c r="Z611" s="412"/>
      <c r="AA611" s="412"/>
      <c r="AB611" s="524"/>
    </row>
    <row r="612" spans="2:28" s="78" customFormat="1" ht="13.9" customHeight="1" thickTop="1" thickBot="1" x14ac:dyDescent="0.25">
      <c r="B612" s="455"/>
      <c r="C612" s="462"/>
      <c r="D612" s="464" t="str">
        <f>'Mapa de Risco'!D612:D621</f>
        <v>FCS.05</v>
      </c>
      <c r="E612" s="471">
        <f>'Mapa de Risco'!E612:E621</f>
        <v>0</v>
      </c>
      <c r="F612" s="609" t="str">
        <f>'Mapa de Risco'!G612:G621</f>
        <v>Evento 61</v>
      </c>
      <c r="G612" s="120">
        <f>'Mapa de Risco'!F612</f>
        <v>0</v>
      </c>
      <c r="H612" s="134"/>
      <c r="I612" s="561" t="str">
        <f t="shared" ref="I612" si="232">IFERROR(ROUND(AVERAGE(H612:H621),0),"")</f>
        <v/>
      </c>
      <c r="J612" s="562"/>
      <c r="K612" s="563"/>
      <c r="L612" s="606" t="str">
        <f t="shared" ref="L612" si="233">IF(I612&gt;5,"Nota Inválida",HLOOKUP(I612,$I$9:$M$10,2,0))</f>
        <v>Nota Inválida</v>
      </c>
      <c r="M612" s="563"/>
      <c r="N612" s="117"/>
      <c r="O612" s="83">
        <f>'Mapa de Risco'!H612</f>
        <v>0</v>
      </c>
      <c r="P612" s="151"/>
      <c r="Q612" s="53"/>
      <c r="R612" s="144"/>
      <c r="S612" s="145"/>
      <c r="T612" s="145"/>
      <c r="U612" s="145"/>
      <c r="V612" s="121" t="str">
        <f t="shared" si="224"/>
        <v/>
      </c>
      <c r="W612" s="410" t="str">
        <f t="shared" ref="W612:W672" si="234">IFERROR(ROUND(AVERAGE(V612:V621),0),"")</f>
        <v/>
      </c>
      <c r="X612" s="122"/>
      <c r="Y612" s="410" t="str">
        <f t="shared" si="220"/>
        <v/>
      </c>
      <c r="Z612" s="410" t="str">
        <f t="shared" si="231"/>
        <v/>
      </c>
      <c r="AA612" s="410" t="str">
        <f t="shared" si="227"/>
        <v/>
      </c>
      <c r="AB612" s="522" t="str">
        <f t="shared" si="228"/>
        <v/>
      </c>
    </row>
    <row r="613" spans="2:28" s="78" customFormat="1" ht="13.9" customHeight="1" thickTop="1" thickBot="1" x14ac:dyDescent="0.25">
      <c r="B613" s="455"/>
      <c r="C613" s="462"/>
      <c r="D613" s="465"/>
      <c r="E613" s="472"/>
      <c r="F613" s="610"/>
      <c r="G613" s="120">
        <f>'Mapa de Risco'!F613</f>
        <v>0</v>
      </c>
      <c r="H613" s="134"/>
      <c r="I613" s="564"/>
      <c r="J613" s="565"/>
      <c r="K613" s="566"/>
      <c r="L613" s="607"/>
      <c r="M613" s="566"/>
      <c r="N613" s="117"/>
      <c r="O613" s="83">
        <f>'Mapa de Risco'!H613</f>
        <v>0</v>
      </c>
      <c r="P613" s="151"/>
      <c r="Q613" s="53"/>
      <c r="R613" s="144"/>
      <c r="S613" s="145"/>
      <c r="T613" s="145"/>
      <c r="U613" s="145"/>
      <c r="V613" s="121" t="str">
        <f t="shared" si="224"/>
        <v/>
      </c>
      <c r="W613" s="411"/>
      <c r="X613" s="122"/>
      <c r="Y613" s="411"/>
      <c r="Z613" s="411"/>
      <c r="AA613" s="411"/>
      <c r="AB613" s="523"/>
    </row>
    <row r="614" spans="2:28" s="78" customFormat="1" ht="13.9" customHeight="1" thickTop="1" thickBot="1" x14ac:dyDescent="0.25">
      <c r="B614" s="455"/>
      <c r="C614" s="462"/>
      <c r="D614" s="465"/>
      <c r="E614" s="472"/>
      <c r="F614" s="610"/>
      <c r="G614" s="120">
        <f>'Mapa de Risco'!F614</f>
        <v>0</v>
      </c>
      <c r="H614" s="134"/>
      <c r="I614" s="564"/>
      <c r="J614" s="565"/>
      <c r="K614" s="566"/>
      <c r="L614" s="607"/>
      <c r="M614" s="566"/>
      <c r="N614" s="117"/>
      <c r="O614" s="83">
        <f>'Mapa de Risco'!H614</f>
        <v>0</v>
      </c>
      <c r="P614" s="151"/>
      <c r="Q614" s="53"/>
      <c r="R614" s="144"/>
      <c r="S614" s="145"/>
      <c r="T614" s="145"/>
      <c r="U614" s="145"/>
      <c r="V614" s="121" t="str">
        <f t="shared" si="224"/>
        <v/>
      </c>
      <c r="W614" s="411"/>
      <c r="X614" s="122"/>
      <c r="Y614" s="411"/>
      <c r="Z614" s="411"/>
      <c r="AA614" s="411"/>
      <c r="AB614" s="523"/>
    </row>
    <row r="615" spans="2:28" s="78" customFormat="1" ht="13.9" customHeight="1" thickTop="1" thickBot="1" x14ac:dyDescent="0.25">
      <c r="B615" s="455"/>
      <c r="C615" s="462"/>
      <c r="D615" s="465"/>
      <c r="E615" s="472"/>
      <c r="F615" s="610"/>
      <c r="G615" s="120">
        <f>'Mapa de Risco'!F615</f>
        <v>0</v>
      </c>
      <c r="H615" s="134"/>
      <c r="I615" s="564"/>
      <c r="J615" s="565"/>
      <c r="K615" s="566"/>
      <c r="L615" s="607"/>
      <c r="M615" s="566"/>
      <c r="N615" s="117"/>
      <c r="O615" s="83">
        <f>'Mapa de Risco'!H615</f>
        <v>0</v>
      </c>
      <c r="P615" s="151"/>
      <c r="Q615" s="53"/>
      <c r="R615" s="144"/>
      <c r="S615" s="145"/>
      <c r="T615" s="145"/>
      <c r="U615" s="145"/>
      <c r="V615" s="121" t="str">
        <f t="shared" si="224"/>
        <v/>
      </c>
      <c r="W615" s="411"/>
      <c r="X615" s="122"/>
      <c r="Y615" s="411"/>
      <c r="Z615" s="411"/>
      <c r="AA615" s="411"/>
      <c r="AB615" s="523"/>
    </row>
    <row r="616" spans="2:28" s="78" customFormat="1" ht="13.9" customHeight="1" thickTop="1" thickBot="1" x14ac:dyDescent="0.25">
      <c r="B616" s="455"/>
      <c r="C616" s="462"/>
      <c r="D616" s="465"/>
      <c r="E616" s="472"/>
      <c r="F616" s="610"/>
      <c r="G616" s="120">
        <f>'Mapa de Risco'!F616</f>
        <v>0</v>
      </c>
      <c r="H616" s="134"/>
      <c r="I616" s="564"/>
      <c r="J616" s="565"/>
      <c r="K616" s="566"/>
      <c r="L616" s="607"/>
      <c r="M616" s="566"/>
      <c r="N616" s="117"/>
      <c r="O616" s="83">
        <f>'Mapa de Risco'!H616</f>
        <v>0</v>
      </c>
      <c r="P616" s="151"/>
      <c r="Q616" s="53"/>
      <c r="R616" s="144"/>
      <c r="S616" s="145"/>
      <c r="T616" s="145"/>
      <c r="U616" s="145"/>
      <c r="V616" s="121" t="str">
        <f t="shared" si="224"/>
        <v/>
      </c>
      <c r="W616" s="411"/>
      <c r="X616" s="122"/>
      <c r="Y616" s="411"/>
      <c r="Z616" s="411"/>
      <c r="AA616" s="411"/>
      <c r="AB616" s="523"/>
    </row>
    <row r="617" spans="2:28" s="78" customFormat="1" ht="13.9" customHeight="1" thickTop="1" thickBot="1" x14ac:dyDescent="0.25">
      <c r="B617" s="455"/>
      <c r="C617" s="462"/>
      <c r="D617" s="465"/>
      <c r="E617" s="472"/>
      <c r="F617" s="610"/>
      <c r="G617" s="120">
        <f>'Mapa de Risco'!F617</f>
        <v>0</v>
      </c>
      <c r="H617" s="134"/>
      <c r="I617" s="564"/>
      <c r="J617" s="565"/>
      <c r="K617" s="566"/>
      <c r="L617" s="607"/>
      <c r="M617" s="566"/>
      <c r="N617" s="117"/>
      <c r="O617" s="83">
        <f>'Mapa de Risco'!H617</f>
        <v>0</v>
      </c>
      <c r="P617" s="151"/>
      <c r="Q617" s="53"/>
      <c r="R617" s="144"/>
      <c r="S617" s="145"/>
      <c r="T617" s="145"/>
      <c r="U617" s="145"/>
      <c r="V617" s="121" t="str">
        <f t="shared" si="224"/>
        <v/>
      </c>
      <c r="W617" s="411"/>
      <c r="X617" s="122"/>
      <c r="Y617" s="411"/>
      <c r="Z617" s="411"/>
      <c r="AA617" s="411"/>
      <c r="AB617" s="523"/>
    </row>
    <row r="618" spans="2:28" s="78" customFormat="1" ht="13.9" customHeight="1" thickTop="1" thickBot="1" x14ac:dyDescent="0.25">
      <c r="B618" s="455"/>
      <c r="C618" s="462"/>
      <c r="D618" s="465"/>
      <c r="E618" s="472"/>
      <c r="F618" s="610"/>
      <c r="G618" s="120">
        <f>'Mapa de Risco'!F618</f>
        <v>0</v>
      </c>
      <c r="H618" s="134"/>
      <c r="I618" s="564"/>
      <c r="J618" s="565"/>
      <c r="K618" s="566"/>
      <c r="L618" s="607"/>
      <c r="M618" s="566"/>
      <c r="N618" s="117"/>
      <c r="O618" s="83">
        <f>'Mapa de Risco'!H618</f>
        <v>0</v>
      </c>
      <c r="P618" s="151"/>
      <c r="Q618" s="53"/>
      <c r="R618" s="144"/>
      <c r="S618" s="145"/>
      <c r="T618" s="145"/>
      <c r="U618" s="145"/>
      <c r="V618" s="121" t="str">
        <f t="shared" si="224"/>
        <v/>
      </c>
      <c r="W618" s="411"/>
      <c r="X618" s="122"/>
      <c r="Y618" s="411"/>
      <c r="Z618" s="411"/>
      <c r="AA618" s="411"/>
      <c r="AB618" s="523"/>
    </row>
    <row r="619" spans="2:28" s="78" customFormat="1" ht="13.9" customHeight="1" thickTop="1" thickBot="1" x14ac:dyDescent="0.25">
      <c r="B619" s="455"/>
      <c r="C619" s="462"/>
      <c r="D619" s="465"/>
      <c r="E619" s="472"/>
      <c r="F619" s="610"/>
      <c r="G619" s="120">
        <f>'Mapa de Risco'!F619</f>
        <v>0</v>
      </c>
      <c r="H619" s="134"/>
      <c r="I619" s="564"/>
      <c r="J619" s="565"/>
      <c r="K619" s="566"/>
      <c r="L619" s="607"/>
      <c r="M619" s="566"/>
      <c r="N619" s="117"/>
      <c r="O619" s="83">
        <f>'Mapa de Risco'!H619</f>
        <v>0</v>
      </c>
      <c r="P619" s="151"/>
      <c r="Q619" s="53"/>
      <c r="R619" s="144"/>
      <c r="S619" s="145"/>
      <c r="T619" s="145"/>
      <c r="U619" s="145"/>
      <c r="V619" s="121" t="str">
        <f t="shared" si="224"/>
        <v/>
      </c>
      <c r="W619" s="411"/>
      <c r="X619" s="122"/>
      <c r="Y619" s="411"/>
      <c r="Z619" s="411"/>
      <c r="AA619" s="411"/>
      <c r="AB619" s="523"/>
    </row>
    <row r="620" spans="2:28" s="78" customFormat="1" ht="13.9" customHeight="1" thickTop="1" thickBot="1" x14ac:dyDescent="0.25">
      <c r="B620" s="455"/>
      <c r="C620" s="462"/>
      <c r="D620" s="465"/>
      <c r="E620" s="472"/>
      <c r="F620" s="610"/>
      <c r="G620" s="120">
        <f>'Mapa de Risco'!F620</f>
        <v>0</v>
      </c>
      <c r="H620" s="134"/>
      <c r="I620" s="564"/>
      <c r="J620" s="565"/>
      <c r="K620" s="566"/>
      <c r="L620" s="607"/>
      <c r="M620" s="566"/>
      <c r="N620" s="117"/>
      <c r="O620" s="83">
        <f>'Mapa de Risco'!H620</f>
        <v>0</v>
      </c>
      <c r="P620" s="151"/>
      <c r="Q620" s="53"/>
      <c r="R620" s="144"/>
      <c r="S620" s="145"/>
      <c r="T620" s="145"/>
      <c r="U620" s="145"/>
      <c r="V620" s="121" t="str">
        <f t="shared" si="224"/>
        <v/>
      </c>
      <c r="W620" s="411"/>
      <c r="X620" s="122"/>
      <c r="Y620" s="411"/>
      <c r="Z620" s="411"/>
      <c r="AA620" s="411"/>
      <c r="AB620" s="523"/>
    </row>
    <row r="621" spans="2:28" s="78" customFormat="1" ht="13.9" customHeight="1" thickTop="1" thickBot="1" x14ac:dyDescent="0.25">
      <c r="B621" s="455"/>
      <c r="C621" s="462"/>
      <c r="D621" s="466"/>
      <c r="E621" s="473"/>
      <c r="F621" s="611"/>
      <c r="G621" s="120">
        <f>'Mapa de Risco'!F621</f>
        <v>0</v>
      </c>
      <c r="H621" s="134"/>
      <c r="I621" s="567"/>
      <c r="J621" s="568"/>
      <c r="K621" s="569"/>
      <c r="L621" s="608"/>
      <c r="M621" s="569"/>
      <c r="N621" s="117"/>
      <c r="O621" s="83">
        <f>'Mapa de Risco'!H621</f>
        <v>0</v>
      </c>
      <c r="P621" s="151"/>
      <c r="Q621" s="53"/>
      <c r="R621" s="144"/>
      <c r="S621" s="145"/>
      <c r="T621" s="145"/>
      <c r="U621" s="145"/>
      <c r="V621" s="121" t="str">
        <f t="shared" si="224"/>
        <v/>
      </c>
      <c r="W621" s="412"/>
      <c r="X621" s="122"/>
      <c r="Y621" s="412"/>
      <c r="Z621" s="412"/>
      <c r="AA621" s="412"/>
      <c r="AB621" s="524"/>
    </row>
    <row r="622" spans="2:28" s="78" customFormat="1" ht="13.9" customHeight="1" thickTop="1" thickBot="1" x14ac:dyDescent="0.25">
      <c r="B622" s="455"/>
      <c r="C622" s="462"/>
      <c r="D622" s="464" t="str">
        <f>'Mapa de Risco'!D622:D631</f>
        <v>FCS.06</v>
      </c>
      <c r="E622" s="471">
        <f>'Mapa de Risco'!E622:E631</f>
        <v>0</v>
      </c>
      <c r="F622" s="609" t="str">
        <f>'Mapa de Risco'!G622:G631</f>
        <v>Evento 62</v>
      </c>
      <c r="G622" s="120">
        <f>'Mapa de Risco'!F622</f>
        <v>0</v>
      </c>
      <c r="H622" s="134"/>
      <c r="I622" s="561" t="str">
        <f t="shared" ref="I622" si="235">IFERROR(ROUND(AVERAGE(H622:H631),0),"")</f>
        <v/>
      </c>
      <c r="J622" s="562"/>
      <c r="K622" s="563"/>
      <c r="L622" s="606" t="str">
        <f t="shared" ref="L622" si="236">IF(I622&gt;5,"Nota Inválida",HLOOKUP(I622,$I$9:$M$10,2,0))</f>
        <v>Nota Inválida</v>
      </c>
      <c r="M622" s="563"/>
      <c r="N622" s="117"/>
      <c r="O622" s="83">
        <f>'Mapa de Risco'!H622</f>
        <v>0</v>
      </c>
      <c r="P622" s="151"/>
      <c r="Q622" s="53"/>
      <c r="R622" s="144"/>
      <c r="S622" s="145"/>
      <c r="T622" s="145"/>
      <c r="U622" s="145"/>
      <c r="V622" s="121" t="str">
        <f t="shared" si="224"/>
        <v/>
      </c>
      <c r="W622" s="410" t="str">
        <f t="shared" si="234"/>
        <v/>
      </c>
      <c r="X622" s="122"/>
      <c r="Y622" s="410" t="str">
        <f t="shared" si="220"/>
        <v/>
      </c>
      <c r="Z622" s="410" t="str">
        <f t="shared" si="231"/>
        <v/>
      </c>
      <c r="AA622" s="410" t="str">
        <f t="shared" si="227"/>
        <v/>
      </c>
      <c r="AB622" s="522" t="str">
        <f t="shared" si="228"/>
        <v/>
      </c>
    </row>
    <row r="623" spans="2:28" s="78" customFormat="1" ht="13.9" customHeight="1" thickTop="1" thickBot="1" x14ac:dyDescent="0.25">
      <c r="B623" s="455"/>
      <c r="C623" s="462"/>
      <c r="D623" s="465"/>
      <c r="E623" s="472"/>
      <c r="F623" s="610"/>
      <c r="G623" s="120">
        <f>'Mapa de Risco'!F623</f>
        <v>0</v>
      </c>
      <c r="H623" s="134"/>
      <c r="I623" s="564"/>
      <c r="J623" s="565"/>
      <c r="K623" s="566"/>
      <c r="L623" s="607"/>
      <c r="M623" s="566"/>
      <c r="N623" s="117"/>
      <c r="O623" s="83">
        <f>'Mapa de Risco'!H623</f>
        <v>0</v>
      </c>
      <c r="P623" s="151"/>
      <c r="Q623" s="53"/>
      <c r="R623" s="144"/>
      <c r="S623" s="145"/>
      <c r="T623" s="145"/>
      <c r="U623" s="145"/>
      <c r="V623" s="121" t="str">
        <f t="shared" si="224"/>
        <v/>
      </c>
      <c r="W623" s="411"/>
      <c r="X623" s="122"/>
      <c r="Y623" s="411"/>
      <c r="Z623" s="411"/>
      <c r="AA623" s="411"/>
      <c r="AB623" s="523"/>
    </row>
    <row r="624" spans="2:28" s="78" customFormat="1" ht="13.9" customHeight="1" thickTop="1" thickBot="1" x14ac:dyDescent="0.25">
      <c r="B624" s="455"/>
      <c r="C624" s="462"/>
      <c r="D624" s="465"/>
      <c r="E624" s="472"/>
      <c r="F624" s="610"/>
      <c r="G624" s="120">
        <f>'Mapa de Risco'!F624</f>
        <v>0</v>
      </c>
      <c r="H624" s="134"/>
      <c r="I624" s="564"/>
      <c r="J624" s="565"/>
      <c r="K624" s="566"/>
      <c r="L624" s="607"/>
      <c r="M624" s="566"/>
      <c r="N624" s="117"/>
      <c r="O624" s="83">
        <f>'Mapa de Risco'!H624</f>
        <v>0</v>
      </c>
      <c r="P624" s="151"/>
      <c r="Q624" s="53"/>
      <c r="R624" s="144"/>
      <c r="S624" s="145"/>
      <c r="T624" s="145"/>
      <c r="U624" s="145"/>
      <c r="V624" s="121" t="str">
        <f t="shared" si="224"/>
        <v/>
      </c>
      <c r="W624" s="411"/>
      <c r="X624" s="122"/>
      <c r="Y624" s="411"/>
      <c r="Z624" s="411"/>
      <c r="AA624" s="411"/>
      <c r="AB624" s="523"/>
    </row>
    <row r="625" spans="2:28" s="78" customFormat="1" ht="13.9" customHeight="1" thickTop="1" thickBot="1" x14ac:dyDescent="0.25">
      <c r="B625" s="455"/>
      <c r="C625" s="462"/>
      <c r="D625" s="465"/>
      <c r="E625" s="472"/>
      <c r="F625" s="610"/>
      <c r="G625" s="120">
        <f>'Mapa de Risco'!F625</f>
        <v>0</v>
      </c>
      <c r="H625" s="134"/>
      <c r="I625" s="564"/>
      <c r="J625" s="565"/>
      <c r="K625" s="566"/>
      <c r="L625" s="607"/>
      <c r="M625" s="566"/>
      <c r="N625" s="117"/>
      <c r="O625" s="83">
        <f>'Mapa de Risco'!H625</f>
        <v>0</v>
      </c>
      <c r="P625" s="151"/>
      <c r="Q625" s="53"/>
      <c r="R625" s="144"/>
      <c r="S625" s="145"/>
      <c r="T625" s="145"/>
      <c r="U625" s="145"/>
      <c r="V625" s="121" t="str">
        <f t="shared" si="224"/>
        <v/>
      </c>
      <c r="W625" s="411"/>
      <c r="X625" s="122"/>
      <c r="Y625" s="411"/>
      <c r="Z625" s="411"/>
      <c r="AA625" s="411"/>
      <c r="AB625" s="523"/>
    </row>
    <row r="626" spans="2:28" s="78" customFormat="1" ht="13.9" customHeight="1" thickTop="1" thickBot="1" x14ac:dyDescent="0.25">
      <c r="B626" s="455"/>
      <c r="C626" s="462"/>
      <c r="D626" s="465"/>
      <c r="E626" s="472"/>
      <c r="F626" s="610"/>
      <c r="G626" s="120">
        <f>'Mapa de Risco'!F626</f>
        <v>0</v>
      </c>
      <c r="H626" s="134"/>
      <c r="I626" s="564"/>
      <c r="J626" s="565"/>
      <c r="K626" s="566"/>
      <c r="L626" s="607"/>
      <c r="M626" s="566"/>
      <c r="N626" s="117"/>
      <c r="O626" s="83">
        <f>'Mapa de Risco'!H626</f>
        <v>0</v>
      </c>
      <c r="P626" s="151"/>
      <c r="Q626" s="53"/>
      <c r="R626" s="144"/>
      <c r="S626" s="145"/>
      <c r="T626" s="145"/>
      <c r="U626" s="145"/>
      <c r="V626" s="121" t="str">
        <f t="shared" si="224"/>
        <v/>
      </c>
      <c r="W626" s="411"/>
      <c r="X626" s="122"/>
      <c r="Y626" s="411"/>
      <c r="Z626" s="411"/>
      <c r="AA626" s="411"/>
      <c r="AB626" s="523"/>
    </row>
    <row r="627" spans="2:28" s="78" customFormat="1" ht="13.9" customHeight="1" thickTop="1" thickBot="1" x14ac:dyDescent="0.25">
      <c r="B627" s="455"/>
      <c r="C627" s="462"/>
      <c r="D627" s="465"/>
      <c r="E627" s="472"/>
      <c r="F627" s="610"/>
      <c r="G627" s="120">
        <f>'Mapa de Risco'!F627</f>
        <v>0</v>
      </c>
      <c r="H627" s="134"/>
      <c r="I627" s="564"/>
      <c r="J627" s="565"/>
      <c r="K627" s="566"/>
      <c r="L627" s="607"/>
      <c r="M627" s="566"/>
      <c r="N627" s="117"/>
      <c r="O627" s="83">
        <f>'Mapa de Risco'!H627</f>
        <v>0</v>
      </c>
      <c r="P627" s="151"/>
      <c r="Q627" s="53"/>
      <c r="R627" s="144"/>
      <c r="S627" s="145"/>
      <c r="T627" s="145"/>
      <c r="U627" s="145"/>
      <c r="V627" s="121" t="str">
        <f t="shared" si="224"/>
        <v/>
      </c>
      <c r="W627" s="411"/>
      <c r="X627" s="122"/>
      <c r="Y627" s="411"/>
      <c r="Z627" s="411"/>
      <c r="AA627" s="411"/>
      <c r="AB627" s="523"/>
    </row>
    <row r="628" spans="2:28" s="78" customFormat="1" ht="13.9" customHeight="1" thickTop="1" thickBot="1" x14ac:dyDescent="0.25">
      <c r="B628" s="455"/>
      <c r="C628" s="462"/>
      <c r="D628" s="465"/>
      <c r="E628" s="472"/>
      <c r="F628" s="610"/>
      <c r="G628" s="120">
        <f>'Mapa de Risco'!F628</f>
        <v>0</v>
      </c>
      <c r="H628" s="134"/>
      <c r="I628" s="564"/>
      <c r="J628" s="565"/>
      <c r="K628" s="566"/>
      <c r="L628" s="607"/>
      <c r="M628" s="566"/>
      <c r="N628" s="117"/>
      <c r="O628" s="83">
        <f>'Mapa de Risco'!H628</f>
        <v>0</v>
      </c>
      <c r="P628" s="151"/>
      <c r="Q628" s="53"/>
      <c r="R628" s="144"/>
      <c r="S628" s="145"/>
      <c r="T628" s="145"/>
      <c r="U628" s="145"/>
      <c r="V628" s="121" t="str">
        <f t="shared" si="224"/>
        <v/>
      </c>
      <c r="W628" s="411"/>
      <c r="X628" s="122"/>
      <c r="Y628" s="411"/>
      <c r="Z628" s="411"/>
      <c r="AA628" s="411"/>
      <c r="AB628" s="523"/>
    </row>
    <row r="629" spans="2:28" s="78" customFormat="1" ht="13.9" customHeight="1" thickTop="1" thickBot="1" x14ac:dyDescent="0.25">
      <c r="B629" s="455"/>
      <c r="C629" s="462"/>
      <c r="D629" s="465"/>
      <c r="E629" s="472"/>
      <c r="F629" s="610"/>
      <c r="G629" s="120">
        <f>'Mapa de Risco'!F629</f>
        <v>0</v>
      </c>
      <c r="H629" s="134"/>
      <c r="I629" s="564"/>
      <c r="J629" s="565"/>
      <c r="K629" s="566"/>
      <c r="L629" s="607"/>
      <c r="M629" s="566"/>
      <c r="N629" s="117"/>
      <c r="O629" s="83">
        <f>'Mapa de Risco'!H629</f>
        <v>0</v>
      </c>
      <c r="P629" s="151"/>
      <c r="Q629" s="53"/>
      <c r="R629" s="144"/>
      <c r="S629" s="145"/>
      <c r="T629" s="145"/>
      <c r="U629" s="145"/>
      <c r="V629" s="121" t="str">
        <f t="shared" si="224"/>
        <v/>
      </c>
      <c r="W629" s="411"/>
      <c r="X629" s="122"/>
      <c r="Y629" s="411"/>
      <c r="Z629" s="411"/>
      <c r="AA629" s="411"/>
      <c r="AB629" s="523"/>
    </row>
    <row r="630" spans="2:28" s="78" customFormat="1" ht="13.9" customHeight="1" thickTop="1" thickBot="1" x14ac:dyDescent="0.25">
      <c r="B630" s="455"/>
      <c r="C630" s="462"/>
      <c r="D630" s="465"/>
      <c r="E630" s="472"/>
      <c r="F630" s="610"/>
      <c r="G630" s="120">
        <f>'Mapa de Risco'!F630</f>
        <v>0</v>
      </c>
      <c r="H630" s="134"/>
      <c r="I630" s="564"/>
      <c r="J630" s="565"/>
      <c r="K630" s="566"/>
      <c r="L630" s="607"/>
      <c r="M630" s="566"/>
      <c r="N630" s="117"/>
      <c r="O630" s="83">
        <f>'Mapa de Risco'!H630</f>
        <v>0</v>
      </c>
      <c r="P630" s="151"/>
      <c r="Q630" s="53"/>
      <c r="R630" s="144"/>
      <c r="S630" s="145"/>
      <c r="T630" s="145"/>
      <c r="U630" s="145"/>
      <c r="V630" s="121" t="str">
        <f t="shared" si="224"/>
        <v/>
      </c>
      <c r="W630" s="411"/>
      <c r="X630" s="122"/>
      <c r="Y630" s="411"/>
      <c r="Z630" s="411"/>
      <c r="AA630" s="411"/>
      <c r="AB630" s="523"/>
    </row>
    <row r="631" spans="2:28" s="78" customFormat="1" ht="13.9" customHeight="1" thickTop="1" thickBot="1" x14ac:dyDescent="0.25">
      <c r="B631" s="455"/>
      <c r="C631" s="462"/>
      <c r="D631" s="466"/>
      <c r="E631" s="473"/>
      <c r="F631" s="611"/>
      <c r="G631" s="120">
        <f>'Mapa de Risco'!F631</f>
        <v>0</v>
      </c>
      <c r="H631" s="134"/>
      <c r="I631" s="567"/>
      <c r="J631" s="568"/>
      <c r="K631" s="569"/>
      <c r="L631" s="608"/>
      <c r="M631" s="569"/>
      <c r="N631" s="117"/>
      <c r="O631" s="83">
        <f>'Mapa de Risco'!H631</f>
        <v>0</v>
      </c>
      <c r="P631" s="151"/>
      <c r="Q631" s="53"/>
      <c r="R631" s="144"/>
      <c r="S631" s="145"/>
      <c r="T631" s="145"/>
      <c r="U631" s="145"/>
      <c r="V631" s="121" t="str">
        <f t="shared" si="224"/>
        <v/>
      </c>
      <c r="W631" s="412"/>
      <c r="X631" s="122"/>
      <c r="Y631" s="412"/>
      <c r="Z631" s="412"/>
      <c r="AA631" s="412"/>
      <c r="AB631" s="524"/>
    </row>
    <row r="632" spans="2:28" s="78" customFormat="1" ht="13.9" customHeight="1" thickTop="1" thickBot="1" x14ac:dyDescent="0.25">
      <c r="B632" s="455"/>
      <c r="C632" s="462"/>
      <c r="D632" s="464" t="str">
        <f>'Mapa de Risco'!D632:D641</f>
        <v>FCS.07</v>
      </c>
      <c r="E632" s="471">
        <f>'Mapa de Risco'!E632:E641</f>
        <v>0</v>
      </c>
      <c r="F632" s="609" t="str">
        <f>'Mapa de Risco'!G632:G641</f>
        <v>Evento 63</v>
      </c>
      <c r="G632" s="120">
        <f>'Mapa de Risco'!F632</f>
        <v>0</v>
      </c>
      <c r="H632" s="134"/>
      <c r="I632" s="561" t="str">
        <f t="shared" ref="I632" si="237">IFERROR(ROUND(AVERAGE(H632:H641),0),"")</f>
        <v/>
      </c>
      <c r="J632" s="562"/>
      <c r="K632" s="563"/>
      <c r="L632" s="606" t="str">
        <f t="shared" ref="L632" si="238">IF(I632&gt;5,"Nota Inválida",HLOOKUP(I632,$I$9:$M$10,2,0))</f>
        <v>Nota Inválida</v>
      </c>
      <c r="M632" s="563"/>
      <c r="N632" s="117"/>
      <c r="O632" s="83">
        <f>'Mapa de Risco'!H632</f>
        <v>0</v>
      </c>
      <c r="P632" s="151"/>
      <c r="Q632" s="53"/>
      <c r="R632" s="144"/>
      <c r="S632" s="145"/>
      <c r="T632" s="145"/>
      <c r="U632" s="145"/>
      <c r="V632" s="121" t="str">
        <f t="shared" si="224"/>
        <v/>
      </c>
      <c r="W632" s="410" t="str">
        <f t="shared" si="234"/>
        <v/>
      </c>
      <c r="X632" s="122"/>
      <c r="Y632" s="410" t="str">
        <f t="shared" si="220"/>
        <v/>
      </c>
      <c r="Z632" s="410" t="str">
        <f t="shared" si="231"/>
        <v/>
      </c>
      <c r="AA632" s="410" t="str">
        <f t="shared" si="227"/>
        <v/>
      </c>
      <c r="AB632" s="522" t="str">
        <f t="shared" si="228"/>
        <v/>
      </c>
    </row>
    <row r="633" spans="2:28" s="78" customFormat="1" ht="13.9" customHeight="1" thickTop="1" thickBot="1" x14ac:dyDescent="0.25">
      <c r="B633" s="455"/>
      <c r="C633" s="462"/>
      <c r="D633" s="465"/>
      <c r="E633" s="472"/>
      <c r="F633" s="610"/>
      <c r="G633" s="120">
        <f>'Mapa de Risco'!F633</f>
        <v>0</v>
      </c>
      <c r="H633" s="134"/>
      <c r="I633" s="564"/>
      <c r="J633" s="565"/>
      <c r="K633" s="566"/>
      <c r="L633" s="607"/>
      <c r="M633" s="566"/>
      <c r="N633" s="117"/>
      <c r="O633" s="83">
        <f>'Mapa de Risco'!H633</f>
        <v>0</v>
      </c>
      <c r="P633" s="151"/>
      <c r="Q633" s="53"/>
      <c r="R633" s="144"/>
      <c r="S633" s="145"/>
      <c r="T633" s="145"/>
      <c r="U633" s="145"/>
      <c r="V633" s="121" t="str">
        <f t="shared" si="224"/>
        <v/>
      </c>
      <c r="W633" s="411"/>
      <c r="X633" s="122"/>
      <c r="Y633" s="411"/>
      <c r="Z633" s="411"/>
      <c r="AA633" s="411"/>
      <c r="AB633" s="523"/>
    </row>
    <row r="634" spans="2:28" s="78" customFormat="1" ht="13.9" customHeight="1" thickTop="1" thickBot="1" x14ac:dyDescent="0.25">
      <c r="B634" s="455"/>
      <c r="C634" s="462"/>
      <c r="D634" s="465"/>
      <c r="E634" s="472"/>
      <c r="F634" s="610"/>
      <c r="G634" s="120">
        <f>'Mapa de Risco'!F634</f>
        <v>0</v>
      </c>
      <c r="H634" s="134"/>
      <c r="I634" s="564"/>
      <c r="J634" s="565"/>
      <c r="K634" s="566"/>
      <c r="L634" s="607"/>
      <c r="M634" s="566"/>
      <c r="N634" s="117"/>
      <c r="O634" s="83">
        <f>'Mapa de Risco'!H634</f>
        <v>0</v>
      </c>
      <c r="P634" s="151"/>
      <c r="Q634" s="53"/>
      <c r="R634" s="144"/>
      <c r="S634" s="145"/>
      <c r="T634" s="145"/>
      <c r="U634" s="145"/>
      <c r="V634" s="121" t="str">
        <f t="shared" si="224"/>
        <v/>
      </c>
      <c r="W634" s="411"/>
      <c r="X634" s="122"/>
      <c r="Y634" s="411"/>
      <c r="Z634" s="411"/>
      <c r="AA634" s="411"/>
      <c r="AB634" s="523"/>
    </row>
    <row r="635" spans="2:28" s="78" customFormat="1" ht="13.9" customHeight="1" thickTop="1" thickBot="1" x14ac:dyDescent="0.25">
      <c r="B635" s="455"/>
      <c r="C635" s="462"/>
      <c r="D635" s="465"/>
      <c r="E635" s="472"/>
      <c r="F635" s="610"/>
      <c r="G635" s="120">
        <f>'Mapa de Risco'!F635</f>
        <v>0</v>
      </c>
      <c r="H635" s="134"/>
      <c r="I635" s="564"/>
      <c r="J635" s="565"/>
      <c r="K635" s="566"/>
      <c r="L635" s="607"/>
      <c r="M635" s="566"/>
      <c r="N635" s="117"/>
      <c r="O635" s="83">
        <f>'Mapa de Risco'!H635</f>
        <v>0</v>
      </c>
      <c r="P635" s="151"/>
      <c r="Q635" s="53"/>
      <c r="R635" s="144"/>
      <c r="S635" s="145"/>
      <c r="T635" s="145"/>
      <c r="U635" s="145"/>
      <c r="V635" s="121" t="str">
        <f t="shared" si="224"/>
        <v/>
      </c>
      <c r="W635" s="411"/>
      <c r="X635" s="122"/>
      <c r="Y635" s="411"/>
      <c r="Z635" s="411"/>
      <c r="AA635" s="411"/>
      <c r="AB635" s="523"/>
    </row>
    <row r="636" spans="2:28" s="78" customFormat="1" ht="13.9" customHeight="1" thickTop="1" thickBot="1" x14ac:dyDescent="0.25">
      <c r="B636" s="455"/>
      <c r="C636" s="462"/>
      <c r="D636" s="465"/>
      <c r="E636" s="472"/>
      <c r="F636" s="610"/>
      <c r="G636" s="120">
        <f>'Mapa de Risco'!F636</f>
        <v>0</v>
      </c>
      <c r="H636" s="134"/>
      <c r="I636" s="564"/>
      <c r="J636" s="565"/>
      <c r="K636" s="566"/>
      <c r="L636" s="607"/>
      <c r="M636" s="566"/>
      <c r="N636" s="117"/>
      <c r="O636" s="83">
        <f>'Mapa de Risco'!H636</f>
        <v>0</v>
      </c>
      <c r="P636" s="151"/>
      <c r="Q636" s="53"/>
      <c r="R636" s="144"/>
      <c r="S636" s="145"/>
      <c r="T636" s="145"/>
      <c r="U636" s="145"/>
      <c r="V636" s="121" t="str">
        <f t="shared" si="224"/>
        <v/>
      </c>
      <c r="W636" s="411"/>
      <c r="X636" s="122"/>
      <c r="Y636" s="411"/>
      <c r="Z636" s="411"/>
      <c r="AA636" s="411"/>
      <c r="AB636" s="523"/>
    </row>
    <row r="637" spans="2:28" s="78" customFormat="1" ht="13.9" customHeight="1" thickTop="1" thickBot="1" x14ac:dyDescent="0.25">
      <c r="B637" s="455"/>
      <c r="C637" s="462"/>
      <c r="D637" s="465"/>
      <c r="E637" s="472"/>
      <c r="F637" s="610"/>
      <c r="G637" s="120">
        <f>'Mapa de Risco'!F637</f>
        <v>0</v>
      </c>
      <c r="H637" s="134"/>
      <c r="I637" s="564"/>
      <c r="J637" s="565"/>
      <c r="K637" s="566"/>
      <c r="L637" s="607"/>
      <c r="M637" s="566"/>
      <c r="N637" s="117"/>
      <c r="O637" s="83">
        <f>'Mapa de Risco'!H637</f>
        <v>0</v>
      </c>
      <c r="P637" s="151"/>
      <c r="Q637" s="53"/>
      <c r="R637" s="144"/>
      <c r="S637" s="145"/>
      <c r="T637" s="145"/>
      <c r="U637" s="145"/>
      <c r="V637" s="121" t="str">
        <f t="shared" si="224"/>
        <v/>
      </c>
      <c r="W637" s="411"/>
      <c r="X637" s="122"/>
      <c r="Y637" s="411"/>
      <c r="Z637" s="411"/>
      <c r="AA637" s="411"/>
      <c r="AB637" s="523"/>
    </row>
    <row r="638" spans="2:28" s="78" customFormat="1" ht="13.9" customHeight="1" thickTop="1" thickBot="1" x14ac:dyDescent="0.25">
      <c r="B638" s="455"/>
      <c r="C638" s="462"/>
      <c r="D638" s="465"/>
      <c r="E638" s="472"/>
      <c r="F638" s="610"/>
      <c r="G638" s="120">
        <f>'Mapa de Risco'!F638</f>
        <v>0</v>
      </c>
      <c r="H638" s="134"/>
      <c r="I638" s="564"/>
      <c r="J638" s="565"/>
      <c r="K638" s="566"/>
      <c r="L638" s="607"/>
      <c r="M638" s="566"/>
      <c r="N638" s="117"/>
      <c r="O638" s="83">
        <f>'Mapa de Risco'!H638</f>
        <v>0</v>
      </c>
      <c r="P638" s="151"/>
      <c r="Q638" s="53"/>
      <c r="R638" s="144"/>
      <c r="S638" s="145"/>
      <c r="T638" s="145"/>
      <c r="U638" s="145"/>
      <c r="V638" s="121" t="str">
        <f t="shared" si="224"/>
        <v/>
      </c>
      <c r="W638" s="411"/>
      <c r="X638" s="122"/>
      <c r="Y638" s="411"/>
      <c r="Z638" s="411"/>
      <c r="AA638" s="411"/>
      <c r="AB638" s="523"/>
    </row>
    <row r="639" spans="2:28" s="78" customFormat="1" ht="13.9" customHeight="1" thickTop="1" thickBot="1" x14ac:dyDescent="0.25">
      <c r="B639" s="455"/>
      <c r="C639" s="462"/>
      <c r="D639" s="465"/>
      <c r="E639" s="472"/>
      <c r="F639" s="610"/>
      <c r="G639" s="120">
        <f>'Mapa de Risco'!F639</f>
        <v>0</v>
      </c>
      <c r="H639" s="134"/>
      <c r="I639" s="564"/>
      <c r="J639" s="565"/>
      <c r="K639" s="566"/>
      <c r="L639" s="607"/>
      <c r="M639" s="566"/>
      <c r="N639" s="117"/>
      <c r="O639" s="83">
        <f>'Mapa de Risco'!H639</f>
        <v>0</v>
      </c>
      <c r="P639" s="151"/>
      <c r="Q639" s="53"/>
      <c r="R639" s="144"/>
      <c r="S639" s="145"/>
      <c r="T639" s="145"/>
      <c r="U639" s="145"/>
      <c r="V639" s="121" t="str">
        <f t="shared" si="224"/>
        <v/>
      </c>
      <c r="W639" s="411"/>
      <c r="X639" s="122"/>
      <c r="Y639" s="411"/>
      <c r="Z639" s="411"/>
      <c r="AA639" s="411"/>
      <c r="AB639" s="523"/>
    </row>
    <row r="640" spans="2:28" s="78" customFormat="1" ht="13.9" customHeight="1" thickTop="1" thickBot="1" x14ac:dyDescent="0.25">
      <c r="B640" s="455"/>
      <c r="C640" s="462"/>
      <c r="D640" s="465"/>
      <c r="E640" s="472"/>
      <c r="F640" s="610"/>
      <c r="G640" s="120">
        <f>'Mapa de Risco'!F640</f>
        <v>0</v>
      </c>
      <c r="H640" s="134"/>
      <c r="I640" s="564"/>
      <c r="J640" s="565"/>
      <c r="K640" s="566"/>
      <c r="L640" s="607"/>
      <c r="M640" s="566"/>
      <c r="N640" s="117"/>
      <c r="O640" s="83">
        <f>'Mapa de Risco'!H640</f>
        <v>0</v>
      </c>
      <c r="P640" s="151"/>
      <c r="Q640" s="53"/>
      <c r="R640" s="144"/>
      <c r="S640" s="145"/>
      <c r="T640" s="145"/>
      <c r="U640" s="145"/>
      <c r="V640" s="121" t="str">
        <f t="shared" si="224"/>
        <v/>
      </c>
      <c r="W640" s="411"/>
      <c r="X640" s="122"/>
      <c r="Y640" s="411"/>
      <c r="Z640" s="411"/>
      <c r="AA640" s="411"/>
      <c r="AB640" s="523"/>
    </row>
    <row r="641" spans="2:28" s="78" customFormat="1" ht="13.9" customHeight="1" thickTop="1" thickBot="1" x14ac:dyDescent="0.25">
      <c r="B641" s="455"/>
      <c r="C641" s="462"/>
      <c r="D641" s="466"/>
      <c r="E641" s="473"/>
      <c r="F641" s="611"/>
      <c r="G641" s="120">
        <f>'Mapa de Risco'!F641</f>
        <v>0</v>
      </c>
      <c r="H641" s="134"/>
      <c r="I641" s="567"/>
      <c r="J641" s="568"/>
      <c r="K641" s="569"/>
      <c r="L641" s="608"/>
      <c r="M641" s="569"/>
      <c r="N641" s="117"/>
      <c r="O641" s="83">
        <f>'Mapa de Risco'!H641</f>
        <v>0</v>
      </c>
      <c r="P641" s="151"/>
      <c r="Q641" s="53"/>
      <c r="R641" s="144"/>
      <c r="S641" s="145"/>
      <c r="T641" s="145"/>
      <c r="U641" s="145"/>
      <c r="V641" s="121" t="str">
        <f t="shared" si="224"/>
        <v/>
      </c>
      <c r="W641" s="412"/>
      <c r="X641" s="122"/>
      <c r="Y641" s="412"/>
      <c r="Z641" s="412"/>
      <c r="AA641" s="412"/>
      <c r="AB641" s="524"/>
    </row>
    <row r="642" spans="2:28" s="78" customFormat="1" ht="13.9" customHeight="1" thickTop="1" thickBot="1" x14ac:dyDescent="0.25">
      <c r="B642" s="455"/>
      <c r="C642" s="462"/>
      <c r="D642" s="464" t="str">
        <f>'Mapa de Risco'!D642:D651</f>
        <v>FCS.08</v>
      </c>
      <c r="E642" s="471">
        <f>'Mapa de Risco'!E642:E651</f>
        <v>0</v>
      </c>
      <c r="F642" s="609" t="str">
        <f>'Mapa de Risco'!G642:G651</f>
        <v>Evento 64</v>
      </c>
      <c r="G642" s="120">
        <f>'Mapa de Risco'!F642</f>
        <v>0</v>
      </c>
      <c r="H642" s="134"/>
      <c r="I642" s="561" t="str">
        <f t="shared" ref="I642" si="239">IFERROR(ROUND(AVERAGE(H642:H651),0),"")</f>
        <v/>
      </c>
      <c r="J642" s="562"/>
      <c r="K642" s="563"/>
      <c r="L642" s="606" t="str">
        <f t="shared" ref="L642" si="240">IF(I642&gt;5,"Nota Inválida",HLOOKUP(I642,$I$9:$M$10,2,0))</f>
        <v>Nota Inválida</v>
      </c>
      <c r="M642" s="563"/>
      <c r="N642" s="117"/>
      <c r="O642" s="83">
        <f>'Mapa de Risco'!H642</f>
        <v>0</v>
      </c>
      <c r="P642" s="151"/>
      <c r="Q642" s="53"/>
      <c r="R642" s="144"/>
      <c r="S642" s="145"/>
      <c r="T642" s="145"/>
      <c r="U642" s="145"/>
      <c r="V642" s="121" t="str">
        <f t="shared" si="224"/>
        <v/>
      </c>
      <c r="W642" s="410" t="str">
        <f t="shared" si="234"/>
        <v/>
      </c>
      <c r="X642" s="122"/>
      <c r="Y642" s="410" t="str">
        <f t="shared" ref="Y642:Y702" si="241">I642</f>
        <v/>
      </c>
      <c r="Z642" s="410" t="str">
        <f t="shared" si="231"/>
        <v/>
      </c>
      <c r="AA642" s="410" t="str">
        <f t="shared" si="227"/>
        <v/>
      </c>
      <c r="AB642" s="522" t="str">
        <f t="shared" si="228"/>
        <v/>
      </c>
    </row>
    <row r="643" spans="2:28" s="78" customFormat="1" ht="13.9" customHeight="1" thickTop="1" thickBot="1" x14ac:dyDescent="0.25">
      <c r="B643" s="455"/>
      <c r="C643" s="462"/>
      <c r="D643" s="465"/>
      <c r="E643" s="472"/>
      <c r="F643" s="610"/>
      <c r="G643" s="120">
        <f>'Mapa de Risco'!F643</f>
        <v>0</v>
      </c>
      <c r="H643" s="134"/>
      <c r="I643" s="564"/>
      <c r="J643" s="565"/>
      <c r="K643" s="566"/>
      <c r="L643" s="607"/>
      <c r="M643" s="566"/>
      <c r="N643" s="117"/>
      <c r="O643" s="83">
        <f>'Mapa de Risco'!H643</f>
        <v>0</v>
      </c>
      <c r="P643" s="151"/>
      <c r="Q643" s="53"/>
      <c r="R643" s="144"/>
      <c r="S643" s="145"/>
      <c r="T643" s="145"/>
      <c r="U643" s="145"/>
      <c r="V643" s="121" t="str">
        <f t="shared" si="224"/>
        <v/>
      </c>
      <c r="W643" s="411"/>
      <c r="X643" s="122"/>
      <c r="Y643" s="411"/>
      <c r="Z643" s="411"/>
      <c r="AA643" s="411"/>
      <c r="AB643" s="523"/>
    </row>
    <row r="644" spans="2:28" s="78" customFormat="1" ht="13.9" customHeight="1" thickTop="1" thickBot="1" x14ac:dyDescent="0.25">
      <c r="B644" s="455"/>
      <c r="C644" s="462"/>
      <c r="D644" s="465"/>
      <c r="E644" s="472"/>
      <c r="F644" s="610"/>
      <c r="G644" s="120">
        <f>'Mapa de Risco'!F644</f>
        <v>0</v>
      </c>
      <c r="H644" s="134"/>
      <c r="I644" s="564"/>
      <c r="J644" s="565"/>
      <c r="K644" s="566"/>
      <c r="L644" s="607"/>
      <c r="M644" s="566"/>
      <c r="N644" s="117"/>
      <c r="O644" s="83">
        <f>'Mapa de Risco'!H644</f>
        <v>0</v>
      </c>
      <c r="P644" s="151"/>
      <c r="Q644" s="53"/>
      <c r="R644" s="144"/>
      <c r="S644" s="145"/>
      <c r="T644" s="145"/>
      <c r="U644" s="145"/>
      <c r="V644" s="121" t="str">
        <f t="shared" si="224"/>
        <v/>
      </c>
      <c r="W644" s="411"/>
      <c r="X644" s="122"/>
      <c r="Y644" s="411"/>
      <c r="Z644" s="411"/>
      <c r="AA644" s="411"/>
      <c r="AB644" s="523"/>
    </row>
    <row r="645" spans="2:28" s="78" customFormat="1" ht="13.9" customHeight="1" thickTop="1" thickBot="1" x14ac:dyDescent="0.25">
      <c r="B645" s="455"/>
      <c r="C645" s="462"/>
      <c r="D645" s="465"/>
      <c r="E645" s="472"/>
      <c r="F645" s="610"/>
      <c r="G645" s="120">
        <f>'Mapa de Risco'!F645</f>
        <v>0</v>
      </c>
      <c r="H645" s="134"/>
      <c r="I645" s="564"/>
      <c r="J645" s="565"/>
      <c r="K645" s="566"/>
      <c r="L645" s="607"/>
      <c r="M645" s="566"/>
      <c r="N645" s="117"/>
      <c r="O645" s="83">
        <f>'Mapa de Risco'!H645</f>
        <v>0</v>
      </c>
      <c r="P645" s="151"/>
      <c r="Q645" s="53"/>
      <c r="R645" s="144"/>
      <c r="S645" s="145"/>
      <c r="T645" s="145"/>
      <c r="U645" s="145"/>
      <c r="V645" s="121" t="str">
        <f t="shared" si="224"/>
        <v/>
      </c>
      <c r="W645" s="411"/>
      <c r="X645" s="122"/>
      <c r="Y645" s="411"/>
      <c r="Z645" s="411"/>
      <c r="AA645" s="411"/>
      <c r="AB645" s="523"/>
    </row>
    <row r="646" spans="2:28" s="78" customFormat="1" ht="13.9" customHeight="1" thickTop="1" thickBot="1" x14ac:dyDescent="0.25">
      <c r="B646" s="455"/>
      <c r="C646" s="462"/>
      <c r="D646" s="465"/>
      <c r="E646" s="472"/>
      <c r="F646" s="610"/>
      <c r="G646" s="120">
        <f>'Mapa de Risco'!F646</f>
        <v>0</v>
      </c>
      <c r="H646" s="134"/>
      <c r="I646" s="564"/>
      <c r="J646" s="565"/>
      <c r="K646" s="566"/>
      <c r="L646" s="607"/>
      <c r="M646" s="566"/>
      <c r="N646" s="117"/>
      <c r="O646" s="83">
        <f>'Mapa de Risco'!H646</f>
        <v>0</v>
      </c>
      <c r="P646" s="151"/>
      <c r="Q646" s="53"/>
      <c r="R646" s="144"/>
      <c r="S646" s="145"/>
      <c r="T646" s="145"/>
      <c r="U646" s="145"/>
      <c r="V646" s="121" t="str">
        <f t="shared" si="224"/>
        <v/>
      </c>
      <c r="W646" s="411"/>
      <c r="X646" s="122"/>
      <c r="Y646" s="411"/>
      <c r="Z646" s="411"/>
      <c r="AA646" s="411"/>
      <c r="AB646" s="523"/>
    </row>
    <row r="647" spans="2:28" s="78" customFormat="1" ht="13.9" customHeight="1" thickTop="1" thickBot="1" x14ac:dyDescent="0.25">
      <c r="B647" s="455"/>
      <c r="C647" s="462"/>
      <c r="D647" s="465"/>
      <c r="E647" s="472"/>
      <c r="F647" s="610"/>
      <c r="G647" s="120">
        <f>'Mapa de Risco'!F647</f>
        <v>0</v>
      </c>
      <c r="H647" s="134"/>
      <c r="I647" s="564"/>
      <c r="J647" s="565"/>
      <c r="K647" s="566"/>
      <c r="L647" s="607"/>
      <c r="M647" s="566"/>
      <c r="N647" s="117"/>
      <c r="O647" s="83">
        <f>'Mapa de Risco'!H647</f>
        <v>0</v>
      </c>
      <c r="P647" s="151"/>
      <c r="Q647" s="53"/>
      <c r="R647" s="144"/>
      <c r="S647" s="145"/>
      <c r="T647" s="145"/>
      <c r="U647" s="145"/>
      <c r="V647" s="121" t="str">
        <f t="shared" si="224"/>
        <v/>
      </c>
      <c r="W647" s="411"/>
      <c r="X647" s="122"/>
      <c r="Y647" s="411"/>
      <c r="Z647" s="411"/>
      <c r="AA647" s="411"/>
      <c r="AB647" s="523"/>
    </row>
    <row r="648" spans="2:28" s="78" customFormat="1" ht="13.9" customHeight="1" thickTop="1" thickBot="1" x14ac:dyDescent="0.25">
      <c r="B648" s="455"/>
      <c r="C648" s="462"/>
      <c r="D648" s="465"/>
      <c r="E648" s="472"/>
      <c r="F648" s="610"/>
      <c r="G648" s="120">
        <f>'Mapa de Risco'!F648</f>
        <v>0</v>
      </c>
      <c r="H648" s="134"/>
      <c r="I648" s="564"/>
      <c r="J648" s="565"/>
      <c r="K648" s="566"/>
      <c r="L648" s="607"/>
      <c r="M648" s="566"/>
      <c r="N648" s="117"/>
      <c r="O648" s="83">
        <f>'Mapa de Risco'!H648</f>
        <v>0</v>
      </c>
      <c r="P648" s="151"/>
      <c r="Q648" s="53"/>
      <c r="R648" s="144"/>
      <c r="S648" s="145"/>
      <c r="T648" s="145"/>
      <c r="U648" s="145"/>
      <c r="V648" s="121" t="str">
        <f t="shared" si="224"/>
        <v/>
      </c>
      <c r="W648" s="411"/>
      <c r="X648" s="122"/>
      <c r="Y648" s="411"/>
      <c r="Z648" s="411"/>
      <c r="AA648" s="411"/>
      <c r="AB648" s="523"/>
    </row>
    <row r="649" spans="2:28" s="78" customFormat="1" ht="13.9" customHeight="1" thickTop="1" thickBot="1" x14ac:dyDescent="0.25">
      <c r="B649" s="455"/>
      <c r="C649" s="462"/>
      <c r="D649" s="465"/>
      <c r="E649" s="472"/>
      <c r="F649" s="610"/>
      <c r="G649" s="120">
        <f>'Mapa de Risco'!F649</f>
        <v>0</v>
      </c>
      <c r="H649" s="134"/>
      <c r="I649" s="564"/>
      <c r="J649" s="565"/>
      <c r="K649" s="566"/>
      <c r="L649" s="607"/>
      <c r="M649" s="566"/>
      <c r="N649" s="117"/>
      <c r="O649" s="83">
        <f>'Mapa de Risco'!H649</f>
        <v>0</v>
      </c>
      <c r="P649" s="151"/>
      <c r="Q649" s="53"/>
      <c r="R649" s="144"/>
      <c r="S649" s="145"/>
      <c r="T649" s="145"/>
      <c r="U649" s="145"/>
      <c r="V649" s="121" t="str">
        <f t="shared" si="224"/>
        <v/>
      </c>
      <c r="W649" s="411"/>
      <c r="X649" s="122"/>
      <c r="Y649" s="411"/>
      <c r="Z649" s="411"/>
      <c r="AA649" s="411"/>
      <c r="AB649" s="523"/>
    </row>
    <row r="650" spans="2:28" s="78" customFormat="1" ht="13.9" customHeight="1" thickTop="1" thickBot="1" x14ac:dyDescent="0.25">
      <c r="B650" s="455"/>
      <c r="C650" s="462"/>
      <c r="D650" s="465"/>
      <c r="E650" s="472"/>
      <c r="F650" s="610"/>
      <c r="G650" s="120">
        <f>'Mapa de Risco'!F650</f>
        <v>0</v>
      </c>
      <c r="H650" s="134"/>
      <c r="I650" s="564"/>
      <c r="J650" s="565"/>
      <c r="K650" s="566"/>
      <c r="L650" s="607"/>
      <c r="M650" s="566"/>
      <c r="N650" s="117"/>
      <c r="O650" s="83">
        <f>'Mapa de Risco'!H650</f>
        <v>0</v>
      </c>
      <c r="P650" s="151"/>
      <c r="Q650" s="53"/>
      <c r="R650" s="144"/>
      <c r="S650" s="145"/>
      <c r="T650" s="145"/>
      <c r="U650" s="145"/>
      <c r="V650" s="121" t="str">
        <f t="shared" si="224"/>
        <v/>
      </c>
      <c r="W650" s="411"/>
      <c r="X650" s="122"/>
      <c r="Y650" s="411"/>
      <c r="Z650" s="411"/>
      <c r="AA650" s="411"/>
      <c r="AB650" s="523"/>
    </row>
    <row r="651" spans="2:28" s="78" customFormat="1" ht="13.9" customHeight="1" thickTop="1" thickBot="1" x14ac:dyDescent="0.25">
      <c r="B651" s="456"/>
      <c r="C651" s="463"/>
      <c r="D651" s="466"/>
      <c r="E651" s="473"/>
      <c r="F651" s="611"/>
      <c r="G651" s="120">
        <f>'Mapa de Risco'!F651</f>
        <v>0</v>
      </c>
      <c r="H651" s="134"/>
      <c r="I651" s="567"/>
      <c r="J651" s="568"/>
      <c r="K651" s="569"/>
      <c r="L651" s="608"/>
      <c r="M651" s="569"/>
      <c r="N651" s="117"/>
      <c r="O651" s="83">
        <f>'Mapa de Risco'!H651</f>
        <v>0</v>
      </c>
      <c r="P651" s="151"/>
      <c r="Q651" s="53"/>
      <c r="R651" s="144"/>
      <c r="S651" s="145"/>
      <c r="T651" s="145"/>
      <c r="U651" s="145"/>
      <c r="V651" s="121" t="str">
        <f t="shared" si="224"/>
        <v/>
      </c>
      <c r="W651" s="412"/>
      <c r="X651" s="122"/>
      <c r="Y651" s="412"/>
      <c r="Z651" s="412"/>
      <c r="AA651" s="412"/>
      <c r="AB651" s="524"/>
    </row>
    <row r="652" spans="2:28" s="78" customFormat="1" ht="13.9" customHeight="1" thickTop="1" thickBot="1" x14ac:dyDescent="0.25">
      <c r="B652" s="457" t="str">
        <f>'Mapa de Risco'!B652:B731</f>
        <v>Subp.09</v>
      </c>
      <c r="C652" s="458">
        <f>'Mapa de Risco'!C652:C731</f>
        <v>0</v>
      </c>
      <c r="D652" s="445" t="str">
        <f>'Mapa de Risco'!D652:D661</f>
        <v>FCS.01</v>
      </c>
      <c r="E652" s="470">
        <f>'Mapa de Risco'!E652:E661</f>
        <v>0</v>
      </c>
      <c r="F652" s="612" t="str">
        <f>'Mapa de Risco'!G652:G661</f>
        <v>Evento 65</v>
      </c>
      <c r="G652" s="123">
        <f>'Mapa de Risco'!F652</f>
        <v>0</v>
      </c>
      <c r="H652" s="135"/>
      <c r="I652" s="550" t="str">
        <f t="shared" ref="I652" si="242">IFERROR(ROUND(AVERAGE(H652:H661),0),"")</f>
        <v/>
      </c>
      <c r="J652" s="551"/>
      <c r="K652" s="552"/>
      <c r="L652" s="615" t="str">
        <f t="shared" ref="L652" si="243">IF(I652&gt;5,"Nota Inválida",HLOOKUP(I652,$I$9:$M$10,2,0))</f>
        <v>Nota Inválida</v>
      </c>
      <c r="M652" s="552"/>
      <c r="N652" s="117"/>
      <c r="O652" s="80">
        <f>'Mapa de Risco'!H652</f>
        <v>0</v>
      </c>
      <c r="P652" s="150"/>
      <c r="Q652" s="8"/>
      <c r="R652" s="147"/>
      <c r="S652" s="148"/>
      <c r="T652" s="148"/>
      <c r="U652" s="148"/>
      <c r="V652" s="124" t="str">
        <f t="shared" ref="V652:V715" si="244">IFERROR(((P652*$P$8)+(Q652*$Q$8)+(R652*$R$8)+(S652*$S$8)+(T652*$T$8)+(U652*$U$8))/((IF(P652=0,0,$P$8))+(IF(Q652=0,0,$Q$8))+(IF(R652=0,0,$R$8))+(IF(S652=0,0,$S$8))+(IF(T652=0,0,$T$8))+(IF(U652=0,0,$U$8))),"")</f>
        <v/>
      </c>
      <c r="W652" s="537" t="str">
        <f t="shared" si="234"/>
        <v/>
      </c>
      <c r="Y652" s="537" t="str">
        <f t="shared" si="241"/>
        <v/>
      </c>
      <c r="Z652" s="537" t="str">
        <f t="shared" si="231"/>
        <v/>
      </c>
      <c r="AA652" s="537" t="str">
        <f t="shared" si="227"/>
        <v/>
      </c>
      <c r="AB652" s="525" t="str">
        <f t="shared" si="228"/>
        <v/>
      </c>
    </row>
    <row r="653" spans="2:28" s="78" customFormat="1" ht="13.9" customHeight="1" thickTop="1" thickBot="1" x14ac:dyDescent="0.25">
      <c r="B653" s="446"/>
      <c r="C653" s="459"/>
      <c r="D653" s="446"/>
      <c r="E653" s="459"/>
      <c r="F653" s="613"/>
      <c r="G653" s="123">
        <f>'Mapa de Risco'!F653</f>
        <v>0</v>
      </c>
      <c r="H653" s="135"/>
      <c r="I653" s="553"/>
      <c r="J653" s="529"/>
      <c r="K653" s="554"/>
      <c r="L653" s="616"/>
      <c r="M653" s="554"/>
      <c r="N653" s="117"/>
      <c r="O653" s="80">
        <f>'Mapa de Risco'!H653</f>
        <v>0</v>
      </c>
      <c r="P653" s="150"/>
      <c r="Q653" s="8"/>
      <c r="R653" s="147"/>
      <c r="S653" s="148"/>
      <c r="T653" s="148"/>
      <c r="U653" s="148"/>
      <c r="V653" s="124" t="str">
        <f t="shared" si="244"/>
        <v/>
      </c>
      <c r="W653" s="417"/>
      <c r="Y653" s="417"/>
      <c r="Z653" s="417"/>
      <c r="AA653" s="417"/>
      <c r="AB653" s="526"/>
    </row>
    <row r="654" spans="2:28" s="78" customFormat="1" ht="13.9" customHeight="1" thickTop="1" thickBot="1" x14ac:dyDescent="0.25">
      <c r="B654" s="446"/>
      <c r="C654" s="459"/>
      <c r="D654" s="446"/>
      <c r="E654" s="459"/>
      <c r="F654" s="613"/>
      <c r="G654" s="123">
        <f>'Mapa de Risco'!F654</f>
        <v>0</v>
      </c>
      <c r="H654" s="135"/>
      <c r="I654" s="553"/>
      <c r="J654" s="529"/>
      <c r="K654" s="554"/>
      <c r="L654" s="616"/>
      <c r="M654" s="554"/>
      <c r="N654" s="117"/>
      <c r="O654" s="80">
        <f>'Mapa de Risco'!H654</f>
        <v>0</v>
      </c>
      <c r="P654" s="150"/>
      <c r="Q654" s="8"/>
      <c r="R654" s="147"/>
      <c r="S654" s="148"/>
      <c r="T654" s="148"/>
      <c r="U654" s="148"/>
      <c r="V654" s="124" t="str">
        <f t="shared" si="244"/>
        <v/>
      </c>
      <c r="W654" s="417"/>
      <c r="Y654" s="417"/>
      <c r="Z654" s="417"/>
      <c r="AA654" s="417"/>
      <c r="AB654" s="526"/>
    </row>
    <row r="655" spans="2:28" s="78" customFormat="1" ht="13.9" customHeight="1" thickTop="1" thickBot="1" x14ac:dyDescent="0.25">
      <c r="B655" s="446"/>
      <c r="C655" s="459"/>
      <c r="D655" s="446"/>
      <c r="E655" s="459"/>
      <c r="F655" s="613"/>
      <c r="G655" s="123">
        <f>'Mapa de Risco'!F655</f>
        <v>0</v>
      </c>
      <c r="H655" s="135"/>
      <c r="I655" s="553"/>
      <c r="J655" s="529"/>
      <c r="K655" s="554"/>
      <c r="L655" s="616"/>
      <c r="M655" s="554"/>
      <c r="N655" s="117"/>
      <c r="O655" s="80">
        <f>'Mapa de Risco'!H655</f>
        <v>0</v>
      </c>
      <c r="P655" s="150"/>
      <c r="Q655" s="8"/>
      <c r="R655" s="147"/>
      <c r="S655" s="148"/>
      <c r="T655" s="148"/>
      <c r="U655" s="148"/>
      <c r="V655" s="124" t="str">
        <f t="shared" si="244"/>
        <v/>
      </c>
      <c r="W655" s="417"/>
      <c r="Y655" s="417"/>
      <c r="Z655" s="417"/>
      <c r="AA655" s="417"/>
      <c r="AB655" s="526"/>
    </row>
    <row r="656" spans="2:28" s="78" customFormat="1" ht="13.9" customHeight="1" thickTop="1" thickBot="1" x14ac:dyDescent="0.25">
      <c r="B656" s="446"/>
      <c r="C656" s="459"/>
      <c r="D656" s="446"/>
      <c r="E656" s="459"/>
      <c r="F656" s="613"/>
      <c r="G656" s="123">
        <f>'Mapa de Risco'!F656</f>
        <v>0</v>
      </c>
      <c r="H656" s="135"/>
      <c r="I656" s="553"/>
      <c r="J656" s="529"/>
      <c r="K656" s="554"/>
      <c r="L656" s="616"/>
      <c r="M656" s="554"/>
      <c r="N656" s="117"/>
      <c r="O656" s="80">
        <f>'Mapa de Risco'!H656</f>
        <v>0</v>
      </c>
      <c r="P656" s="150"/>
      <c r="Q656" s="8"/>
      <c r="R656" s="147"/>
      <c r="S656" s="148"/>
      <c r="T656" s="148"/>
      <c r="U656" s="148"/>
      <c r="V656" s="124" t="str">
        <f t="shared" si="244"/>
        <v/>
      </c>
      <c r="W656" s="417"/>
      <c r="Y656" s="417"/>
      <c r="Z656" s="417"/>
      <c r="AA656" s="417"/>
      <c r="AB656" s="526"/>
    </row>
    <row r="657" spans="2:28" s="78" customFormat="1" ht="13.9" customHeight="1" thickTop="1" thickBot="1" x14ac:dyDescent="0.25">
      <c r="B657" s="446"/>
      <c r="C657" s="459"/>
      <c r="D657" s="446"/>
      <c r="E657" s="459"/>
      <c r="F657" s="613"/>
      <c r="G657" s="123">
        <f>'Mapa de Risco'!F657</f>
        <v>0</v>
      </c>
      <c r="H657" s="135"/>
      <c r="I657" s="553"/>
      <c r="J657" s="529"/>
      <c r="K657" s="554"/>
      <c r="L657" s="616"/>
      <c r="M657" s="554"/>
      <c r="N657" s="117"/>
      <c r="O657" s="80">
        <f>'Mapa de Risco'!H657</f>
        <v>0</v>
      </c>
      <c r="P657" s="150"/>
      <c r="Q657" s="8"/>
      <c r="R657" s="147"/>
      <c r="S657" s="148"/>
      <c r="T657" s="148"/>
      <c r="U657" s="148"/>
      <c r="V657" s="124" t="str">
        <f t="shared" si="244"/>
        <v/>
      </c>
      <c r="W657" s="417"/>
      <c r="Y657" s="417"/>
      <c r="Z657" s="417"/>
      <c r="AA657" s="417"/>
      <c r="AB657" s="526"/>
    </row>
    <row r="658" spans="2:28" s="78" customFormat="1" ht="13.9" customHeight="1" thickTop="1" thickBot="1" x14ac:dyDescent="0.25">
      <c r="B658" s="446"/>
      <c r="C658" s="459"/>
      <c r="D658" s="446"/>
      <c r="E658" s="459"/>
      <c r="F658" s="613"/>
      <c r="G658" s="123">
        <f>'Mapa de Risco'!F658</f>
        <v>0</v>
      </c>
      <c r="H658" s="135"/>
      <c r="I658" s="553"/>
      <c r="J658" s="529"/>
      <c r="K658" s="554"/>
      <c r="L658" s="616"/>
      <c r="M658" s="554"/>
      <c r="N658" s="117"/>
      <c r="O658" s="80">
        <f>'Mapa de Risco'!H658</f>
        <v>0</v>
      </c>
      <c r="P658" s="150"/>
      <c r="Q658" s="8"/>
      <c r="R658" s="147"/>
      <c r="S658" s="148"/>
      <c r="T658" s="148"/>
      <c r="U658" s="148"/>
      <c r="V658" s="124" t="str">
        <f t="shared" si="244"/>
        <v/>
      </c>
      <c r="W658" s="417"/>
      <c r="Y658" s="417"/>
      <c r="Z658" s="417"/>
      <c r="AA658" s="417"/>
      <c r="AB658" s="526"/>
    </row>
    <row r="659" spans="2:28" s="78" customFormat="1" ht="13.9" customHeight="1" thickTop="1" thickBot="1" x14ac:dyDescent="0.25">
      <c r="B659" s="446"/>
      <c r="C659" s="459"/>
      <c r="D659" s="446"/>
      <c r="E659" s="459"/>
      <c r="F659" s="613"/>
      <c r="G659" s="123">
        <f>'Mapa de Risco'!F659</f>
        <v>0</v>
      </c>
      <c r="H659" s="135"/>
      <c r="I659" s="553"/>
      <c r="J659" s="529"/>
      <c r="K659" s="554"/>
      <c r="L659" s="616"/>
      <c r="M659" s="554"/>
      <c r="N659" s="117"/>
      <c r="O659" s="80">
        <f>'Mapa de Risco'!H659</f>
        <v>0</v>
      </c>
      <c r="P659" s="150"/>
      <c r="Q659" s="8"/>
      <c r="R659" s="147"/>
      <c r="S659" s="148"/>
      <c r="T659" s="148"/>
      <c r="U659" s="148"/>
      <c r="V659" s="124" t="str">
        <f t="shared" si="244"/>
        <v/>
      </c>
      <c r="W659" s="417"/>
      <c r="Y659" s="417"/>
      <c r="Z659" s="417"/>
      <c r="AA659" s="417"/>
      <c r="AB659" s="526"/>
    </row>
    <row r="660" spans="2:28" s="78" customFormat="1" ht="13.9" customHeight="1" thickTop="1" thickBot="1" x14ac:dyDescent="0.25">
      <c r="B660" s="446"/>
      <c r="C660" s="459"/>
      <c r="D660" s="446"/>
      <c r="E660" s="459"/>
      <c r="F660" s="613"/>
      <c r="G660" s="123">
        <f>'Mapa de Risco'!F660</f>
        <v>0</v>
      </c>
      <c r="H660" s="135"/>
      <c r="I660" s="553"/>
      <c r="J660" s="529"/>
      <c r="K660" s="554"/>
      <c r="L660" s="616"/>
      <c r="M660" s="554"/>
      <c r="N660" s="117"/>
      <c r="O660" s="80">
        <f>'Mapa de Risco'!H660</f>
        <v>0</v>
      </c>
      <c r="P660" s="150"/>
      <c r="Q660" s="8"/>
      <c r="R660" s="147"/>
      <c r="S660" s="148"/>
      <c r="T660" s="148"/>
      <c r="U660" s="148"/>
      <c r="V660" s="124" t="str">
        <f t="shared" si="244"/>
        <v/>
      </c>
      <c r="W660" s="417"/>
      <c r="Y660" s="417"/>
      <c r="Z660" s="417"/>
      <c r="AA660" s="417"/>
      <c r="AB660" s="526"/>
    </row>
    <row r="661" spans="2:28" s="78" customFormat="1" ht="13.9" customHeight="1" thickTop="1" thickBot="1" x14ac:dyDescent="0.25">
      <c r="B661" s="446"/>
      <c r="C661" s="459"/>
      <c r="D661" s="447"/>
      <c r="E661" s="460"/>
      <c r="F661" s="614"/>
      <c r="G661" s="123">
        <f>'Mapa de Risco'!F661</f>
        <v>0</v>
      </c>
      <c r="H661" s="135"/>
      <c r="I661" s="555"/>
      <c r="J661" s="556"/>
      <c r="K661" s="557"/>
      <c r="L661" s="617"/>
      <c r="M661" s="557"/>
      <c r="N661" s="117"/>
      <c r="O661" s="80">
        <f>'Mapa de Risco'!H661</f>
        <v>0</v>
      </c>
      <c r="P661" s="150"/>
      <c r="Q661" s="8"/>
      <c r="R661" s="147"/>
      <c r="S661" s="148"/>
      <c r="T661" s="148"/>
      <c r="U661" s="148"/>
      <c r="V661" s="124" t="str">
        <f t="shared" si="244"/>
        <v/>
      </c>
      <c r="W661" s="418"/>
      <c r="Y661" s="418"/>
      <c r="Z661" s="418"/>
      <c r="AA661" s="418"/>
      <c r="AB661" s="527"/>
    </row>
    <row r="662" spans="2:28" s="78" customFormat="1" ht="13.9" customHeight="1" thickTop="1" thickBot="1" x14ac:dyDescent="0.25">
      <c r="B662" s="446"/>
      <c r="C662" s="459"/>
      <c r="D662" s="445" t="str">
        <f>'Mapa de Risco'!D662:D671</f>
        <v>FCS.02</v>
      </c>
      <c r="E662" s="470">
        <f>'Mapa de Risco'!E662:E671</f>
        <v>0</v>
      </c>
      <c r="F662" s="612" t="str">
        <f>'Mapa de Risco'!G662:G671</f>
        <v>Evento 66</v>
      </c>
      <c r="G662" s="123">
        <f>'Mapa de Risco'!F662</f>
        <v>0</v>
      </c>
      <c r="H662" s="135"/>
      <c r="I662" s="550" t="str">
        <f t="shared" ref="I662" si="245">IFERROR(ROUND(AVERAGE(H662:H671),0),"")</f>
        <v/>
      </c>
      <c r="J662" s="551"/>
      <c r="K662" s="552"/>
      <c r="L662" s="615" t="str">
        <f t="shared" ref="L662" si="246">IF(I662&gt;5,"Nota Inválida",HLOOKUP(I662,$I$9:$M$10,2,0))</f>
        <v>Nota Inválida</v>
      </c>
      <c r="M662" s="552"/>
      <c r="N662" s="117"/>
      <c r="O662" s="80">
        <f>'Mapa de Risco'!H662</f>
        <v>0</v>
      </c>
      <c r="P662" s="150"/>
      <c r="Q662" s="8"/>
      <c r="R662" s="147"/>
      <c r="S662" s="148"/>
      <c r="T662" s="148"/>
      <c r="U662" s="148"/>
      <c r="V662" s="124" t="str">
        <f t="shared" si="244"/>
        <v/>
      </c>
      <c r="W662" s="537" t="str">
        <f t="shared" si="234"/>
        <v/>
      </c>
      <c r="Y662" s="537" t="str">
        <f t="shared" si="241"/>
        <v/>
      </c>
      <c r="Z662" s="537" t="str">
        <f t="shared" si="231"/>
        <v/>
      </c>
      <c r="AA662" s="537" t="str">
        <f t="shared" ref="AA662:AA722" si="247">IFERROR(Y662*Z662,"")</f>
        <v/>
      </c>
      <c r="AB662" s="525" t="str">
        <f t="shared" ref="AB662:AB722" si="248">IF(AA662=0,"",IF(AA662&lt;=2,"Risco Insignificante",IF(AA662&lt;=5,"Risco Pequeno",IF(AA662&lt;=10,"Risco Moderado",IF(AA662&lt;=16,"Risco Alto",IF(AA662&lt;=25,"Risco Crítico",""))))))</f>
        <v/>
      </c>
    </row>
    <row r="663" spans="2:28" s="78" customFormat="1" ht="13.9" customHeight="1" thickTop="1" thickBot="1" x14ac:dyDescent="0.25">
      <c r="B663" s="446"/>
      <c r="C663" s="459"/>
      <c r="D663" s="446"/>
      <c r="E663" s="459"/>
      <c r="F663" s="613"/>
      <c r="G663" s="123">
        <f>'Mapa de Risco'!F663</f>
        <v>0</v>
      </c>
      <c r="H663" s="135"/>
      <c r="I663" s="553"/>
      <c r="J663" s="529"/>
      <c r="K663" s="554"/>
      <c r="L663" s="616"/>
      <c r="M663" s="554"/>
      <c r="N663" s="117"/>
      <c r="O663" s="80">
        <f>'Mapa de Risco'!H663</f>
        <v>0</v>
      </c>
      <c r="P663" s="150"/>
      <c r="Q663" s="8"/>
      <c r="R663" s="147"/>
      <c r="S663" s="148"/>
      <c r="T663" s="148"/>
      <c r="U663" s="148"/>
      <c r="V663" s="124" t="str">
        <f t="shared" si="244"/>
        <v/>
      </c>
      <c r="W663" s="417"/>
      <c r="Y663" s="417"/>
      <c r="Z663" s="417"/>
      <c r="AA663" s="417"/>
      <c r="AB663" s="526"/>
    </row>
    <row r="664" spans="2:28" s="78" customFormat="1" ht="13.9" customHeight="1" thickTop="1" thickBot="1" x14ac:dyDescent="0.25">
      <c r="B664" s="446"/>
      <c r="C664" s="459"/>
      <c r="D664" s="446"/>
      <c r="E664" s="459"/>
      <c r="F664" s="613"/>
      <c r="G664" s="123">
        <f>'Mapa de Risco'!F664</f>
        <v>0</v>
      </c>
      <c r="H664" s="135"/>
      <c r="I664" s="553"/>
      <c r="J664" s="529"/>
      <c r="K664" s="554"/>
      <c r="L664" s="616"/>
      <c r="M664" s="554"/>
      <c r="N664" s="117"/>
      <c r="O664" s="80">
        <f>'Mapa de Risco'!H664</f>
        <v>0</v>
      </c>
      <c r="P664" s="150"/>
      <c r="Q664" s="8"/>
      <c r="R664" s="147"/>
      <c r="S664" s="148"/>
      <c r="T664" s="148"/>
      <c r="U664" s="148"/>
      <c r="V664" s="124" t="str">
        <f t="shared" si="244"/>
        <v/>
      </c>
      <c r="W664" s="417"/>
      <c r="Y664" s="417"/>
      <c r="Z664" s="417"/>
      <c r="AA664" s="417"/>
      <c r="AB664" s="526"/>
    </row>
    <row r="665" spans="2:28" s="78" customFormat="1" ht="13.9" customHeight="1" thickTop="1" thickBot="1" x14ac:dyDescent="0.25">
      <c r="B665" s="446"/>
      <c r="C665" s="459"/>
      <c r="D665" s="446"/>
      <c r="E665" s="459"/>
      <c r="F665" s="613"/>
      <c r="G665" s="123">
        <f>'Mapa de Risco'!F665</f>
        <v>0</v>
      </c>
      <c r="H665" s="135"/>
      <c r="I665" s="553"/>
      <c r="J665" s="529"/>
      <c r="K665" s="554"/>
      <c r="L665" s="616"/>
      <c r="M665" s="554"/>
      <c r="N665" s="117"/>
      <c r="O665" s="80">
        <f>'Mapa de Risco'!H665</f>
        <v>0</v>
      </c>
      <c r="P665" s="150"/>
      <c r="Q665" s="8"/>
      <c r="R665" s="147"/>
      <c r="S665" s="148"/>
      <c r="T665" s="148"/>
      <c r="U665" s="148"/>
      <c r="V665" s="124" t="str">
        <f t="shared" si="244"/>
        <v/>
      </c>
      <c r="W665" s="417"/>
      <c r="Y665" s="417"/>
      <c r="Z665" s="417"/>
      <c r="AA665" s="417"/>
      <c r="AB665" s="526"/>
    </row>
    <row r="666" spans="2:28" s="78" customFormat="1" ht="13.9" customHeight="1" thickTop="1" thickBot="1" x14ac:dyDescent="0.25">
      <c r="B666" s="446"/>
      <c r="C666" s="459"/>
      <c r="D666" s="446"/>
      <c r="E666" s="459"/>
      <c r="F666" s="613"/>
      <c r="G666" s="123">
        <f>'Mapa de Risco'!F666</f>
        <v>0</v>
      </c>
      <c r="H666" s="135"/>
      <c r="I666" s="553"/>
      <c r="J666" s="529"/>
      <c r="K666" s="554"/>
      <c r="L666" s="616"/>
      <c r="M666" s="554"/>
      <c r="N666" s="117"/>
      <c r="O666" s="80">
        <f>'Mapa de Risco'!H666</f>
        <v>0</v>
      </c>
      <c r="P666" s="150"/>
      <c r="Q666" s="8"/>
      <c r="R666" s="147"/>
      <c r="S666" s="148"/>
      <c r="T666" s="148"/>
      <c r="U666" s="148"/>
      <c r="V666" s="124" t="str">
        <f t="shared" si="244"/>
        <v/>
      </c>
      <c r="W666" s="417"/>
      <c r="Y666" s="417"/>
      <c r="Z666" s="417"/>
      <c r="AA666" s="417"/>
      <c r="AB666" s="526"/>
    </row>
    <row r="667" spans="2:28" s="78" customFormat="1" ht="13.9" customHeight="1" thickTop="1" thickBot="1" x14ac:dyDescent="0.25">
      <c r="B667" s="446"/>
      <c r="C667" s="459"/>
      <c r="D667" s="446"/>
      <c r="E667" s="459"/>
      <c r="F667" s="613"/>
      <c r="G667" s="123">
        <f>'Mapa de Risco'!F667</f>
        <v>0</v>
      </c>
      <c r="H667" s="135"/>
      <c r="I667" s="553"/>
      <c r="J667" s="529"/>
      <c r="K667" s="554"/>
      <c r="L667" s="616"/>
      <c r="M667" s="554"/>
      <c r="N667" s="117"/>
      <c r="O667" s="80">
        <f>'Mapa de Risco'!H667</f>
        <v>0</v>
      </c>
      <c r="P667" s="150"/>
      <c r="Q667" s="8"/>
      <c r="R667" s="147"/>
      <c r="S667" s="148"/>
      <c r="T667" s="148"/>
      <c r="U667" s="148"/>
      <c r="V667" s="124" t="str">
        <f t="shared" si="244"/>
        <v/>
      </c>
      <c r="W667" s="417"/>
      <c r="Y667" s="417"/>
      <c r="Z667" s="417"/>
      <c r="AA667" s="417"/>
      <c r="AB667" s="526"/>
    </row>
    <row r="668" spans="2:28" s="78" customFormat="1" ht="13.9" customHeight="1" thickTop="1" thickBot="1" x14ac:dyDescent="0.25">
      <c r="B668" s="446"/>
      <c r="C668" s="459"/>
      <c r="D668" s="446"/>
      <c r="E668" s="459"/>
      <c r="F668" s="613"/>
      <c r="G668" s="123">
        <f>'Mapa de Risco'!F668</f>
        <v>0</v>
      </c>
      <c r="H668" s="135"/>
      <c r="I668" s="553"/>
      <c r="J668" s="529"/>
      <c r="K668" s="554"/>
      <c r="L668" s="616"/>
      <c r="M668" s="554"/>
      <c r="N668" s="117"/>
      <c r="O668" s="80">
        <f>'Mapa de Risco'!H668</f>
        <v>0</v>
      </c>
      <c r="P668" s="150"/>
      <c r="Q668" s="8"/>
      <c r="R668" s="147"/>
      <c r="S668" s="148"/>
      <c r="T668" s="148"/>
      <c r="U668" s="148"/>
      <c r="V668" s="124" t="str">
        <f t="shared" si="244"/>
        <v/>
      </c>
      <c r="W668" s="417"/>
      <c r="Y668" s="417"/>
      <c r="Z668" s="417"/>
      <c r="AA668" s="417"/>
      <c r="AB668" s="526"/>
    </row>
    <row r="669" spans="2:28" s="78" customFormat="1" ht="13.9" customHeight="1" thickTop="1" thickBot="1" x14ac:dyDescent="0.25">
      <c r="B669" s="446"/>
      <c r="C669" s="459"/>
      <c r="D669" s="446"/>
      <c r="E669" s="459"/>
      <c r="F669" s="613"/>
      <c r="G669" s="123">
        <f>'Mapa de Risco'!F669</f>
        <v>0</v>
      </c>
      <c r="H669" s="135"/>
      <c r="I669" s="553"/>
      <c r="J669" s="529"/>
      <c r="K669" s="554"/>
      <c r="L669" s="616"/>
      <c r="M669" s="554"/>
      <c r="N669" s="117"/>
      <c r="O669" s="80">
        <f>'Mapa de Risco'!H669</f>
        <v>0</v>
      </c>
      <c r="P669" s="150"/>
      <c r="Q669" s="8"/>
      <c r="R669" s="147"/>
      <c r="S669" s="148"/>
      <c r="T669" s="148"/>
      <c r="U669" s="148"/>
      <c r="V669" s="124" t="str">
        <f t="shared" si="244"/>
        <v/>
      </c>
      <c r="W669" s="417"/>
      <c r="Y669" s="417"/>
      <c r="Z669" s="417"/>
      <c r="AA669" s="417"/>
      <c r="AB669" s="526"/>
    </row>
    <row r="670" spans="2:28" s="78" customFormat="1" ht="13.9" customHeight="1" thickTop="1" thickBot="1" x14ac:dyDescent="0.25">
      <c r="B670" s="446"/>
      <c r="C670" s="459"/>
      <c r="D670" s="446"/>
      <c r="E670" s="459"/>
      <c r="F670" s="613"/>
      <c r="G670" s="123">
        <f>'Mapa de Risco'!F670</f>
        <v>0</v>
      </c>
      <c r="H670" s="135"/>
      <c r="I670" s="553"/>
      <c r="J670" s="529"/>
      <c r="K670" s="554"/>
      <c r="L670" s="616"/>
      <c r="M670" s="554"/>
      <c r="N670" s="117"/>
      <c r="O670" s="80">
        <f>'Mapa de Risco'!H670</f>
        <v>0</v>
      </c>
      <c r="P670" s="150"/>
      <c r="Q670" s="8"/>
      <c r="R670" s="147"/>
      <c r="S670" s="148"/>
      <c r="T670" s="148"/>
      <c r="U670" s="148"/>
      <c r="V670" s="124" t="str">
        <f t="shared" si="244"/>
        <v/>
      </c>
      <c r="W670" s="417"/>
      <c r="Y670" s="417"/>
      <c r="Z670" s="417"/>
      <c r="AA670" s="417"/>
      <c r="AB670" s="526"/>
    </row>
    <row r="671" spans="2:28" s="78" customFormat="1" ht="13.9" customHeight="1" thickTop="1" thickBot="1" x14ac:dyDescent="0.25">
      <c r="B671" s="446"/>
      <c r="C671" s="459"/>
      <c r="D671" s="447"/>
      <c r="E671" s="460"/>
      <c r="F671" s="614"/>
      <c r="G671" s="123">
        <f>'Mapa de Risco'!F671</f>
        <v>0</v>
      </c>
      <c r="H671" s="135"/>
      <c r="I671" s="555"/>
      <c r="J671" s="556"/>
      <c r="K671" s="557"/>
      <c r="L671" s="617"/>
      <c r="M671" s="557"/>
      <c r="N671" s="117"/>
      <c r="O671" s="80">
        <f>'Mapa de Risco'!H671</f>
        <v>0</v>
      </c>
      <c r="P671" s="150"/>
      <c r="Q671" s="8"/>
      <c r="R671" s="147"/>
      <c r="S671" s="148"/>
      <c r="T671" s="148"/>
      <c r="U671" s="148"/>
      <c r="V671" s="124" t="str">
        <f t="shared" si="244"/>
        <v/>
      </c>
      <c r="W671" s="418"/>
      <c r="Y671" s="418"/>
      <c r="Z671" s="418"/>
      <c r="AA671" s="418"/>
      <c r="AB671" s="527"/>
    </row>
    <row r="672" spans="2:28" s="78" customFormat="1" ht="13.9" customHeight="1" thickTop="1" thickBot="1" x14ac:dyDescent="0.25">
      <c r="B672" s="446"/>
      <c r="C672" s="459"/>
      <c r="D672" s="445" t="str">
        <f>'Mapa de Risco'!D672:D681</f>
        <v>FCS.03</v>
      </c>
      <c r="E672" s="470">
        <f>'Mapa de Risco'!E672:E681</f>
        <v>0</v>
      </c>
      <c r="F672" s="612" t="str">
        <f>'Mapa de Risco'!G672:G681</f>
        <v>Evento 67</v>
      </c>
      <c r="G672" s="123">
        <f>'Mapa de Risco'!F672</f>
        <v>0</v>
      </c>
      <c r="H672" s="135"/>
      <c r="I672" s="550" t="str">
        <f t="shared" ref="I672" si="249">IFERROR(ROUND(AVERAGE(H672:H681),0),"")</f>
        <v/>
      </c>
      <c r="J672" s="551"/>
      <c r="K672" s="552"/>
      <c r="L672" s="615" t="str">
        <f t="shared" ref="L672" si="250">IF(I672&gt;5,"Nota Inválida",HLOOKUP(I672,$I$9:$M$10,2,0))</f>
        <v>Nota Inválida</v>
      </c>
      <c r="M672" s="552"/>
      <c r="N672" s="117"/>
      <c r="O672" s="80">
        <f>'Mapa de Risco'!H672</f>
        <v>0</v>
      </c>
      <c r="P672" s="150"/>
      <c r="Q672" s="8"/>
      <c r="R672" s="147"/>
      <c r="S672" s="148"/>
      <c r="T672" s="148"/>
      <c r="U672" s="148"/>
      <c r="V672" s="124" t="str">
        <f t="shared" si="244"/>
        <v/>
      </c>
      <c r="W672" s="537" t="str">
        <f t="shared" si="234"/>
        <v/>
      </c>
      <c r="Y672" s="537" t="str">
        <f t="shared" si="241"/>
        <v/>
      </c>
      <c r="Z672" s="537" t="str">
        <f t="shared" ref="Z672:Z712" si="251">W672</f>
        <v/>
      </c>
      <c r="AA672" s="537" t="str">
        <f t="shared" si="247"/>
        <v/>
      </c>
      <c r="AB672" s="525" t="str">
        <f t="shared" si="248"/>
        <v/>
      </c>
    </row>
    <row r="673" spans="2:28" s="78" customFormat="1" ht="13.9" customHeight="1" thickTop="1" thickBot="1" x14ac:dyDescent="0.25">
      <c r="B673" s="446"/>
      <c r="C673" s="459"/>
      <c r="D673" s="446"/>
      <c r="E673" s="459"/>
      <c r="F673" s="613"/>
      <c r="G673" s="123">
        <f>'Mapa de Risco'!F673</f>
        <v>0</v>
      </c>
      <c r="H673" s="135"/>
      <c r="I673" s="553"/>
      <c r="J673" s="529"/>
      <c r="K673" s="554"/>
      <c r="L673" s="616"/>
      <c r="M673" s="554"/>
      <c r="N673" s="117"/>
      <c r="O673" s="80">
        <f>'Mapa de Risco'!H673</f>
        <v>0</v>
      </c>
      <c r="P673" s="150"/>
      <c r="Q673" s="8"/>
      <c r="R673" s="147"/>
      <c r="S673" s="148"/>
      <c r="T673" s="148"/>
      <c r="U673" s="148"/>
      <c r="V673" s="124" t="str">
        <f t="shared" si="244"/>
        <v/>
      </c>
      <c r="W673" s="417"/>
      <c r="Y673" s="417"/>
      <c r="Z673" s="417"/>
      <c r="AA673" s="417"/>
      <c r="AB673" s="526"/>
    </row>
    <row r="674" spans="2:28" s="78" customFormat="1" ht="13.9" customHeight="1" thickTop="1" thickBot="1" x14ac:dyDescent="0.25">
      <c r="B674" s="446"/>
      <c r="C674" s="459"/>
      <c r="D674" s="446"/>
      <c r="E674" s="459"/>
      <c r="F674" s="613"/>
      <c r="G674" s="123">
        <f>'Mapa de Risco'!F674</f>
        <v>0</v>
      </c>
      <c r="H674" s="135"/>
      <c r="I674" s="553"/>
      <c r="J674" s="529"/>
      <c r="K674" s="554"/>
      <c r="L674" s="616"/>
      <c r="M674" s="554"/>
      <c r="N674" s="117"/>
      <c r="O674" s="80">
        <f>'Mapa de Risco'!H674</f>
        <v>0</v>
      </c>
      <c r="P674" s="150"/>
      <c r="Q674" s="8"/>
      <c r="R674" s="147"/>
      <c r="S674" s="148"/>
      <c r="T674" s="148"/>
      <c r="U674" s="148"/>
      <c r="V674" s="124" t="str">
        <f t="shared" si="244"/>
        <v/>
      </c>
      <c r="W674" s="417"/>
      <c r="Y674" s="417"/>
      <c r="Z674" s="417"/>
      <c r="AA674" s="417"/>
      <c r="AB674" s="526"/>
    </row>
    <row r="675" spans="2:28" s="78" customFormat="1" ht="13.9" customHeight="1" thickTop="1" thickBot="1" x14ac:dyDescent="0.25">
      <c r="B675" s="446"/>
      <c r="C675" s="459"/>
      <c r="D675" s="446"/>
      <c r="E675" s="459"/>
      <c r="F675" s="613"/>
      <c r="G675" s="123">
        <f>'Mapa de Risco'!F675</f>
        <v>0</v>
      </c>
      <c r="H675" s="135"/>
      <c r="I675" s="553"/>
      <c r="J675" s="529"/>
      <c r="K675" s="554"/>
      <c r="L675" s="616"/>
      <c r="M675" s="554"/>
      <c r="N675" s="117"/>
      <c r="O675" s="80">
        <f>'Mapa de Risco'!H675</f>
        <v>0</v>
      </c>
      <c r="P675" s="150"/>
      <c r="Q675" s="8"/>
      <c r="R675" s="147"/>
      <c r="S675" s="148"/>
      <c r="T675" s="148"/>
      <c r="U675" s="148"/>
      <c r="V675" s="124" t="str">
        <f t="shared" si="244"/>
        <v/>
      </c>
      <c r="W675" s="417"/>
      <c r="Y675" s="417"/>
      <c r="Z675" s="417"/>
      <c r="AA675" s="417"/>
      <c r="AB675" s="526"/>
    </row>
    <row r="676" spans="2:28" s="78" customFormat="1" ht="13.9" customHeight="1" thickTop="1" thickBot="1" x14ac:dyDescent="0.25">
      <c r="B676" s="446"/>
      <c r="C676" s="459"/>
      <c r="D676" s="446"/>
      <c r="E676" s="459"/>
      <c r="F676" s="613"/>
      <c r="G676" s="123">
        <f>'Mapa de Risco'!F676</f>
        <v>0</v>
      </c>
      <c r="H676" s="135"/>
      <c r="I676" s="553"/>
      <c r="J676" s="529"/>
      <c r="K676" s="554"/>
      <c r="L676" s="616"/>
      <c r="M676" s="554"/>
      <c r="N676" s="117"/>
      <c r="O676" s="80">
        <f>'Mapa de Risco'!H676</f>
        <v>0</v>
      </c>
      <c r="P676" s="150"/>
      <c r="Q676" s="8"/>
      <c r="R676" s="147"/>
      <c r="S676" s="148"/>
      <c r="T676" s="148"/>
      <c r="U676" s="148"/>
      <c r="V676" s="124" t="str">
        <f t="shared" si="244"/>
        <v/>
      </c>
      <c r="W676" s="417"/>
      <c r="Y676" s="417"/>
      <c r="Z676" s="417"/>
      <c r="AA676" s="417"/>
      <c r="AB676" s="526"/>
    </row>
    <row r="677" spans="2:28" s="78" customFormat="1" ht="13.9" customHeight="1" thickTop="1" thickBot="1" x14ac:dyDescent="0.25">
      <c r="B677" s="446"/>
      <c r="C677" s="459"/>
      <c r="D677" s="446"/>
      <c r="E677" s="459"/>
      <c r="F677" s="613"/>
      <c r="G677" s="123">
        <f>'Mapa de Risco'!F677</f>
        <v>0</v>
      </c>
      <c r="H677" s="135"/>
      <c r="I677" s="553"/>
      <c r="J677" s="529"/>
      <c r="K677" s="554"/>
      <c r="L677" s="616"/>
      <c r="M677" s="554"/>
      <c r="N677" s="117"/>
      <c r="O677" s="80">
        <f>'Mapa de Risco'!H677</f>
        <v>0</v>
      </c>
      <c r="P677" s="150"/>
      <c r="Q677" s="8"/>
      <c r="R677" s="147"/>
      <c r="S677" s="148"/>
      <c r="T677" s="148"/>
      <c r="U677" s="148"/>
      <c r="V677" s="124" t="str">
        <f t="shared" si="244"/>
        <v/>
      </c>
      <c r="W677" s="417"/>
      <c r="Y677" s="417"/>
      <c r="Z677" s="417"/>
      <c r="AA677" s="417"/>
      <c r="AB677" s="526"/>
    </row>
    <row r="678" spans="2:28" s="78" customFormat="1" ht="13.9" customHeight="1" thickTop="1" thickBot="1" x14ac:dyDescent="0.25">
      <c r="B678" s="446"/>
      <c r="C678" s="459"/>
      <c r="D678" s="446"/>
      <c r="E678" s="459"/>
      <c r="F678" s="613"/>
      <c r="G678" s="123">
        <f>'Mapa de Risco'!F678</f>
        <v>0</v>
      </c>
      <c r="H678" s="135"/>
      <c r="I678" s="553"/>
      <c r="J678" s="529"/>
      <c r="K678" s="554"/>
      <c r="L678" s="616"/>
      <c r="M678" s="554"/>
      <c r="N678" s="117"/>
      <c r="O678" s="80">
        <f>'Mapa de Risco'!H678</f>
        <v>0</v>
      </c>
      <c r="P678" s="150"/>
      <c r="Q678" s="8"/>
      <c r="R678" s="147"/>
      <c r="S678" s="148"/>
      <c r="T678" s="148"/>
      <c r="U678" s="148"/>
      <c r="V678" s="124" t="str">
        <f t="shared" si="244"/>
        <v/>
      </c>
      <c r="W678" s="417"/>
      <c r="Y678" s="417"/>
      <c r="Z678" s="417"/>
      <c r="AA678" s="417"/>
      <c r="AB678" s="526"/>
    </row>
    <row r="679" spans="2:28" s="78" customFormat="1" ht="13.9" customHeight="1" thickTop="1" thickBot="1" x14ac:dyDescent="0.25">
      <c r="B679" s="446"/>
      <c r="C679" s="459"/>
      <c r="D679" s="446"/>
      <c r="E679" s="459"/>
      <c r="F679" s="613"/>
      <c r="G679" s="123">
        <f>'Mapa de Risco'!F679</f>
        <v>0</v>
      </c>
      <c r="H679" s="135"/>
      <c r="I679" s="553"/>
      <c r="J679" s="529"/>
      <c r="K679" s="554"/>
      <c r="L679" s="616"/>
      <c r="M679" s="554"/>
      <c r="N679" s="117"/>
      <c r="O679" s="80">
        <f>'Mapa de Risco'!H679</f>
        <v>0</v>
      </c>
      <c r="P679" s="150"/>
      <c r="Q679" s="8"/>
      <c r="R679" s="147"/>
      <c r="S679" s="148"/>
      <c r="T679" s="148"/>
      <c r="U679" s="148"/>
      <c r="V679" s="124" t="str">
        <f t="shared" si="244"/>
        <v/>
      </c>
      <c r="W679" s="417"/>
      <c r="Y679" s="417"/>
      <c r="Z679" s="417"/>
      <c r="AA679" s="417"/>
      <c r="AB679" s="526"/>
    </row>
    <row r="680" spans="2:28" s="78" customFormat="1" ht="13.9" customHeight="1" thickTop="1" thickBot="1" x14ac:dyDescent="0.25">
      <c r="B680" s="446"/>
      <c r="C680" s="459"/>
      <c r="D680" s="446"/>
      <c r="E680" s="459"/>
      <c r="F680" s="613"/>
      <c r="G680" s="123">
        <f>'Mapa de Risco'!F680</f>
        <v>0</v>
      </c>
      <c r="H680" s="135"/>
      <c r="I680" s="553"/>
      <c r="J680" s="529"/>
      <c r="K680" s="554"/>
      <c r="L680" s="616"/>
      <c r="M680" s="554"/>
      <c r="N680" s="117"/>
      <c r="O680" s="80">
        <f>'Mapa de Risco'!H680</f>
        <v>0</v>
      </c>
      <c r="P680" s="150"/>
      <c r="Q680" s="8"/>
      <c r="R680" s="147"/>
      <c r="S680" s="148"/>
      <c r="T680" s="148"/>
      <c r="U680" s="148"/>
      <c r="V680" s="124" t="str">
        <f t="shared" si="244"/>
        <v/>
      </c>
      <c r="W680" s="417"/>
      <c r="Y680" s="417"/>
      <c r="Z680" s="417"/>
      <c r="AA680" s="417"/>
      <c r="AB680" s="526"/>
    </row>
    <row r="681" spans="2:28" s="78" customFormat="1" ht="13.9" customHeight="1" thickTop="1" thickBot="1" x14ac:dyDescent="0.25">
      <c r="B681" s="446"/>
      <c r="C681" s="459"/>
      <c r="D681" s="447"/>
      <c r="E681" s="460"/>
      <c r="F681" s="614"/>
      <c r="G681" s="123">
        <f>'Mapa de Risco'!F681</f>
        <v>0</v>
      </c>
      <c r="H681" s="135"/>
      <c r="I681" s="555"/>
      <c r="J681" s="556"/>
      <c r="K681" s="557"/>
      <c r="L681" s="617"/>
      <c r="M681" s="557"/>
      <c r="N681" s="117"/>
      <c r="O681" s="80">
        <f>'Mapa de Risco'!H681</f>
        <v>0</v>
      </c>
      <c r="P681" s="150"/>
      <c r="Q681" s="8"/>
      <c r="R681" s="147"/>
      <c r="S681" s="148"/>
      <c r="T681" s="148"/>
      <c r="U681" s="148"/>
      <c r="V681" s="124" t="str">
        <f t="shared" si="244"/>
        <v/>
      </c>
      <c r="W681" s="418"/>
      <c r="Y681" s="418"/>
      <c r="Z681" s="418"/>
      <c r="AA681" s="418"/>
      <c r="AB681" s="527"/>
    </row>
    <row r="682" spans="2:28" s="78" customFormat="1" ht="13.9" customHeight="1" thickTop="1" thickBot="1" x14ac:dyDescent="0.25">
      <c r="B682" s="446"/>
      <c r="C682" s="459"/>
      <c r="D682" s="445" t="str">
        <f>'Mapa de Risco'!D682:D691</f>
        <v>FCS.04</v>
      </c>
      <c r="E682" s="470">
        <f>'Mapa de Risco'!E682:E691</f>
        <v>0</v>
      </c>
      <c r="F682" s="612" t="str">
        <f>'Mapa de Risco'!G682:G691</f>
        <v>Evento 68</v>
      </c>
      <c r="G682" s="123">
        <f>'Mapa de Risco'!F682</f>
        <v>0</v>
      </c>
      <c r="H682" s="135"/>
      <c r="I682" s="550" t="str">
        <f t="shared" ref="I682" si="252">IFERROR(ROUND(AVERAGE(H682:H691),0),"")</f>
        <v/>
      </c>
      <c r="J682" s="551"/>
      <c r="K682" s="552"/>
      <c r="L682" s="615" t="str">
        <f t="shared" ref="L682" si="253">IF(I682&gt;5,"Nota Inválida",HLOOKUP(I682,$I$9:$M$10,2,0))</f>
        <v>Nota Inválida</v>
      </c>
      <c r="M682" s="552"/>
      <c r="N682" s="117"/>
      <c r="O682" s="80">
        <f>'Mapa de Risco'!H682</f>
        <v>0</v>
      </c>
      <c r="P682" s="150"/>
      <c r="Q682" s="8"/>
      <c r="R682" s="147"/>
      <c r="S682" s="148"/>
      <c r="T682" s="148"/>
      <c r="U682" s="148"/>
      <c r="V682" s="124" t="str">
        <f t="shared" si="244"/>
        <v/>
      </c>
      <c r="W682" s="537" t="str">
        <f t="shared" ref="W682:W742" si="254">IFERROR(ROUND(AVERAGE(V682:V691),0),"")</f>
        <v/>
      </c>
      <c r="Y682" s="537" t="str">
        <f t="shared" si="241"/>
        <v/>
      </c>
      <c r="Z682" s="537" t="str">
        <f t="shared" si="251"/>
        <v/>
      </c>
      <c r="AA682" s="537" t="str">
        <f t="shared" si="247"/>
        <v/>
      </c>
      <c r="AB682" s="525" t="str">
        <f t="shared" si="248"/>
        <v/>
      </c>
    </row>
    <row r="683" spans="2:28" s="78" customFormat="1" ht="13.9" customHeight="1" thickTop="1" thickBot="1" x14ac:dyDescent="0.25">
      <c r="B683" s="446"/>
      <c r="C683" s="459"/>
      <c r="D683" s="446"/>
      <c r="E683" s="459"/>
      <c r="F683" s="613"/>
      <c r="G683" s="123">
        <f>'Mapa de Risco'!F683</f>
        <v>0</v>
      </c>
      <c r="H683" s="135"/>
      <c r="I683" s="553"/>
      <c r="J683" s="529"/>
      <c r="K683" s="554"/>
      <c r="L683" s="616"/>
      <c r="M683" s="554"/>
      <c r="N683" s="117"/>
      <c r="O683" s="80">
        <f>'Mapa de Risco'!H683</f>
        <v>0</v>
      </c>
      <c r="P683" s="150"/>
      <c r="Q683" s="8"/>
      <c r="R683" s="147"/>
      <c r="S683" s="148"/>
      <c r="T683" s="148"/>
      <c r="U683" s="148"/>
      <c r="V683" s="124" t="str">
        <f t="shared" si="244"/>
        <v/>
      </c>
      <c r="W683" s="417"/>
      <c r="Y683" s="417"/>
      <c r="Z683" s="417"/>
      <c r="AA683" s="417"/>
      <c r="AB683" s="526"/>
    </row>
    <row r="684" spans="2:28" s="78" customFormat="1" ht="13.9" customHeight="1" thickTop="1" thickBot="1" x14ac:dyDescent="0.25">
      <c r="B684" s="446"/>
      <c r="C684" s="459"/>
      <c r="D684" s="446"/>
      <c r="E684" s="459"/>
      <c r="F684" s="613"/>
      <c r="G684" s="123">
        <f>'Mapa de Risco'!F684</f>
        <v>0</v>
      </c>
      <c r="H684" s="135"/>
      <c r="I684" s="553"/>
      <c r="J684" s="529"/>
      <c r="K684" s="554"/>
      <c r="L684" s="616"/>
      <c r="M684" s="554"/>
      <c r="N684" s="117"/>
      <c r="O684" s="80">
        <f>'Mapa de Risco'!H684</f>
        <v>0</v>
      </c>
      <c r="P684" s="150"/>
      <c r="Q684" s="8"/>
      <c r="R684" s="147"/>
      <c r="S684" s="148"/>
      <c r="T684" s="148"/>
      <c r="U684" s="148"/>
      <c r="V684" s="124" t="str">
        <f t="shared" si="244"/>
        <v/>
      </c>
      <c r="W684" s="417"/>
      <c r="Y684" s="417"/>
      <c r="Z684" s="417"/>
      <c r="AA684" s="417"/>
      <c r="AB684" s="526"/>
    </row>
    <row r="685" spans="2:28" s="78" customFormat="1" ht="13.9" customHeight="1" thickTop="1" thickBot="1" x14ac:dyDescent="0.25">
      <c r="B685" s="446"/>
      <c r="C685" s="459"/>
      <c r="D685" s="446"/>
      <c r="E685" s="459"/>
      <c r="F685" s="613"/>
      <c r="G685" s="123">
        <f>'Mapa de Risco'!F685</f>
        <v>0</v>
      </c>
      <c r="H685" s="135"/>
      <c r="I685" s="553"/>
      <c r="J685" s="529"/>
      <c r="K685" s="554"/>
      <c r="L685" s="616"/>
      <c r="M685" s="554"/>
      <c r="N685" s="117"/>
      <c r="O685" s="80">
        <f>'Mapa de Risco'!H685</f>
        <v>0</v>
      </c>
      <c r="P685" s="150"/>
      <c r="Q685" s="8"/>
      <c r="R685" s="147"/>
      <c r="S685" s="148"/>
      <c r="T685" s="148"/>
      <c r="U685" s="148"/>
      <c r="V685" s="124" t="str">
        <f t="shared" si="244"/>
        <v/>
      </c>
      <c r="W685" s="417"/>
      <c r="Y685" s="417"/>
      <c r="Z685" s="417"/>
      <c r="AA685" s="417"/>
      <c r="AB685" s="526"/>
    </row>
    <row r="686" spans="2:28" s="78" customFormat="1" ht="13.9" customHeight="1" thickTop="1" thickBot="1" x14ac:dyDescent="0.25">
      <c r="B686" s="446"/>
      <c r="C686" s="459"/>
      <c r="D686" s="446"/>
      <c r="E686" s="459"/>
      <c r="F686" s="613"/>
      <c r="G686" s="123">
        <f>'Mapa de Risco'!F686</f>
        <v>0</v>
      </c>
      <c r="H686" s="135"/>
      <c r="I686" s="553"/>
      <c r="J686" s="529"/>
      <c r="K686" s="554"/>
      <c r="L686" s="616"/>
      <c r="M686" s="554"/>
      <c r="N686" s="117"/>
      <c r="O686" s="80">
        <f>'Mapa de Risco'!H686</f>
        <v>0</v>
      </c>
      <c r="P686" s="150"/>
      <c r="Q686" s="8"/>
      <c r="R686" s="147"/>
      <c r="S686" s="148"/>
      <c r="T686" s="148"/>
      <c r="U686" s="148"/>
      <c r="V686" s="124" t="str">
        <f t="shared" si="244"/>
        <v/>
      </c>
      <c r="W686" s="417"/>
      <c r="Y686" s="417"/>
      <c r="Z686" s="417"/>
      <c r="AA686" s="417"/>
      <c r="AB686" s="526"/>
    </row>
    <row r="687" spans="2:28" s="78" customFormat="1" ht="13.9" customHeight="1" thickTop="1" thickBot="1" x14ac:dyDescent="0.25">
      <c r="B687" s="446"/>
      <c r="C687" s="459"/>
      <c r="D687" s="446"/>
      <c r="E687" s="459"/>
      <c r="F687" s="613"/>
      <c r="G687" s="123">
        <f>'Mapa de Risco'!F687</f>
        <v>0</v>
      </c>
      <c r="H687" s="135"/>
      <c r="I687" s="553"/>
      <c r="J687" s="529"/>
      <c r="K687" s="554"/>
      <c r="L687" s="616"/>
      <c r="M687" s="554"/>
      <c r="N687" s="117"/>
      <c r="O687" s="80">
        <f>'Mapa de Risco'!H687</f>
        <v>0</v>
      </c>
      <c r="P687" s="150"/>
      <c r="Q687" s="8"/>
      <c r="R687" s="147"/>
      <c r="S687" s="148"/>
      <c r="T687" s="148"/>
      <c r="U687" s="148"/>
      <c r="V687" s="124" t="str">
        <f t="shared" si="244"/>
        <v/>
      </c>
      <c r="W687" s="417"/>
      <c r="Y687" s="417"/>
      <c r="Z687" s="417"/>
      <c r="AA687" s="417"/>
      <c r="AB687" s="526"/>
    </row>
    <row r="688" spans="2:28" s="78" customFormat="1" ht="13.9" customHeight="1" thickTop="1" thickBot="1" x14ac:dyDescent="0.25">
      <c r="B688" s="446"/>
      <c r="C688" s="459"/>
      <c r="D688" s="446"/>
      <c r="E688" s="459"/>
      <c r="F688" s="613"/>
      <c r="G688" s="123">
        <f>'Mapa de Risco'!F688</f>
        <v>0</v>
      </c>
      <c r="H688" s="135"/>
      <c r="I688" s="553"/>
      <c r="J688" s="529"/>
      <c r="K688" s="554"/>
      <c r="L688" s="616"/>
      <c r="M688" s="554"/>
      <c r="N688" s="117"/>
      <c r="O688" s="80">
        <f>'Mapa de Risco'!H688</f>
        <v>0</v>
      </c>
      <c r="P688" s="150"/>
      <c r="Q688" s="8"/>
      <c r="R688" s="147"/>
      <c r="S688" s="148"/>
      <c r="T688" s="148"/>
      <c r="U688" s="148"/>
      <c r="V688" s="124" t="str">
        <f t="shared" si="244"/>
        <v/>
      </c>
      <c r="W688" s="417"/>
      <c r="Y688" s="417"/>
      <c r="Z688" s="417"/>
      <c r="AA688" s="417"/>
      <c r="AB688" s="526"/>
    </row>
    <row r="689" spans="2:28" s="78" customFormat="1" ht="13.9" customHeight="1" thickTop="1" thickBot="1" x14ac:dyDescent="0.25">
      <c r="B689" s="446"/>
      <c r="C689" s="459"/>
      <c r="D689" s="446"/>
      <c r="E689" s="459"/>
      <c r="F689" s="613"/>
      <c r="G689" s="123">
        <f>'Mapa de Risco'!F689</f>
        <v>0</v>
      </c>
      <c r="H689" s="135"/>
      <c r="I689" s="553"/>
      <c r="J689" s="529"/>
      <c r="K689" s="554"/>
      <c r="L689" s="616"/>
      <c r="M689" s="554"/>
      <c r="N689" s="117"/>
      <c r="O689" s="80">
        <f>'Mapa de Risco'!H689</f>
        <v>0</v>
      </c>
      <c r="P689" s="150"/>
      <c r="Q689" s="8"/>
      <c r="R689" s="147"/>
      <c r="S689" s="148"/>
      <c r="T689" s="148"/>
      <c r="U689" s="148"/>
      <c r="V689" s="124" t="str">
        <f t="shared" si="244"/>
        <v/>
      </c>
      <c r="W689" s="417"/>
      <c r="Y689" s="417"/>
      <c r="Z689" s="417"/>
      <c r="AA689" s="417"/>
      <c r="AB689" s="526"/>
    </row>
    <row r="690" spans="2:28" s="78" customFormat="1" ht="13.9" customHeight="1" thickTop="1" thickBot="1" x14ac:dyDescent="0.25">
      <c r="B690" s="446"/>
      <c r="C690" s="459"/>
      <c r="D690" s="446"/>
      <c r="E690" s="459"/>
      <c r="F690" s="613"/>
      <c r="G690" s="123">
        <f>'Mapa de Risco'!F690</f>
        <v>0</v>
      </c>
      <c r="H690" s="135"/>
      <c r="I690" s="553"/>
      <c r="J690" s="529"/>
      <c r="K690" s="554"/>
      <c r="L690" s="616"/>
      <c r="M690" s="554"/>
      <c r="N690" s="117"/>
      <c r="O690" s="80">
        <f>'Mapa de Risco'!H690</f>
        <v>0</v>
      </c>
      <c r="P690" s="150"/>
      <c r="Q690" s="8"/>
      <c r="R690" s="147"/>
      <c r="S690" s="148"/>
      <c r="T690" s="148"/>
      <c r="U690" s="148"/>
      <c r="V690" s="124" t="str">
        <f t="shared" si="244"/>
        <v/>
      </c>
      <c r="W690" s="417"/>
      <c r="Y690" s="417"/>
      <c r="Z690" s="417"/>
      <c r="AA690" s="417"/>
      <c r="AB690" s="526"/>
    </row>
    <row r="691" spans="2:28" s="78" customFormat="1" ht="13.9" customHeight="1" thickTop="1" thickBot="1" x14ac:dyDescent="0.25">
      <c r="B691" s="446"/>
      <c r="C691" s="459"/>
      <c r="D691" s="447"/>
      <c r="E691" s="460"/>
      <c r="F691" s="614"/>
      <c r="G691" s="123">
        <f>'Mapa de Risco'!F691</f>
        <v>0</v>
      </c>
      <c r="H691" s="135"/>
      <c r="I691" s="555"/>
      <c r="J691" s="556"/>
      <c r="K691" s="557"/>
      <c r="L691" s="617"/>
      <c r="M691" s="557"/>
      <c r="N691" s="117"/>
      <c r="O691" s="80">
        <f>'Mapa de Risco'!H691</f>
        <v>0</v>
      </c>
      <c r="P691" s="150"/>
      <c r="Q691" s="8"/>
      <c r="R691" s="147"/>
      <c r="S691" s="148"/>
      <c r="T691" s="148"/>
      <c r="U691" s="148"/>
      <c r="V691" s="124" t="str">
        <f t="shared" si="244"/>
        <v/>
      </c>
      <c r="W691" s="418"/>
      <c r="Y691" s="418"/>
      <c r="Z691" s="418"/>
      <c r="AA691" s="418"/>
      <c r="AB691" s="527"/>
    </row>
    <row r="692" spans="2:28" s="78" customFormat="1" ht="13.9" customHeight="1" thickTop="1" thickBot="1" x14ac:dyDescent="0.25">
      <c r="B692" s="446"/>
      <c r="C692" s="459"/>
      <c r="D692" s="445" t="str">
        <f>'Mapa de Risco'!D692:D701</f>
        <v>FCS.05</v>
      </c>
      <c r="E692" s="470">
        <f>'Mapa de Risco'!E692:E701</f>
        <v>0</v>
      </c>
      <c r="F692" s="612" t="str">
        <f>'Mapa de Risco'!G692:G701</f>
        <v>Evento 69</v>
      </c>
      <c r="G692" s="123">
        <f>'Mapa de Risco'!F692</f>
        <v>0</v>
      </c>
      <c r="H692" s="135"/>
      <c r="I692" s="550" t="str">
        <f t="shared" ref="I692" si="255">IFERROR(ROUND(AVERAGE(H692:H701),0),"")</f>
        <v/>
      </c>
      <c r="J692" s="551"/>
      <c r="K692" s="552"/>
      <c r="L692" s="615" t="str">
        <f t="shared" ref="L692" si="256">IF(I692&gt;5,"Nota Inválida",HLOOKUP(I692,$I$9:$M$10,2,0))</f>
        <v>Nota Inválida</v>
      </c>
      <c r="M692" s="552"/>
      <c r="N692" s="117"/>
      <c r="O692" s="80">
        <f>'Mapa de Risco'!H692</f>
        <v>0</v>
      </c>
      <c r="P692" s="150"/>
      <c r="Q692" s="8"/>
      <c r="R692" s="147"/>
      <c r="S692" s="148"/>
      <c r="T692" s="148"/>
      <c r="U692" s="148"/>
      <c r="V692" s="124" t="str">
        <f t="shared" si="244"/>
        <v/>
      </c>
      <c r="W692" s="537" t="str">
        <f t="shared" si="254"/>
        <v/>
      </c>
      <c r="Y692" s="537" t="str">
        <f t="shared" si="241"/>
        <v/>
      </c>
      <c r="Z692" s="537" t="str">
        <f t="shared" si="251"/>
        <v/>
      </c>
      <c r="AA692" s="537" t="str">
        <f t="shared" si="247"/>
        <v/>
      </c>
      <c r="AB692" s="525" t="str">
        <f t="shared" si="248"/>
        <v/>
      </c>
    </row>
    <row r="693" spans="2:28" s="78" customFormat="1" ht="13.9" customHeight="1" thickTop="1" thickBot="1" x14ac:dyDescent="0.25">
      <c r="B693" s="446"/>
      <c r="C693" s="459"/>
      <c r="D693" s="446"/>
      <c r="E693" s="459"/>
      <c r="F693" s="613"/>
      <c r="G693" s="123">
        <f>'Mapa de Risco'!F693</f>
        <v>0</v>
      </c>
      <c r="H693" s="135"/>
      <c r="I693" s="553"/>
      <c r="J693" s="529"/>
      <c r="K693" s="554"/>
      <c r="L693" s="616"/>
      <c r="M693" s="554"/>
      <c r="N693" s="117"/>
      <c r="O693" s="80">
        <f>'Mapa de Risco'!H693</f>
        <v>0</v>
      </c>
      <c r="P693" s="150"/>
      <c r="Q693" s="8"/>
      <c r="R693" s="147"/>
      <c r="S693" s="148"/>
      <c r="T693" s="148"/>
      <c r="U693" s="148"/>
      <c r="V693" s="124" t="str">
        <f t="shared" si="244"/>
        <v/>
      </c>
      <c r="W693" s="417"/>
      <c r="Y693" s="417"/>
      <c r="Z693" s="417"/>
      <c r="AA693" s="417"/>
      <c r="AB693" s="526"/>
    </row>
    <row r="694" spans="2:28" s="78" customFormat="1" ht="13.9" customHeight="1" thickTop="1" thickBot="1" x14ac:dyDescent="0.25">
      <c r="B694" s="446"/>
      <c r="C694" s="459"/>
      <c r="D694" s="446"/>
      <c r="E694" s="459"/>
      <c r="F694" s="613"/>
      <c r="G694" s="123">
        <f>'Mapa de Risco'!F694</f>
        <v>0</v>
      </c>
      <c r="H694" s="135"/>
      <c r="I694" s="553"/>
      <c r="J694" s="529"/>
      <c r="K694" s="554"/>
      <c r="L694" s="616"/>
      <c r="M694" s="554"/>
      <c r="N694" s="117"/>
      <c r="O694" s="80">
        <f>'Mapa de Risco'!H694</f>
        <v>0</v>
      </c>
      <c r="P694" s="150"/>
      <c r="Q694" s="8"/>
      <c r="R694" s="147"/>
      <c r="S694" s="148"/>
      <c r="T694" s="148"/>
      <c r="U694" s="148"/>
      <c r="V694" s="124" t="str">
        <f t="shared" si="244"/>
        <v/>
      </c>
      <c r="W694" s="417"/>
      <c r="Y694" s="417"/>
      <c r="Z694" s="417"/>
      <c r="AA694" s="417"/>
      <c r="AB694" s="526"/>
    </row>
    <row r="695" spans="2:28" s="78" customFormat="1" ht="13.9" customHeight="1" thickTop="1" thickBot="1" x14ac:dyDescent="0.25">
      <c r="B695" s="446"/>
      <c r="C695" s="459"/>
      <c r="D695" s="446"/>
      <c r="E695" s="459"/>
      <c r="F695" s="613"/>
      <c r="G695" s="123">
        <f>'Mapa de Risco'!F695</f>
        <v>0</v>
      </c>
      <c r="H695" s="135"/>
      <c r="I695" s="553"/>
      <c r="J695" s="529"/>
      <c r="K695" s="554"/>
      <c r="L695" s="616"/>
      <c r="M695" s="554"/>
      <c r="N695" s="117"/>
      <c r="O695" s="80">
        <f>'Mapa de Risco'!H695</f>
        <v>0</v>
      </c>
      <c r="P695" s="150"/>
      <c r="Q695" s="8"/>
      <c r="R695" s="147"/>
      <c r="S695" s="148"/>
      <c r="T695" s="148"/>
      <c r="U695" s="148"/>
      <c r="V695" s="124" t="str">
        <f t="shared" si="244"/>
        <v/>
      </c>
      <c r="W695" s="417"/>
      <c r="Y695" s="417"/>
      <c r="Z695" s="417"/>
      <c r="AA695" s="417"/>
      <c r="AB695" s="526"/>
    </row>
    <row r="696" spans="2:28" s="78" customFormat="1" ht="13.9" customHeight="1" thickTop="1" thickBot="1" x14ac:dyDescent="0.25">
      <c r="B696" s="446"/>
      <c r="C696" s="459"/>
      <c r="D696" s="446"/>
      <c r="E696" s="459"/>
      <c r="F696" s="613"/>
      <c r="G696" s="123">
        <f>'Mapa de Risco'!F696</f>
        <v>0</v>
      </c>
      <c r="H696" s="135"/>
      <c r="I696" s="553"/>
      <c r="J696" s="529"/>
      <c r="K696" s="554"/>
      <c r="L696" s="616"/>
      <c r="M696" s="554"/>
      <c r="N696" s="117"/>
      <c r="O696" s="80">
        <f>'Mapa de Risco'!H696</f>
        <v>0</v>
      </c>
      <c r="P696" s="150"/>
      <c r="Q696" s="8"/>
      <c r="R696" s="147"/>
      <c r="S696" s="148"/>
      <c r="T696" s="148"/>
      <c r="U696" s="148"/>
      <c r="V696" s="124" t="str">
        <f t="shared" si="244"/>
        <v/>
      </c>
      <c r="W696" s="417"/>
      <c r="Y696" s="417"/>
      <c r="Z696" s="417"/>
      <c r="AA696" s="417"/>
      <c r="AB696" s="526"/>
    </row>
    <row r="697" spans="2:28" s="78" customFormat="1" ht="13.9" customHeight="1" thickTop="1" thickBot="1" x14ac:dyDescent="0.25">
      <c r="B697" s="446"/>
      <c r="C697" s="459"/>
      <c r="D697" s="446"/>
      <c r="E697" s="459"/>
      <c r="F697" s="613"/>
      <c r="G697" s="123">
        <f>'Mapa de Risco'!F697</f>
        <v>0</v>
      </c>
      <c r="H697" s="135"/>
      <c r="I697" s="553"/>
      <c r="J697" s="529"/>
      <c r="K697" s="554"/>
      <c r="L697" s="616"/>
      <c r="M697" s="554"/>
      <c r="N697" s="117"/>
      <c r="O697" s="80">
        <f>'Mapa de Risco'!H697</f>
        <v>0</v>
      </c>
      <c r="P697" s="150"/>
      <c r="Q697" s="8"/>
      <c r="R697" s="147"/>
      <c r="S697" s="148"/>
      <c r="T697" s="148"/>
      <c r="U697" s="148"/>
      <c r="V697" s="124" t="str">
        <f t="shared" si="244"/>
        <v/>
      </c>
      <c r="W697" s="417"/>
      <c r="Y697" s="417"/>
      <c r="Z697" s="417"/>
      <c r="AA697" s="417"/>
      <c r="AB697" s="526"/>
    </row>
    <row r="698" spans="2:28" s="78" customFormat="1" ht="13.9" customHeight="1" thickTop="1" thickBot="1" x14ac:dyDescent="0.25">
      <c r="B698" s="446"/>
      <c r="C698" s="459"/>
      <c r="D698" s="446"/>
      <c r="E698" s="459"/>
      <c r="F698" s="613"/>
      <c r="G698" s="123">
        <f>'Mapa de Risco'!F698</f>
        <v>0</v>
      </c>
      <c r="H698" s="135"/>
      <c r="I698" s="553"/>
      <c r="J698" s="529"/>
      <c r="K698" s="554"/>
      <c r="L698" s="616"/>
      <c r="M698" s="554"/>
      <c r="N698" s="117"/>
      <c r="O698" s="80">
        <f>'Mapa de Risco'!H698</f>
        <v>0</v>
      </c>
      <c r="P698" s="150"/>
      <c r="Q698" s="8"/>
      <c r="R698" s="147"/>
      <c r="S698" s="148"/>
      <c r="T698" s="148"/>
      <c r="U698" s="148"/>
      <c r="V698" s="124" t="str">
        <f t="shared" si="244"/>
        <v/>
      </c>
      <c r="W698" s="417"/>
      <c r="Y698" s="417"/>
      <c r="Z698" s="417"/>
      <c r="AA698" s="417"/>
      <c r="AB698" s="526"/>
    </row>
    <row r="699" spans="2:28" s="78" customFormat="1" ht="13.9" customHeight="1" thickTop="1" thickBot="1" x14ac:dyDescent="0.25">
      <c r="B699" s="446"/>
      <c r="C699" s="459"/>
      <c r="D699" s="446"/>
      <c r="E699" s="459"/>
      <c r="F699" s="613"/>
      <c r="G699" s="123">
        <f>'Mapa de Risco'!F699</f>
        <v>0</v>
      </c>
      <c r="H699" s="135"/>
      <c r="I699" s="553"/>
      <c r="J699" s="529"/>
      <c r="K699" s="554"/>
      <c r="L699" s="616"/>
      <c r="M699" s="554"/>
      <c r="N699" s="117"/>
      <c r="O699" s="80">
        <f>'Mapa de Risco'!H699</f>
        <v>0</v>
      </c>
      <c r="P699" s="150"/>
      <c r="Q699" s="8"/>
      <c r="R699" s="147"/>
      <c r="S699" s="148"/>
      <c r="T699" s="148"/>
      <c r="U699" s="148"/>
      <c r="V699" s="124" t="str">
        <f t="shared" si="244"/>
        <v/>
      </c>
      <c r="W699" s="417"/>
      <c r="Y699" s="417"/>
      <c r="Z699" s="417"/>
      <c r="AA699" s="417"/>
      <c r="AB699" s="526"/>
    </row>
    <row r="700" spans="2:28" s="78" customFormat="1" ht="13.9" customHeight="1" thickTop="1" thickBot="1" x14ac:dyDescent="0.25">
      <c r="B700" s="446"/>
      <c r="C700" s="459"/>
      <c r="D700" s="446"/>
      <c r="E700" s="459"/>
      <c r="F700" s="613"/>
      <c r="G700" s="123">
        <f>'Mapa de Risco'!F700</f>
        <v>0</v>
      </c>
      <c r="H700" s="135"/>
      <c r="I700" s="553"/>
      <c r="J700" s="529"/>
      <c r="K700" s="554"/>
      <c r="L700" s="616"/>
      <c r="M700" s="554"/>
      <c r="N700" s="117"/>
      <c r="O700" s="80">
        <f>'Mapa de Risco'!H700</f>
        <v>0</v>
      </c>
      <c r="P700" s="150"/>
      <c r="Q700" s="8"/>
      <c r="R700" s="147"/>
      <c r="S700" s="148"/>
      <c r="T700" s="148"/>
      <c r="U700" s="148"/>
      <c r="V700" s="124" t="str">
        <f t="shared" si="244"/>
        <v/>
      </c>
      <c r="W700" s="417"/>
      <c r="Y700" s="417"/>
      <c r="Z700" s="417"/>
      <c r="AA700" s="417"/>
      <c r="AB700" s="526"/>
    </row>
    <row r="701" spans="2:28" s="78" customFormat="1" ht="13.9" customHeight="1" thickTop="1" thickBot="1" x14ac:dyDescent="0.25">
      <c r="B701" s="446"/>
      <c r="C701" s="459"/>
      <c r="D701" s="447"/>
      <c r="E701" s="460"/>
      <c r="F701" s="614"/>
      <c r="G701" s="123">
        <f>'Mapa de Risco'!F701</f>
        <v>0</v>
      </c>
      <c r="H701" s="135"/>
      <c r="I701" s="555"/>
      <c r="J701" s="556"/>
      <c r="K701" s="557"/>
      <c r="L701" s="617"/>
      <c r="M701" s="557"/>
      <c r="N701" s="117"/>
      <c r="O701" s="80">
        <f>'Mapa de Risco'!H701</f>
        <v>0</v>
      </c>
      <c r="P701" s="150"/>
      <c r="Q701" s="8"/>
      <c r="R701" s="147"/>
      <c r="S701" s="148"/>
      <c r="T701" s="148"/>
      <c r="U701" s="148"/>
      <c r="V701" s="124" t="str">
        <f t="shared" si="244"/>
        <v/>
      </c>
      <c r="W701" s="418"/>
      <c r="Y701" s="418"/>
      <c r="Z701" s="418"/>
      <c r="AA701" s="418"/>
      <c r="AB701" s="527"/>
    </row>
    <row r="702" spans="2:28" s="78" customFormat="1" ht="13.9" customHeight="1" thickTop="1" thickBot="1" x14ac:dyDescent="0.25">
      <c r="B702" s="446"/>
      <c r="C702" s="459"/>
      <c r="D702" s="445" t="str">
        <f>'Mapa de Risco'!D702:D711</f>
        <v>FCS.06</v>
      </c>
      <c r="E702" s="470">
        <f>'Mapa de Risco'!E702:E711</f>
        <v>0</v>
      </c>
      <c r="F702" s="612" t="str">
        <f>'Mapa de Risco'!G702:G711</f>
        <v>Evento 70</v>
      </c>
      <c r="G702" s="123">
        <f>'Mapa de Risco'!F702</f>
        <v>0</v>
      </c>
      <c r="H702" s="135"/>
      <c r="I702" s="550" t="str">
        <f t="shared" ref="I702" si="257">IFERROR(ROUND(AVERAGE(H702:H711),0),"")</f>
        <v/>
      </c>
      <c r="J702" s="551"/>
      <c r="K702" s="552"/>
      <c r="L702" s="615" t="str">
        <f t="shared" ref="L702" si="258">IF(I702&gt;5,"Nota Inválida",HLOOKUP(I702,$I$9:$M$10,2,0))</f>
        <v>Nota Inválida</v>
      </c>
      <c r="M702" s="552"/>
      <c r="N702" s="117"/>
      <c r="O702" s="80">
        <f>'Mapa de Risco'!H702</f>
        <v>0</v>
      </c>
      <c r="P702" s="150"/>
      <c r="Q702" s="8"/>
      <c r="R702" s="147"/>
      <c r="S702" s="148"/>
      <c r="T702" s="148"/>
      <c r="U702" s="148"/>
      <c r="V702" s="124" t="str">
        <f t="shared" si="244"/>
        <v/>
      </c>
      <c r="W702" s="537" t="str">
        <f t="shared" si="254"/>
        <v/>
      </c>
      <c r="Y702" s="537" t="str">
        <f t="shared" si="241"/>
        <v/>
      </c>
      <c r="Z702" s="537" t="str">
        <f t="shared" si="251"/>
        <v/>
      </c>
      <c r="AA702" s="537" t="str">
        <f t="shared" si="247"/>
        <v/>
      </c>
      <c r="AB702" s="525" t="str">
        <f t="shared" si="248"/>
        <v/>
      </c>
    </row>
    <row r="703" spans="2:28" s="78" customFormat="1" ht="13.9" customHeight="1" thickTop="1" thickBot="1" x14ac:dyDescent="0.25">
      <c r="B703" s="446"/>
      <c r="C703" s="459"/>
      <c r="D703" s="446"/>
      <c r="E703" s="459"/>
      <c r="F703" s="613"/>
      <c r="G703" s="123">
        <f>'Mapa de Risco'!F703</f>
        <v>0</v>
      </c>
      <c r="H703" s="135"/>
      <c r="I703" s="553"/>
      <c r="J703" s="529"/>
      <c r="K703" s="554"/>
      <c r="L703" s="616"/>
      <c r="M703" s="554"/>
      <c r="N703" s="117"/>
      <c r="O703" s="80">
        <f>'Mapa de Risco'!H703</f>
        <v>0</v>
      </c>
      <c r="P703" s="150"/>
      <c r="Q703" s="8"/>
      <c r="R703" s="147"/>
      <c r="S703" s="148"/>
      <c r="T703" s="148"/>
      <c r="U703" s="148"/>
      <c r="V703" s="124" t="str">
        <f t="shared" si="244"/>
        <v/>
      </c>
      <c r="W703" s="417"/>
      <c r="Y703" s="417"/>
      <c r="Z703" s="417"/>
      <c r="AA703" s="417"/>
      <c r="AB703" s="526"/>
    </row>
    <row r="704" spans="2:28" s="78" customFormat="1" ht="13.9" customHeight="1" thickTop="1" thickBot="1" x14ac:dyDescent="0.25">
      <c r="B704" s="446"/>
      <c r="C704" s="459"/>
      <c r="D704" s="446"/>
      <c r="E704" s="459"/>
      <c r="F704" s="613"/>
      <c r="G704" s="123">
        <f>'Mapa de Risco'!F704</f>
        <v>0</v>
      </c>
      <c r="H704" s="135"/>
      <c r="I704" s="553"/>
      <c r="J704" s="529"/>
      <c r="K704" s="554"/>
      <c r="L704" s="616"/>
      <c r="M704" s="554"/>
      <c r="N704" s="117"/>
      <c r="O704" s="80">
        <f>'Mapa de Risco'!H704</f>
        <v>0</v>
      </c>
      <c r="P704" s="150"/>
      <c r="Q704" s="8"/>
      <c r="R704" s="147"/>
      <c r="S704" s="148"/>
      <c r="T704" s="148"/>
      <c r="U704" s="148"/>
      <c r="V704" s="124" t="str">
        <f t="shared" si="244"/>
        <v/>
      </c>
      <c r="W704" s="417"/>
      <c r="Y704" s="417"/>
      <c r="Z704" s="417"/>
      <c r="AA704" s="417"/>
      <c r="AB704" s="526"/>
    </row>
    <row r="705" spans="2:28" s="78" customFormat="1" ht="13.9" customHeight="1" thickTop="1" thickBot="1" x14ac:dyDescent="0.25">
      <c r="B705" s="446"/>
      <c r="C705" s="459"/>
      <c r="D705" s="446"/>
      <c r="E705" s="459"/>
      <c r="F705" s="613"/>
      <c r="G705" s="123">
        <f>'Mapa de Risco'!F705</f>
        <v>0</v>
      </c>
      <c r="H705" s="135"/>
      <c r="I705" s="553"/>
      <c r="J705" s="529"/>
      <c r="K705" s="554"/>
      <c r="L705" s="616"/>
      <c r="M705" s="554"/>
      <c r="N705" s="117"/>
      <c r="O705" s="80">
        <f>'Mapa de Risco'!H705</f>
        <v>0</v>
      </c>
      <c r="P705" s="150"/>
      <c r="Q705" s="8"/>
      <c r="R705" s="147"/>
      <c r="S705" s="148"/>
      <c r="T705" s="148"/>
      <c r="U705" s="148"/>
      <c r="V705" s="124" t="str">
        <f t="shared" si="244"/>
        <v/>
      </c>
      <c r="W705" s="417"/>
      <c r="Y705" s="417"/>
      <c r="Z705" s="417"/>
      <c r="AA705" s="417"/>
      <c r="AB705" s="526"/>
    </row>
    <row r="706" spans="2:28" s="78" customFormat="1" ht="13.9" customHeight="1" thickTop="1" thickBot="1" x14ac:dyDescent="0.25">
      <c r="B706" s="446"/>
      <c r="C706" s="459"/>
      <c r="D706" s="446"/>
      <c r="E706" s="459"/>
      <c r="F706" s="613"/>
      <c r="G706" s="123">
        <f>'Mapa de Risco'!F706</f>
        <v>0</v>
      </c>
      <c r="H706" s="135"/>
      <c r="I706" s="553"/>
      <c r="J706" s="529"/>
      <c r="K706" s="554"/>
      <c r="L706" s="616"/>
      <c r="M706" s="554"/>
      <c r="N706" s="117"/>
      <c r="O706" s="80">
        <f>'Mapa de Risco'!H706</f>
        <v>0</v>
      </c>
      <c r="P706" s="150"/>
      <c r="Q706" s="8"/>
      <c r="R706" s="147"/>
      <c r="S706" s="148"/>
      <c r="T706" s="148"/>
      <c r="U706" s="148"/>
      <c r="V706" s="124" t="str">
        <f t="shared" si="244"/>
        <v/>
      </c>
      <c r="W706" s="417"/>
      <c r="Y706" s="417"/>
      <c r="Z706" s="417"/>
      <c r="AA706" s="417"/>
      <c r="AB706" s="526"/>
    </row>
    <row r="707" spans="2:28" s="78" customFormat="1" ht="13.9" customHeight="1" thickTop="1" thickBot="1" x14ac:dyDescent="0.25">
      <c r="B707" s="446"/>
      <c r="C707" s="459"/>
      <c r="D707" s="446"/>
      <c r="E707" s="459"/>
      <c r="F707" s="613"/>
      <c r="G707" s="123">
        <f>'Mapa de Risco'!F707</f>
        <v>0</v>
      </c>
      <c r="H707" s="135"/>
      <c r="I707" s="553"/>
      <c r="J707" s="529"/>
      <c r="K707" s="554"/>
      <c r="L707" s="616"/>
      <c r="M707" s="554"/>
      <c r="N707" s="117"/>
      <c r="O707" s="80">
        <f>'Mapa de Risco'!H707</f>
        <v>0</v>
      </c>
      <c r="P707" s="150"/>
      <c r="Q707" s="8"/>
      <c r="R707" s="147"/>
      <c r="S707" s="148"/>
      <c r="T707" s="148"/>
      <c r="U707" s="148"/>
      <c r="V707" s="124" t="str">
        <f t="shared" si="244"/>
        <v/>
      </c>
      <c r="W707" s="417"/>
      <c r="Y707" s="417"/>
      <c r="Z707" s="417"/>
      <c r="AA707" s="417"/>
      <c r="AB707" s="526"/>
    </row>
    <row r="708" spans="2:28" s="78" customFormat="1" ht="13.9" customHeight="1" thickTop="1" thickBot="1" x14ac:dyDescent="0.25">
      <c r="B708" s="446"/>
      <c r="C708" s="459"/>
      <c r="D708" s="446"/>
      <c r="E708" s="459"/>
      <c r="F708" s="613"/>
      <c r="G708" s="123">
        <f>'Mapa de Risco'!F708</f>
        <v>0</v>
      </c>
      <c r="H708" s="135"/>
      <c r="I708" s="553"/>
      <c r="J708" s="529"/>
      <c r="K708" s="554"/>
      <c r="L708" s="616"/>
      <c r="M708" s="554"/>
      <c r="N708" s="117"/>
      <c r="O708" s="80">
        <f>'Mapa de Risco'!H708</f>
        <v>0</v>
      </c>
      <c r="P708" s="150"/>
      <c r="Q708" s="8"/>
      <c r="R708" s="147"/>
      <c r="S708" s="148"/>
      <c r="T708" s="148"/>
      <c r="U708" s="148"/>
      <c r="V708" s="124" t="str">
        <f t="shared" si="244"/>
        <v/>
      </c>
      <c r="W708" s="417"/>
      <c r="Y708" s="417"/>
      <c r="Z708" s="417"/>
      <c r="AA708" s="417"/>
      <c r="AB708" s="526"/>
    </row>
    <row r="709" spans="2:28" s="78" customFormat="1" ht="13.9" customHeight="1" thickTop="1" thickBot="1" x14ac:dyDescent="0.25">
      <c r="B709" s="446"/>
      <c r="C709" s="459"/>
      <c r="D709" s="446"/>
      <c r="E709" s="459"/>
      <c r="F709" s="613"/>
      <c r="G709" s="123">
        <f>'Mapa de Risco'!F709</f>
        <v>0</v>
      </c>
      <c r="H709" s="135"/>
      <c r="I709" s="553"/>
      <c r="J709" s="529"/>
      <c r="K709" s="554"/>
      <c r="L709" s="616"/>
      <c r="M709" s="554"/>
      <c r="N709" s="117"/>
      <c r="O709" s="80">
        <f>'Mapa de Risco'!H709</f>
        <v>0</v>
      </c>
      <c r="P709" s="150"/>
      <c r="Q709" s="8"/>
      <c r="R709" s="147"/>
      <c r="S709" s="148"/>
      <c r="T709" s="148"/>
      <c r="U709" s="148"/>
      <c r="V709" s="124" t="str">
        <f t="shared" si="244"/>
        <v/>
      </c>
      <c r="W709" s="417"/>
      <c r="Y709" s="417"/>
      <c r="Z709" s="417"/>
      <c r="AA709" s="417"/>
      <c r="AB709" s="526"/>
    </row>
    <row r="710" spans="2:28" s="78" customFormat="1" ht="13.9" customHeight="1" thickTop="1" thickBot="1" x14ac:dyDescent="0.25">
      <c r="B710" s="446"/>
      <c r="C710" s="459"/>
      <c r="D710" s="446"/>
      <c r="E710" s="459"/>
      <c r="F710" s="613"/>
      <c r="G710" s="123">
        <f>'Mapa de Risco'!F710</f>
        <v>0</v>
      </c>
      <c r="H710" s="135"/>
      <c r="I710" s="553"/>
      <c r="J710" s="529"/>
      <c r="K710" s="554"/>
      <c r="L710" s="616"/>
      <c r="M710" s="554"/>
      <c r="N710" s="117"/>
      <c r="O710" s="80">
        <f>'Mapa de Risco'!H710</f>
        <v>0</v>
      </c>
      <c r="P710" s="150"/>
      <c r="Q710" s="8"/>
      <c r="R710" s="147"/>
      <c r="S710" s="148"/>
      <c r="T710" s="148"/>
      <c r="U710" s="148"/>
      <c r="V710" s="124" t="str">
        <f t="shared" si="244"/>
        <v/>
      </c>
      <c r="W710" s="417"/>
      <c r="Y710" s="417"/>
      <c r="Z710" s="417"/>
      <c r="AA710" s="417"/>
      <c r="AB710" s="526"/>
    </row>
    <row r="711" spans="2:28" s="78" customFormat="1" ht="13.9" customHeight="1" thickTop="1" thickBot="1" x14ac:dyDescent="0.25">
      <c r="B711" s="446"/>
      <c r="C711" s="459"/>
      <c r="D711" s="447"/>
      <c r="E711" s="460"/>
      <c r="F711" s="614"/>
      <c r="G711" s="123">
        <f>'Mapa de Risco'!F711</f>
        <v>0</v>
      </c>
      <c r="H711" s="135"/>
      <c r="I711" s="555"/>
      <c r="J711" s="556"/>
      <c r="K711" s="557"/>
      <c r="L711" s="617"/>
      <c r="M711" s="557"/>
      <c r="N711" s="117"/>
      <c r="O711" s="80">
        <f>'Mapa de Risco'!H711</f>
        <v>0</v>
      </c>
      <c r="P711" s="150"/>
      <c r="Q711" s="8"/>
      <c r="R711" s="147"/>
      <c r="S711" s="148"/>
      <c r="T711" s="148"/>
      <c r="U711" s="148"/>
      <c r="V711" s="124" t="str">
        <f t="shared" si="244"/>
        <v/>
      </c>
      <c r="W711" s="418"/>
      <c r="Y711" s="418"/>
      <c r="Z711" s="418"/>
      <c r="AA711" s="418"/>
      <c r="AB711" s="527"/>
    </row>
    <row r="712" spans="2:28" s="78" customFormat="1" ht="13.9" customHeight="1" thickTop="1" thickBot="1" x14ac:dyDescent="0.25">
      <c r="B712" s="446"/>
      <c r="C712" s="459"/>
      <c r="D712" s="445" t="str">
        <f>'Mapa de Risco'!D712:D721</f>
        <v>FCS.07</v>
      </c>
      <c r="E712" s="470">
        <f>'Mapa de Risco'!E712:E721</f>
        <v>0</v>
      </c>
      <c r="F712" s="612" t="str">
        <f>'Mapa de Risco'!G712:G721</f>
        <v>Evento 71</v>
      </c>
      <c r="G712" s="123">
        <f>'Mapa de Risco'!F712</f>
        <v>0</v>
      </c>
      <c r="H712" s="135"/>
      <c r="I712" s="550" t="str">
        <f t="shared" ref="I712" si="259">IFERROR(ROUND(AVERAGE(H712:H721),0),"")</f>
        <v/>
      </c>
      <c r="J712" s="551"/>
      <c r="K712" s="552"/>
      <c r="L712" s="615" t="str">
        <f t="shared" ref="L712" si="260">IF(I712&gt;5,"Nota Inválida",HLOOKUP(I712,$I$9:$M$10,2,0))</f>
        <v>Nota Inválida</v>
      </c>
      <c r="M712" s="552"/>
      <c r="N712" s="117"/>
      <c r="O712" s="80">
        <f>'Mapa de Risco'!H712</f>
        <v>0</v>
      </c>
      <c r="P712" s="150"/>
      <c r="Q712" s="8"/>
      <c r="R712" s="147"/>
      <c r="S712" s="148"/>
      <c r="T712" s="148"/>
      <c r="U712" s="148"/>
      <c r="V712" s="124" t="str">
        <f t="shared" si="244"/>
        <v/>
      </c>
      <c r="W712" s="537" t="str">
        <f t="shared" si="254"/>
        <v/>
      </c>
      <c r="Y712" s="537" t="str">
        <f t="shared" ref="Y712:Y772" si="261">I712</f>
        <v/>
      </c>
      <c r="Z712" s="537" t="str">
        <f t="shared" si="251"/>
        <v/>
      </c>
      <c r="AA712" s="537" t="str">
        <f t="shared" si="247"/>
        <v/>
      </c>
      <c r="AB712" s="525" t="str">
        <f t="shared" si="248"/>
        <v/>
      </c>
    </row>
    <row r="713" spans="2:28" s="78" customFormat="1" ht="13.9" customHeight="1" thickTop="1" thickBot="1" x14ac:dyDescent="0.25">
      <c r="B713" s="446"/>
      <c r="C713" s="459"/>
      <c r="D713" s="446"/>
      <c r="E713" s="459"/>
      <c r="F713" s="613"/>
      <c r="G713" s="123">
        <f>'Mapa de Risco'!F713</f>
        <v>0</v>
      </c>
      <c r="H713" s="135"/>
      <c r="I713" s="553"/>
      <c r="J713" s="529"/>
      <c r="K713" s="554"/>
      <c r="L713" s="616"/>
      <c r="M713" s="554"/>
      <c r="N713" s="117"/>
      <c r="O713" s="80">
        <f>'Mapa de Risco'!H713</f>
        <v>0</v>
      </c>
      <c r="P713" s="150"/>
      <c r="Q713" s="8"/>
      <c r="R713" s="147"/>
      <c r="S713" s="148"/>
      <c r="T713" s="148"/>
      <c r="U713" s="148"/>
      <c r="V713" s="124" t="str">
        <f t="shared" si="244"/>
        <v/>
      </c>
      <c r="W713" s="417"/>
      <c r="Y713" s="417"/>
      <c r="Z713" s="417"/>
      <c r="AA713" s="417"/>
      <c r="AB713" s="526"/>
    </row>
    <row r="714" spans="2:28" s="78" customFormat="1" ht="13.9" customHeight="1" thickTop="1" thickBot="1" x14ac:dyDescent="0.25">
      <c r="B714" s="446"/>
      <c r="C714" s="459"/>
      <c r="D714" s="446"/>
      <c r="E714" s="459"/>
      <c r="F714" s="613"/>
      <c r="G714" s="123">
        <f>'Mapa de Risco'!F714</f>
        <v>0</v>
      </c>
      <c r="H714" s="135"/>
      <c r="I714" s="553"/>
      <c r="J714" s="529"/>
      <c r="K714" s="554"/>
      <c r="L714" s="616"/>
      <c r="M714" s="554"/>
      <c r="N714" s="117"/>
      <c r="O714" s="80">
        <f>'Mapa de Risco'!H714</f>
        <v>0</v>
      </c>
      <c r="P714" s="150"/>
      <c r="Q714" s="8"/>
      <c r="R714" s="147"/>
      <c r="S714" s="148"/>
      <c r="T714" s="148"/>
      <c r="U714" s="148"/>
      <c r="V714" s="124" t="str">
        <f t="shared" si="244"/>
        <v/>
      </c>
      <c r="W714" s="417"/>
      <c r="Y714" s="417"/>
      <c r="Z714" s="417"/>
      <c r="AA714" s="417"/>
      <c r="AB714" s="526"/>
    </row>
    <row r="715" spans="2:28" s="78" customFormat="1" ht="13.9" customHeight="1" thickTop="1" thickBot="1" x14ac:dyDescent="0.25">
      <c r="B715" s="446"/>
      <c r="C715" s="459"/>
      <c r="D715" s="446"/>
      <c r="E715" s="459"/>
      <c r="F715" s="613"/>
      <c r="G715" s="123">
        <f>'Mapa de Risco'!F715</f>
        <v>0</v>
      </c>
      <c r="H715" s="135"/>
      <c r="I715" s="553"/>
      <c r="J715" s="529"/>
      <c r="K715" s="554"/>
      <c r="L715" s="616"/>
      <c r="M715" s="554"/>
      <c r="N715" s="117"/>
      <c r="O715" s="80">
        <f>'Mapa de Risco'!H715</f>
        <v>0</v>
      </c>
      <c r="P715" s="150"/>
      <c r="Q715" s="8"/>
      <c r="R715" s="147"/>
      <c r="S715" s="148"/>
      <c r="T715" s="148"/>
      <c r="U715" s="148"/>
      <c r="V715" s="124" t="str">
        <f t="shared" si="244"/>
        <v/>
      </c>
      <c r="W715" s="417"/>
      <c r="Y715" s="417"/>
      <c r="Z715" s="417"/>
      <c r="AA715" s="417"/>
      <c r="AB715" s="526"/>
    </row>
    <row r="716" spans="2:28" s="78" customFormat="1" ht="13.9" customHeight="1" thickTop="1" thickBot="1" x14ac:dyDescent="0.25">
      <c r="B716" s="446"/>
      <c r="C716" s="459"/>
      <c r="D716" s="446"/>
      <c r="E716" s="459"/>
      <c r="F716" s="613"/>
      <c r="G716" s="123">
        <f>'Mapa de Risco'!F716</f>
        <v>0</v>
      </c>
      <c r="H716" s="135"/>
      <c r="I716" s="553"/>
      <c r="J716" s="529"/>
      <c r="K716" s="554"/>
      <c r="L716" s="616"/>
      <c r="M716" s="554"/>
      <c r="N716" s="117"/>
      <c r="O716" s="80">
        <f>'Mapa de Risco'!H716</f>
        <v>0</v>
      </c>
      <c r="P716" s="150"/>
      <c r="Q716" s="8"/>
      <c r="R716" s="147"/>
      <c r="S716" s="148"/>
      <c r="T716" s="148"/>
      <c r="U716" s="148"/>
      <c r="V716" s="124" t="str">
        <f t="shared" ref="V716:V779" si="262">IFERROR(((P716*$P$8)+(Q716*$Q$8)+(R716*$R$8)+(S716*$S$8)+(T716*$T$8)+(U716*$U$8))/((IF(P716=0,0,$P$8))+(IF(Q716=0,0,$Q$8))+(IF(R716=0,0,$R$8))+(IF(S716=0,0,$S$8))+(IF(T716=0,0,$T$8))+(IF(U716=0,0,$U$8))),"")</f>
        <v/>
      </c>
      <c r="W716" s="417"/>
      <c r="Y716" s="417"/>
      <c r="Z716" s="417"/>
      <c r="AA716" s="417"/>
      <c r="AB716" s="526"/>
    </row>
    <row r="717" spans="2:28" s="78" customFormat="1" ht="13.9" customHeight="1" thickTop="1" thickBot="1" x14ac:dyDescent="0.25">
      <c r="B717" s="446"/>
      <c r="C717" s="459"/>
      <c r="D717" s="446"/>
      <c r="E717" s="459"/>
      <c r="F717" s="613"/>
      <c r="G717" s="123">
        <f>'Mapa de Risco'!F717</f>
        <v>0</v>
      </c>
      <c r="H717" s="135"/>
      <c r="I717" s="553"/>
      <c r="J717" s="529"/>
      <c r="K717" s="554"/>
      <c r="L717" s="616"/>
      <c r="M717" s="554"/>
      <c r="N717" s="117"/>
      <c r="O717" s="80">
        <f>'Mapa de Risco'!H717</f>
        <v>0</v>
      </c>
      <c r="P717" s="150"/>
      <c r="Q717" s="8"/>
      <c r="R717" s="147"/>
      <c r="S717" s="148"/>
      <c r="T717" s="148"/>
      <c r="U717" s="148"/>
      <c r="V717" s="124" t="str">
        <f t="shared" si="262"/>
        <v/>
      </c>
      <c r="W717" s="417"/>
      <c r="Y717" s="417"/>
      <c r="Z717" s="417"/>
      <c r="AA717" s="417"/>
      <c r="AB717" s="526"/>
    </row>
    <row r="718" spans="2:28" s="78" customFormat="1" ht="13.9" customHeight="1" thickTop="1" thickBot="1" x14ac:dyDescent="0.25">
      <c r="B718" s="446"/>
      <c r="C718" s="459"/>
      <c r="D718" s="446"/>
      <c r="E718" s="459"/>
      <c r="F718" s="613"/>
      <c r="G718" s="123">
        <f>'Mapa de Risco'!F718</f>
        <v>0</v>
      </c>
      <c r="H718" s="135"/>
      <c r="I718" s="553"/>
      <c r="J718" s="529"/>
      <c r="K718" s="554"/>
      <c r="L718" s="616"/>
      <c r="M718" s="554"/>
      <c r="N718" s="117"/>
      <c r="O718" s="80">
        <f>'Mapa de Risco'!H718</f>
        <v>0</v>
      </c>
      <c r="P718" s="150"/>
      <c r="Q718" s="8"/>
      <c r="R718" s="147"/>
      <c r="S718" s="148"/>
      <c r="T718" s="148"/>
      <c r="U718" s="148"/>
      <c r="V718" s="124" t="str">
        <f t="shared" si="262"/>
        <v/>
      </c>
      <c r="W718" s="417"/>
      <c r="Y718" s="417"/>
      <c r="Z718" s="417"/>
      <c r="AA718" s="417"/>
      <c r="AB718" s="526"/>
    </row>
    <row r="719" spans="2:28" s="78" customFormat="1" ht="13.9" customHeight="1" thickTop="1" thickBot="1" x14ac:dyDescent="0.25">
      <c r="B719" s="446"/>
      <c r="C719" s="459"/>
      <c r="D719" s="446"/>
      <c r="E719" s="459"/>
      <c r="F719" s="613"/>
      <c r="G719" s="123">
        <f>'Mapa de Risco'!F719</f>
        <v>0</v>
      </c>
      <c r="H719" s="135"/>
      <c r="I719" s="553"/>
      <c r="J719" s="529"/>
      <c r="K719" s="554"/>
      <c r="L719" s="616"/>
      <c r="M719" s="554"/>
      <c r="N719" s="117"/>
      <c r="O719" s="80">
        <f>'Mapa de Risco'!H719</f>
        <v>0</v>
      </c>
      <c r="P719" s="150"/>
      <c r="Q719" s="8"/>
      <c r="R719" s="147"/>
      <c r="S719" s="148"/>
      <c r="T719" s="148"/>
      <c r="U719" s="148"/>
      <c r="V719" s="124" t="str">
        <f t="shared" si="262"/>
        <v/>
      </c>
      <c r="W719" s="417"/>
      <c r="Y719" s="417"/>
      <c r="Z719" s="417"/>
      <c r="AA719" s="417"/>
      <c r="AB719" s="526"/>
    </row>
    <row r="720" spans="2:28" s="78" customFormat="1" ht="13.9" customHeight="1" thickTop="1" thickBot="1" x14ac:dyDescent="0.25">
      <c r="B720" s="446"/>
      <c r="C720" s="459"/>
      <c r="D720" s="446"/>
      <c r="E720" s="459"/>
      <c r="F720" s="613"/>
      <c r="G720" s="123">
        <f>'Mapa de Risco'!F720</f>
        <v>0</v>
      </c>
      <c r="H720" s="135"/>
      <c r="I720" s="553"/>
      <c r="J720" s="529"/>
      <c r="K720" s="554"/>
      <c r="L720" s="616"/>
      <c r="M720" s="554"/>
      <c r="N720" s="117"/>
      <c r="O720" s="80">
        <f>'Mapa de Risco'!H720</f>
        <v>0</v>
      </c>
      <c r="P720" s="150"/>
      <c r="Q720" s="8"/>
      <c r="R720" s="147"/>
      <c r="S720" s="148"/>
      <c r="T720" s="148"/>
      <c r="U720" s="148"/>
      <c r="V720" s="124" t="str">
        <f t="shared" si="262"/>
        <v/>
      </c>
      <c r="W720" s="417"/>
      <c r="Y720" s="417"/>
      <c r="Z720" s="417"/>
      <c r="AA720" s="417"/>
      <c r="AB720" s="526"/>
    </row>
    <row r="721" spans="2:28" s="78" customFormat="1" ht="13.9" customHeight="1" thickTop="1" thickBot="1" x14ac:dyDescent="0.25">
      <c r="B721" s="446"/>
      <c r="C721" s="459"/>
      <c r="D721" s="447"/>
      <c r="E721" s="460"/>
      <c r="F721" s="614"/>
      <c r="G721" s="123">
        <f>'Mapa de Risco'!F721</f>
        <v>0</v>
      </c>
      <c r="H721" s="135"/>
      <c r="I721" s="555"/>
      <c r="J721" s="556"/>
      <c r="K721" s="557"/>
      <c r="L721" s="617"/>
      <c r="M721" s="557"/>
      <c r="N721" s="117"/>
      <c r="O721" s="80">
        <f>'Mapa de Risco'!H721</f>
        <v>0</v>
      </c>
      <c r="P721" s="150"/>
      <c r="Q721" s="8"/>
      <c r="R721" s="147"/>
      <c r="S721" s="148"/>
      <c r="T721" s="148"/>
      <c r="U721" s="148"/>
      <c r="V721" s="124" t="str">
        <f t="shared" si="262"/>
        <v/>
      </c>
      <c r="W721" s="418"/>
      <c r="Y721" s="418"/>
      <c r="Z721" s="418"/>
      <c r="AA721" s="418"/>
      <c r="AB721" s="527"/>
    </row>
    <row r="722" spans="2:28" s="78" customFormat="1" ht="13.9" customHeight="1" thickTop="1" thickBot="1" x14ac:dyDescent="0.25">
      <c r="B722" s="446"/>
      <c r="C722" s="459"/>
      <c r="D722" s="445" t="str">
        <f>'Mapa de Risco'!D722:D731</f>
        <v>FCS.08</v>
      </c>
      <c r="E722" s="470">
        <f>'Mapa de Risco'!E722:E731</f>
        <v>0</v>
      </c>
      <c r="F722" s="612" t="str">
        <f>'Mapa de Risco'!G722:G731</f>
        <v>Evento 72</v>
      </c>
      <c r="G722" s="123">
        <f>'Mapa de Risco'!F722</f>
        <v>0</v>
      </c>
      <c r="H722" s="135"/>
      <c r="I722" s="550" t="str">
        <f t="shared" ref="I722" si="263">IFERROR(ROUND(AVERAGE(H722:H731),0),"")</f>
        <v/>
      </c>
      <c r="J722" s="551"/>
      <c r="K722" s="552"/>
      <c r="L722" s="615" t="str">
        <f t="shared" ref="L722" si="264">IF(I722&gt;5,"Nota Inválida",HLOOKUP(I722,$I$9:$M$10,2,0))</f>
        <v>Nota Inválida</v>
      </c>
      <c r="M722" s="552"/>
      <c r="N722" s="117"/>
      <c r="O722" s="80">
        <f>'Mapa de Risco'!H722</f>
        <v>0</v>
      </c>
      <c r="P722" s="150"/>
      <c r="Q722" s="8"/>
      <c r="R722" s="147"/>
      <c r="S722" s="148"/>
      <c r="T722" s="148"/>
      <c r="U722" s="148"/>
      <c r="V722" s="124" t="str">
        <f t="shared" si="262"/>
        <v/>
      </c>
      <c r="W722" s="537" t="str">
        <f t="shared" si="254"/>
        <v/>
      </c>
      <c r="Y722" s="537" t="str">
        <f t="shared" si="261"/>
        <v/>
      </c>
      <c r="Z722" s="537" t="str">
        <f t="shared" ref="Z722:Z782" si="265">W722</f>
        <v/>
      </c>
      <c r="AA722" s="537" t="str">
        <f t="shared" si="247"/>
        <v/>
      </c>
      <c r="AB722" s="525" t="str">
        <f t="shared" si="248"/>
        <v/>
      </c>
    </row>
    <row r="723" spans="2:28" s="78" customFormat="1" ht="13.9" customHeight="1" thickTop="1" thickBot="1" x14ac:dyDescent="0.25">
      <c r="B723" s="446"/>
      <c r="C723" s="459"/>
      <c r="D723" s="446"/>
      <c r="E723" s="459"/>
      <c r="F723" s="613"/>
      <c r="G723" s="123">
        <f>'Mapa de Risco'!F723</f>
        <v>0</v>
      </c>
      <c r="H723" s="135"/>
      <c r="I723" s="553"/>
      <c r="J723" s="529"/>
      <c r="K723" s="554"/>
      <c r="L723" s="616"/>
      <c r="M723" s="554"/>
      <c r="N723" s="117"/>
      <c r="O723" s="80">
        <f>'Mapa de Risco'!H723</f>
        <v>0</v>
      </c>
      <c r="P723" s="150"/>
      <c r="Q723" s="8"/>
      <c r="R723" s="147"/>
      <c r="S723" s="148"/>
      <c r="T723" s="148"/>
      <c r="U723" s="148"/>
      <c r="V723" s="124" t="str">
        <f t="shared" si="262"/>
        <v/>
      </c>
      <c r="W723" s="417"/>
      <c r="Y723" s="417"/>
      <c r="Z723" s="417"/>
      <c r="AA723" s="417"/>
      <c r="AB723" s="526"/>
    </row>
    <row r="724" spans="2:28" s="78" customFormat="1" ht="13.9" customHeight="1" thickTop="1" thickBot="1" x14ac:dyDescent="0.25">
      <c r="B724" s="446"/>
      <c r="C724" s="459"/>
      <c r="D724" s="446"/>
      <c r="E724" s="459"/>
      <c r="F724" s="613"/>
      <c r="G724" s="123">
        <f>'Mapa de Risco'!F724</f>
        <v>0</v>
      </c>
      <c r="H724" s="135"/>
      <c r="I724" s="553"/>
      <c r="J724" s="529"/>
      <c r="K724" s="554"/>
      <c r="L724" s="616"/>
      <c r="M724" s="554"/>
      <c r="N724" s="117"/>
      <c r="O724" s="80">
        <f>'Mapa de Risco'!H724</f>
        <v>0</v>
      </c>
      <c r="P724" s="150"/>
      <c r="Q724" s="8"/>
      <c r="R724" s="147"/>
      <c r="S724" s="148"/>
      <c r="T724" s="148"/>
      <c r="U724" s="148"/>
      <c r="V724" s="124" t="str">
        <f t="shared" si="262"/>
        <v/>
      </c>
      <c r="W724" s="417"/>
      <c r="Y724" s="417"/>
      <c r="Z724" s="417"/>
      <c r="AA724" s="417"/>
      <c r="AB724" s="526"/>
    </row>
    <row r="725" spans="2:28" s="78" customFormat="1" ht="13.9" customHeight="1" thickTop="1" thickBot="1" x14ac:dyDescent="0.25">
      <c r="B725" s="446"/>
      <c r="C725" s="459"/>
      <c r="D725" s="446"/>
      <c r="E725" s="459"/>
      <c r="F725" s="613"/>
      <c r="G725" s="123">
        <f>'Mapa de Risco'!F725</f>
        <v>0</v>
      </c>
      <c r="H725" s="135"/>
      <c r="I725" s="553"/>
      <c r="J725" s="529"/>
      <c r="K725" s="554"/>
      <c r="L725" s="616"/>
      <c r="M725" s="554"/>
      <c r="N725" s="117"/>
      <c r="O725" s="80">
        <f>'Mapa de Risco'!H725</f>
        <v>0</v>
      </c>
      <c r="P725" s="150"/>
      <c r="Q725" s="8"/>
      <c r="R725" s="147"/>
      <c r="S725" s="148"/>
      <c r="T725" s="148"/>
      <c r="U725" s="148"/>
      <c r="V725" s="124" t="str">
        <f t="shared" si="262"/>
        <v/>
      </c>
      <c r="W725" s="417"/>
      <c r="Y725" s="417"/>
      <c r="Z725" s="417"/>
      <c r="AA725" s="417"/>
      <c r="AB725" s="526"/>
    </row>
    <row r="726" spans="2:28" s="78" customFormat="1" ht="13.9" customHeight="1" thickTop="1" thickBot="1" x14ac:dyDescent="0.25">
      <c r="B726" s="446"/>
      <c r="C726" s="459"/>
      <c r="D726" s="446"/>
      <c r="E726" s="459"/>
      <c r="F726" s="613"/>
      <c r="G726" s="123">
        <f>'Mapa de Risco'!F726</f>
        <v>0</v>
      </c>
      <c r="H726" s="135"/>
      <c r="I726" s="553"/>
      <c r="J726" s="529"/>
      <c r="K726" s="554"/>
      <c r="L726" s="616"/>
      <c r="M726" s="554"/>
      <c r="N726" s="117"/>
      <c r="O726" s="80">
        <f>'Mapa de Risco'!H726</f>
        <v>0</v>
      </c>
      <c r="P726" s="150"/>
      <c r="Q726" s="8"/>
      <c r="R726" s="147"/>
      <c r="S726" s="148"/>
      <c r="T726" s="148"/>
      <c r="U726" s="148"/>
      <c r="V726" s="124" t="str">
        <f t="shared" si="262"/>
        <v/>
      </c>
      <c r="W726" s="417"/>
      <c r="Y726" s="417"/>
      <c r="Z726" s="417"/>
      <c r="AA726" s="417"/>
      <c r="AB726" s="526"/>
    </row>
    <row r="727" spans="2:28" s="78" customFormat="1" ht="13.9" customHeight="1" thickTop="1" thickBot="1" x14ac:dyDescent="0.25">
      <c r="B727" s="446"/>
      <c r="C727" s="459"/>
      <c r="D727" s="446"/>
      <c r="E727" s="459"/>
      <c r="F727" s="613"/>
      <c r="G727" s="123">
        <f>'Mapa de Risco'!F727</f>
        <v>0</v>
      </c>
      <c r="H727" s="135"/>
      <c r="I727" s="553"/>
      <c r="J727" s="529"/>
      <c r="K727" s="554"/>
      <c r="L727" s="616"/>
      <c r="M727" s="554"/>
      <c r="N727" s="117"/>
      <c r="O727" s="80">
        <f>'Mapa de Risco'!H727</f>
        <v>0</v>
      </c>
      <c r="P727" s="150"/>
      <c r="Q727" s="8"/>
      <c r="R727" s="147"/>
      <c r="S727" s="148"/>
      <c r="T727" s="148"/>
      <c r="U727" s="148"/>
      <c r="V727" s="124" t="str">
        <f t="shared" si="262"/>
        <v/>
      </c>
      <c r="W727" s="417"/>
      <c r="Y727" s="417"/>
      <c r="Z727" s="417"/>
      <c r="AA727" s="417"/>
      <c r="AB727" s="526"/>
    </row>
    <row r="728" spans="2:28" s="78" customFormat="1" ht="13.9" customHeight="1" thickTop="1" thickBot="1" x14ac:dyDescent="0.25">
      <c r="B728" s="446"/>
      <c r="C728" s="459"/>
      <c r="D728" s="446"/>
      <c r="E728" s="459"/>
      <c r="F728" s="613"/>
      <c r="G728" s="123">
        <f>'Mapa de Risco'!F728</f>
        <v>0</v>
      </c>
      <c r="H728" s="135"/>
      <c r="I728" s="553"/>
      <c r="J728" s="529"/>
      <c r="K728" s="554"/>
      <c r="L728" s="616"/>
      <c r="M728" s="554"/>
      <c r="N728" s="117"/>
      <c r="O728" s="80">
        <f>'Mapa de Risco'!H728</f>
        <v>0</v>
      </c>
      <c r="P728" s="150"/>
      <c r="Q728" s="8"/>
      <c r="R728" s="147"/>
      <c r="S728" s="148"/>
      <c r="T728" s="148"/>
      <c r="U728" s="148"/>
      <c r="V728" s="124" t="str">
        <f t="shared" si="262"/>
        <v/>
      </c>
      <c r="W728" s="417"/>
      <c r="Y728" s="417"/>
      <c r="Z728" s="417"/>
      <c r="AA728" s="417"/>
      <c r="AB728" s="526"/>
    </row>
    <row r="729" spans="2:28" s="78" customFormat="1" ht="13.9" customHeight="1" thickTop="1" thickBot="1" x14ac:dyDescent="0.25">
      <c r="B729" s="446"/>
      <c r="C729" s="459"/>
      <c r="D729" s="446"/>
      <c r="E729" s="459"/>
      <c r="F729" s="613"/>
      <c r="G729" s="123">
        <f>'Mapa de Risco'!F729</f>
        <v>0</v>
      </c>
      <c r="H729" s="135"/>
      <c r="I729" s="553"/>
      <c r="J729" s="529"/>
      <c r="K729" s="554"/>
      <c r="L729" s="616"/>
      <c r="M729" s="554"/>
      <c r="N729" s="117"/>
      <c r="O729" s="80">
        <f>'Mapa de Risco'!H729</f>
        <v>0</v>
      </c>
      <c r="P729" s="150"/>
      <c r="Q729" s="8"/>
      <c r="R729" s="147"/>
      <c r="S729" s="148"/>
      <c r="T729" s="148"/>
      <c r="U729" s="148"/>
      <c r="V729" s="124" t="str">
        <f t="shared" si="262"/>
        <v/>
      </c>
      <c r="W729" s="417"/>
      <c r="Y729" s="417"/>
      <c r="Z729" s="417"/>
      <c r="AA729" s="417"/>
      <c r="AB729" s="526"/>
    </row>
    <row r="730" spans="2:28" s="78" customFormat="1" ht="13.9" customHeight="1" thickTop="1" thickBot="1" x14ac:dyDescent="0.25">
      <c r="B730" s="446"/>
      <c r="C730" s="459"/>
      <c r="D730" s="446"/>
      <c r="E730" s="459"/>
      <c r="F730" s="613"/>
      <c r="G730" s="123">
        <f>'Mapa de Risco'!F730</f>
        <v>0</v>
      </c>
      <c r="H730" s="135"/>
      <c r="I730" s="553"/>
      <c r="J730" s="529"/>
      <c r="K730" s="554"/>
      <c r="L730" s="616"/>
      <c r="M730" s="554"/>
      <c r="N730" s="117"/>
      <c r="O730" s="80">
        <f>'Mapa de Risco'!H730</f>
        <v>0</v>
      </c>
      <c r="P730" s="150"/>
      <c r="Q730" s="8"/>
      <c r="R730" s="147"/>
      <c r="S730" s="148"/>
      <c r="T730" s="148"/>
      <c r="U730" s="148"/>
      <c r="V730" s="124" t="str">
        <f t="shared" si="262"/>
        <v/>
      </c>
      <c r="W730" s="417"/>
      <c r="Y730" s="417"/>
      <c r="Z730" s="417"/>
      <c r="AA730" s="417"/>
      <c r="AB730" s="526"/>
    </row>
    <row r="731" spans="2:28" s="78" customFormat="1" ht="13.9" customHeight="1" thickTop="1" thickBot="1" x14ac:dyDescent="0.25">
      <c r="B731" s="447"/>
      <c r="C731" s="460"/>
      <c r="D731" s="447"/>
      <c r="E731" s="460"/>
      <c r="F731" s="614"/>
      <c r="G731" s="123">
        <f>'Mapa de Risco'!F731</f>
        <v>0</v>
      </c>
      <c r="H731" s="135"/>
      <c r="I731" s="555"/>
      <c r="J731" s="556"/>
      <c r="K731" s="557"/>
      <c r="L731" s="617"/>
      <c r="M731" s="557"/>
      <c r="N731" s="117"/>
      <c r="O731" s="80">
        <f>'Mapa de Risco'!H731</f>
        <v>0</v>
      </c>
      <c r="P731" s="150"/>
      <c r="Q731" s="8"/>
      <c r="R731" s="147"/>
      <c r="S731" s="148"/>
      <c r="T731" s="148"/>
      <c r="U731" s="148"/>
      <c r="V731" s="124" t="str">
        <f t="shared" si="262"/>
        <v/>
      </c>
      <c r="W731" s="418"/>
      <c r="Y731" s="418"/>
      <c r="Z731" s="418"/>
      <c r="AA731" s="418"/>
      <c r="AB731" s="527"/>
    </row>
    <row r="732" spans="2:28" s="78" customFormat="1" ht="13.9" customHeight="1" thickTop="1" thickBot="1" x14ac:dyDescent="0.25">
      <c r="B732" s="454" t="str">
        <f>'Mapa de Risco'!B732:B811</f>
        <v>Subp.10</v>
      </c>
      <c r="C732" s="461">
        <f>'Mapa de Risco'!C732:C811</f>
        <v>0</v>
      </c>
      <c r="D732" s="464" t="str">
        <f>'Mapa de Risco'!D732:D741</f>
        <v>FCS.01</v>
      </c>
      <c r="E732" s="471">
        <f>'Mapa de Risco'!E732:E741</f>
        <v>0</v>
      </c>
      <c r="F732" s="609" t="str">
        <f>'Mapa de Risco'!G732:G741</f>
        <v>Evento 73</v>
      </c>
      <c r="G732" s="120">
        <f>'Mapa de Risco'!F732</f>
        <v>0</v>
      </c>
      <c r="H732" s="134"/>
      <c r="I732" s="561" t="str">
        <f t="shared" ref="I732" si="266">IFERROR(ROUND(AVERAGE(H732:H741),0),"")</f>
        <v/>
      </c>
      <c r="J732" s="562"/>
      <c r="K732" s="563"/>
      <c r="L732" s="606" t="str">
        <f t="shared" ref="L732" si="267">IF(I732&gt;5,"Nota Inválida",HLOOKUP(I732,$I$9:$M$10,2,0))</f>
        <v>Nota Inválida</v>
      </c>
      <c r="M732" s="563"/>
      <c r="N732" s="117"/>
      <c r="O732" s="83">
        <f>'Mapa de Risco'!H732</f>
        <v>0</v>
      </c>
      <c r="P732" s="151"/>
      <c r="Q732" s="53"/>
      <c r="R732" s="144"/>
      <c r="S732" s="145"/>
      <c r="T732" s="145"/>
      <c r="U732" s="145"/>
      <c r="V732" s="121" t="str">
        <f t="shared" si="262"/>
        <v/>
      </c>
      <c r="W732" s="410" t="str">
        <f t="shared" si="254"/>
        <v/>
      </c>
      <c r="X732" s="122"/>
      <c r="Y732" s="410" t="str">
        <f t="shared" si="261"/>
        <v/>
      </c>
      <c r="Z732" s="410" t="str">
        <f t="shared" si="265"/>
        <v/>
      </c>
      <c r="AA732" s="410" t="str">
        <f t="shared" ref="AA732:AA792" si="268">IFERROR(Y732*Z732,"")</f>
        <v/>
      </c>
      <c r="AB732" s="522" t="str">
        <f t="shared" ref="AB732:AB792" si="269">IF(AA732=0,"",IF(AA732&lt;=2,"Risco Insignificante",IF(AA732&lt;=5,"Risco Pequeno",IF(AA732&lt;=10,"Risco Moderado",IF(AA732&lt;=16,"Risco Alto",IF(AA732&lt;=25,"Risco Crítico",""))))))</f>
        <v/>
      </c>
    </row>
    <row r="733" spans="2:28" s="78" customFormat="1" ht="13.9" customHeight="1" thickTop="1" thickBot="1" x14ac:dyDescent="0.25">
      <c r="B733" s="455"/>
      <c r="C733" s="462"/>
      <c r="D733" s="465"/>
      <c r="E733" s="472"/>
      <c r="F733" s="610"/>
      <c r="G733" s="120">
        <f>'Mapa de Risco'!F733</f>
        <v>0</v>
      </c>
      <c r="H733" s="134"/>
      <c r="I733" s="564"/>
      <c r="J733" s="565"/>
      <c r="K733" s="566"/>
      <c r="L733" s="607"/>
      <c r="M733" s="566"/>
      <c r="N733" s="117"/>
      <c r="O733" s="83">
        <f>'Mapa de Risco'!H733</f>
        <v>0</v>
      </c>
      <c r="P733" s="151"/>
      <c r="Q733" s="53"/>
      <c r="R733" s="144"/>
      <c r="S733" s="145"/>
      <c r="T733" s="145"/>
      <c r="U733" s="145"/>
      <c r="V733" s="121" t="str">
        <f t="shared" si="262"/>
        <v/>
      </c>
      <c r="W733" s="411"/>
      <c r="X733" s="122"/>
      <c r="Y733" s="411"/>
      <c r="Z733" s="411"/>
      <c r="AA733" s="411"/>
      <c r="AB733" s="523"/>
    </row>
    <row r="734" spans="2:28" s="78" customFormat="1" ht="13.9" customHeight="1" thickTop="1" thickBot="1" x14ac:dyDescent="0.25">
      <c r="B734" s="455"/>
      <c r="C734" s="462"/>
      <c r="D734" s="465"/>
      <c r="E734" s="472"/>
      <c r="F734" s="610"/>
      <c r="G734" s="120">
        <f>'Mapa de Risco'!F734</f>
        <v>0</v>
      </c>
      <c r="H734" s="134"/>
      <c r="I734" s="564"/>
      <c r="J734" s="565"/>
      <c r="K734" s="566"/>
      <c r="L734" s="607"/>
      <c r="M734" s="566"/>
      <c r="N734" s="117"/>
      <c r="O734" s="83">
        <f>'Mapa de Risco'!H734</f>
        <v>0</v>
      </c>
      <c r="P734" s="151"/>
      <c r="Q734" s="53"/>
      <c r="R734" s="144"/>
      <c r="S734" s="145"/>
      <c r="T734" s="145"/>
      <c r="U734" s="145"/>
      <c r="V734" s="121" t="str">
        <f t="shared" si="262"/>
        <v/>
      </c>
      <c r="W734" s="411"/>
      <c r="X734" s="122"/>
      <c r="Y734" s="411"/>
      <c r="Z734" s="411"/>
      <c r="AA734" s="411"/>
      <c r="AB734" s="523"/>
    </row>
    <row r="735" spans="2:28" s="78" customFormat="1" ht="13.9" customHeight="1" thickTop="1" thickBot="1" x14ac:dyDescent="0.25">
      <c r="B735" s="455"/>
      <c r="C735" s="462"/>
      <c r="D735" s="465"/>
      <c r="E735" s="472"/>
      <c r="F735" s="610"/>
      <c r="G735" s="120">
        <f>'Mapa de Risco'!F735</f>
        <v>0</v>
      </c>
      <c r="H735" s="134"/>
      <c r="I735" s="564"/>
      <c r="J735" s="565"/>
      <c r="K735" s="566"/>
      <c r="L735" s="607"/>
      <c r="M735" s="566"/>
      <c r="N735" s="117"/>
      <c r="O735" s="83">
        <f>'Mapa de Risco'!H735</f>
        <v>0</v>
      </c>
      <c r="P735" s="151"/>
      <c r="Q735" s="53"/>
      <c r="R735" s="144"/>
      <c r="S735" s="145"/>
      <c r="T735" s="145"/>
      <c r="U735" s="145"/>
      <c r="V735" s="121" t="str">
        <f t="shared" si="262"/>
        <v/>
      </c>
      <c r="W735" s="411"/>
      <c r="X735" s="122"/>
      <c r="Y735" s="411"/>
      <c r="Z735" s="411"/>
      <c r="AA735" s="411"/>
      <c r="AB735" s="523"/>
    </row>
    <row r="736" spans="2:28" s="78" customFormat="1" ht="13.9" customHeight="1" thickTop="1" thickBot="1" x14ac:dyDescent="0.25">
      <c r="B736" s="455"/>
      <c r="C736" s="462"/>
      <c r="D736" s="465"/>
      <c r="E736" s="472"/>
      <c r="F736" s="610"/>
      <c r="G736" s="120">
        <f>'Mapa de Risco'!F736</f>
        <v>0</v>
      </c>
      <c r="H736" s="134"/>
      <c r="I736" s="564"/>
      <c r="J736" s="565"/>
      <c r="K736" s="566"/>
      <c r="L736" s="607"/>
      <c r="M736" s="566"/>
      <c r="N736" s="117"/>
      <c r="O736" s="83">
        <f>'Mapa de Risco'!H736</f>
        <v>0</v>
      </c>
      <c r="P736" s="151"/>
      <c r="Q736" s="53"/>
      <c r="R736" s="144"/>
      <c r="S736" s="145"/>
      <c r="T736" s="145"/>
      <c r="U736" s="145"/>
      <c r="V736" s="121" t="str">
        <f t="shared" si="262"/>
        <v/>
      </c>
      <c r="W736" s="411"/>
      <c r="X736" s="122"/>
      <c r="Y736" s="411"/>
      <c r="Z736" s="411"/>
      <c r="AA736" s="411"/>
      <c r="AB736" s="523"/>
    </row>
    <row r="737" spans="2:28" s="78" customFormat="1" ht="13.9" customHeight="1" thickTop="1" thickBot="1" x14ac:dyDescent="0.25">
      <c r="B737" s="455"/>
      <c r="C737" s="462"/>
      <c r="D737" s="465"/>
      <c r="E737" s="472"/>
      <c r="F737" s="610"/>
      <c r="G737" s="120">
        <f>'Mapa de Risco'!F737</f>
        <v>0</v>
      </c>
      <c r="H737" s="134"/>
      <c r="I737" s="564"/>
      <c r="J737" s="565"/>
      <c r="K737" s="566"/>
      <c r="L737" s="607"/>
      <c r="M737" s="566"/>
      <c r="N737" s="117"/>
      <c r="O737" s="83">
        <f>'Mapa de Risco'!H737</f>
        <v>0</v>
      </c>
      <c r="P737" s="151"/>
      <c r="Q737" s="53"/>
      <c r="R737" s="144"/>
      <c r="S737" s="145"/>
      <c r="T737" s="145"/>
      <c r="U737" s="145"/>
      <c r="V737" s="121" t="str">
        <f t="shared" si="262"/>
        <v/>
      </c>
      <c r="W737" s="411"/>
      <c r="X737" s="122"/>
      <c r="Y737" s="411"/>
      <c r="Z737" s="411"/>
      <c r="AA737" s="411"/>
      <c r="AB737" s="523"/>
    </row>
    <row r="738" spans="2:28" s="78" customFormat="1" ht="13.9" customHeight="1" thickTop="1" thickBot="1" x14ac:dyDescent="0.25">
      <c r="B738" s="455"/>
      <c r="C738" s="462"/>
      <c r="D738" s="465"/>
      <c r="E738" s="472"/>
      <c r="F738" s="610"/>
      <c r="G738" s="120">
        <f>'Mapa de Risco'!F738</f>
        <v>0</v>
      </c>
      <c r="H738" s="134"/>
      <c r="I738" s="564"/>
      <c r="J738" s="565"/>
      <c r="K738" s="566"/>
      <c r="L738" s="607"/>
      <c r="M738" s="566"/>
      <c r="N738" s="117"/>
      <c r="O738" s="83">
        <f>'Mapa de Risco'!H738</f>
        <v>0</v>
      </c>
      <c r="P738" s="151"/>
      <c r="Q738" s="53"/>
      <c r="R738" s="144"/>
      <c r="S738" s="145"/>
      <c r="T738" s="145"/>
      <c r="U738" s="145"/>
      <c r="V738" s="121" t="str">
        <f t="shared" si="262"/>
        <v/>
      </c>
      <c r="W738" s="411"/>
      <c r="X738" s="122"/>
      <c r="Y738" s="411"/>
      <c r="Z738" s="411"/>
      <c r="AA738" s="411"/>
      <c r="AB738" s="523"/>
    </row>
    <row r="739" spans="2:28" s="78" customFormat="1" ht="13.9" customHeight="1" thickTop="1" thickBot="1" x14ac:dyDescent="0.25">
      <c r="B739" s="455"/>
      <c r="C739" s="462"/>
      <c r="D739" s="465"/>
      <c r="E739" s="472"/>
      <c r="F739" s="610"/>
      <c r="G739" s="120">
        <f>'Mapa de Risco'!F739</f>
        <v>0</v>
      </c>
      <c r="H739" s="134"/>
      <c r="I739" s="564"/>
      <c r="J739" s="565"/>
      <c r="K739" s="566"/>
      <c r="L739" s="607"/>
      <c r="M739" s="566"/>
      <c r="N739" s="117"/>
      <c r="O739" s="83">
        <f>'Mapa de Risco'!H739</f>
        <v>0</v>
      </c>
      <c r="P739" s="151"/>
      <c r="Q739" s="53"/>
      <c r="R739" s="144"/>
      <c r="S739" s="145"/>
      <c r="T739" s="145"/>
      <c r="U739" s="145"/>
      <c r="V739" s="121" t="str">
        <f t="shared" si="262"/>
        <v/>
      </c>
      <c r="W739" s="411"/>
      <c r="X739" s="122"/>
      <c r="Y739" s="411"/>
      <c r="Z739" s="411"/>
      <c r="AA739" s="411"/>
      <c r="AB739" s="523"/>
    </row>
    <row r="740" spans="2:28" s="78" customFormat="1" ht="13.9" customHeight="1" thickTop="1" thickBot="1" x14ac:dyDescent="0.25">
      <c r="B740" s="455"/>
      <c r="C740" s="462"/>
      <c r="D740" s="465"/>
      <c r="E740" s="472"/>
      <c r="F740" s="610"/>
      <c r="G740" s="120">
        <f>'Mapa de Risco'!F740</f>
        <v>0</v>
      </c>
      <c r="H740" s="134"/>
      <c r="I740" s="564"/>
      <c r="J740" s="565"/>
      <c r="K740" s="566"/>
      <c r="L740" s="607"/>
      <c r="M740" s="566"/>
      <c r="N740" s="117"/>
      <c r="O740" s="83">
        <f>'Mapa de Risco'!H740</f>
        <v>0</v>
      </c>
      <c r="P740" s="151"/>
      <c r="Q740" s="53"/>
      <c r="R740" s="144"/>
      <c r="S740" s="145"/>
      <c r="T740" s="145"/>
      <c r="U740" s="145"/>
      <c r="V740" s="121" t="str">
        <f t="shared" si="262"/>
        <v/>
      </c>
      <c r="W740" s="411"/>
      <c r="X740" s="122"/>
      <c r="Y740" s="411"/>
      <c r="Z740" s="411"/>
      <c r="AA740" s="411"/>
      <c r="AB740" s="523"/>
    </row>
    <row r="741" spans="2:28" s="78" customFormat="1" ht="13.9" customHeight="1" thickTop="1" thickBot="1" x14ac:dyDescent="0.25">
      <c r="B741" s="455"/>
      <c r="C741" s="462"/>
      <c r="D741" s="466"/>
      <c r="E741" s="473"/>
      <c r="F741" s="611"/>
      <c r="G741" s="120">
        <f>'Mapa de Risco'!F741</f>
        <v>0</v>
      </c>
      <c r="H741" s="134"/>
      <c r="I741" s="567"/>
      <c r="J741" s="568"/>
      <c r="K741" s="569"/>
      <c r="L741" s="608"/>
      <c r="M741" s="569"/>
      <c r="N741" s="117"/>
      <c r="O741" s="83">
        <f>'Mapa de Risco'!H741</f>
        <v>0</v>
      </c>
      <c r="P741" s="151"/>
      <c r="Q741" s="53"/>
      <c r="R741" s="144"/>
      <c r="S741" s="145"/>
      <c r="T741" s="145"/>
      <c r="U741" s="145"/>
      <c r="V741" s="121" t="str">
        <f t="shared" si="262"/>
        <v/>
      </c>
      <c r="W741" s="412"/>
      <c r="X741" s="122"/>
      <c r="Y741" s="412"/>
      <c r="Z741" s="412"/>
      <c r="AA741" s="412"/>
      <c r="AB741" s="524"/>
    </row>
    <row r="742" spans="2:28" s="78" customFormat="1" ht="13.9" customHeight="1" thickTop="1" thickBot="1" x14ac:dyDescent="0.25">
      <c r="B742" s="455"/>
      <c r="C742" s="462"/>
      <c r="D742" s="464" t="str">
        <f>'Mapa de Risco'!D742:D751</f>
        <v>FCS.02</v>
      </c>
      <c r="E742" s="471">
        <f>'Mapa de Risco'!E742:E751</f>
        <v>0</v>
      </c>
      <c r="F742" s="609" t="str">
        <f>'Mapa de Risco'!G742:G751</f>
        <v>Evento 74</v>
      </c>
      <c r="G742" s="120">
        <f>'Mapa de Risco'!F742</f>
        <v>0</v>
      </c>
      <c r="H742" s="134"/>
      <c r="I742" s="561" t="str">
        <f t="shared" ref="I742" si="270">IFERROR(ROUND(AVERAGE(H742:H751),0),"")</f>
        <v/>
      </c>
      <c r="J742" s="562"/>
      <c r="K742" s="563"/>
      <c r="L742" s="606" t="str">
        <f t="shared" ref="L742" si="271">IF(I742&gt;5,"Nota Inválida",HLOOKUP(I742,$I$9:$M$10,2,0))</f>
        <v>Nota Inválida</v>
      </c>
      <c r="M742" s="563"/>
      <c r="N742" s="117"/>
      <c r="O742" s="83">
        <f>'Mapa de Risco'!H742</f>
        <v>0</v>
      </c>
      <c r="P742" s="151"/>
      <c r="Q742" s="53"/>
      <c r="R742" s="144"/>
      <c r="S742" s="145"/>
      <c r="T742" s="145"/>
      <c r="U742" s="145"/>
      <c r="V742" s="121" t="str">
        <f t="shared" si="262"/>
        <v/>
      </c>
      <c r="W742" s="410" t="str">
        <f t="shared" si="254"/>
        <v/>
      </c>
      <c r="X742" s="122"/>
      <c r="Y742" s="410" t="str">
        <f t="shared" si="261"/>
        <v/>
      </c>
      <c r="Z742" s="410" t="str">
        <f t="shared" si="265"/>
        <v/>
      </c>
      <c r="AA742" s="410" t="str">
        <f t="shared" si="268"/>
        <v/>
      </c>
      <c r="AB742" s="522" t="str">
        <f t="shared" si="269"/>
        <v/>
      </c>
    </row>
    <row r="743" spans="2:28" s="78" customFormat="1" ht="13.9" customHeight="1" thickTop="1" thickBot="1" x14ac:dyDescent="0.25">
      <c r="B743" s="455"/>
      <c r="C743" s="462"/>
      <c r="D743" s="465"/>
      <c r="E743" s="472"/>
      <c r="F743" s="610"/>
      <c r="G743" s="120">
        <f>'Mapa de Risco'!F743</f>
        <v>0</v>
      </c>
      <c r="H743" s="134"/>
      <c r="I743" s="564"/>
      <c r="J743" s="565"/>
      <c r="K743" s="566"/>
      <c r="L743" s="607"/>
      <c r="M743" s="566"/>
      <c r="N743" s="117"/>
      <c r="O743" s="83">
        <f>'Mapa de Risco'!H743</f>
        <v>0</v>
      </c>
      <c r="P743" s="151"/>
      <c r="Q743" s="53"/>
      <c r="R743" s="144"/>
      <c r="S743" s="145"/>
      <c r="T743" s="145"/>
      <c r="U743" s="145"/>
      <c r="V743" s="121" t="str">
        <f t="shared" si="262"/>
        <v/>
      </c>
      <c r="W743" s="411"/>
      <c r="X743" s="122"/>
      <c r="Y743" s="411"/>
      <c r="Z743" s="411"/>
      <c r="AA743" s="411"/>
      <c r="AB743" s="523"/>
    </row>
    <row r="744" spans="2:28" s="78" customFormat="1" ht="13.9" customHeight="1" thickTop="1" thickBot="1" x14ac:dyDescent="0.25">
      <c r="B744" s="455"/>
      <c r="C744" s="462"/>
      <c r="D744" s="465"/>
      <c r="E744" s="472"/>
      <c r="F744" s="610"/>
      <c r="G744" s="120">
        <f>'Mapa de Risco'!F744</f>
        <v>0</v>
      </c>
      <c r="H744" s="134"/>
      <c r="I744" s="564"/>
      <c r="J744" s="565"/>
      <c r="K744" s="566"/>
      <c r="L744" s="607"/>
      <c r="M744" s="566"/>
      <c r="N744" s="117"/>
      <c r="O744" s="83">
        <f>'Mapa de Risco'!H744</f>
        <v>0</v>
      </c>
      <c r="P744" s="151"/>
      <c r="Q744" s="53"/>
      <c r="R744" s="144"/>
      <c r="S744" s="145"/>
      <c r="T744" s="145"/>
      <c r="U744" s="145"/>
      <c r="V744" s="121" t="str">
        <f t="shared" si="262"/>
        <v/>
      </c>
      <c r="W744" s="411"/>
      <c r="X744" s="122"/>
      <c r="Y744" s="411"/>
      <c r="Z744" s="411"/>
      <c r="AA744" s="411"/>
      <c r="AB744" s="523"/>
    </row>
    <row r="745" spans="2:28" s="78" customFormat="1" ht="13.9" customHeight="1" thickTop="1" thickBot="1" x14ac:dyDescent="0.25">
      <c r="B745" s="455"/>
      <c r="C745" s="462"/>
      <c r="D745" s="465"/>
      <c r="E745" s="472"/>
      <c r="F745" s="610"/>
      <c r="G745" s="120">
        <f>'Mapa de Risco'!F745</f>
        <v>0</v>
      </c>
      <c r="H745" s="134"/>
      <c r="I745" s="564"/>
      <c r="J745" s="565"/>
      <c r="K745" s="566"/>
      <c r="L745" s="607"/>
      <c r="M745" s="566"/>
      <c r="N745" s="117"/>
      <c r="O745" s="83">
        <f>'Mapa de Risco'!H745</f>
        <v>0</v>
      </c>
      <c r="P745" s="151"/>
      <c r="Q745" s="53"/>
      <c r="R745" s="144"/>
      <c r="S745" s="145"/>
      <c r="T745" s="145"/>
      <c r="U745" s="145"/>
      <c r="V745" s="121" t="str">
        <f t="shared" si="262"/>
        <v/>
      </c>
      <c r="W745" s="411"/>
      <c r="X745" s="122"/>
      <c r="Y745" s="411"/>
      <c r="Z745" s="411"/>
      <c r="AA745" s="411"/>
      <c r="AB745" s="523"/>
    </row>
    <row r="746" spans="2:28" s="78" customFormat="1" ht="13.9" customHeight="1" thickTop="1" thickBot="1" x14ac:dyDescent="0.25">
      <c r="B746" s="455"/>
      <c r="C746" s="462"/>
      <c r="D746" s="465"/>
      <c r="E746" s="472"/>
      <c r="F746" s="610"/>
      <c r="G746" s="120">
        <f>'Mapa de Risco'!F746</f>
        <v>0</v>
      </c>
      <c r="H746" s="134"/>
      <c r="I746" s="564"/>
      <c r="J746" s="565"/>
      <c r="K746" s="566"/>
      <c r="L746" s="607"/>
      <c r="M746" s="566"/>
      <c r="N746" s="117"/>
      <c r="O746" s="83">
        <f>'Mapa de Risco'!H746</f>
        <v>0</v>
      </c>
      <c r="P746" s="151"/>
      <c r="Q746" s="53"/>
      <c r="R746" s="144"/>
      <c r="S746" s="145"/>
      <c r="T746" s="145"/>
      <c r="U746" s="145"/>
      <c r="V746" s="121" t="str">
        <f t="shared" si="262"/>
        <v/>
      </c>
      <c r="W746" s="411"/>
      <c r="X746" s="122"/>
      <c r="Y746" s="411"/>
      <c r="Z746" s="411"/>
      <c r="AA746" s="411"/>
      <c r="AB746" s="523"/>
    </row>
    <row r="747" spans="2:28" s="78" customFormat="1" ht="13.9" customHeight="1" thickTop="1" thickBot="1" x14ac:dyDescent="0.25">
      <c r="B747" s="455"/>
      <c r="C747" s="462"/>
      <c r="D747" s="465"/>
      <c r="E747" s="472"/>
      <c r="F747" s="610"/>
      <c r="G747" s="120">
        <f>'Mapa de Risco'!F747</f>
        <v>0</v>
      </c>
      <c r="H747" s="134"/>
      <c r="I747" s="564"/>
      <c r="J747" s="565"/>
      <c r="K747" s="566"/>
      <c r="L747" s="607"/>
      <c r="M747" s="566"/>
      <c r="N747" s="117"/>
      <c r="O747" s="83">
        <f>'Mapa de Risco'!H747</f>
        <v>0</v>
      </c>
      <c r="P747" s="151"/>
      <c r="Q747" s="53"/>
      <c r="R747" s="144"/>
      <c r="S747" s="145"/>
      <c r="T747" s="145"/>
      <c r="U747" s="145"/>
      <c r="V747" s="121" t="str">
        <f t="shared" si="262"/>
        <v/>
      </c>
      <c r="W747" s="411"/>
      <c r="X747" s="122"/>
      <c r="Y747" s="411"/>
      <c r="Z747" s="411"/>
      <c r="AA747" s="411"/>
      <c r="AB747" s="523"/>
    </row>
    <row r="748" spans="2:28" s="78" customFormat="1" ht="13.9" customHeight="1" thickTop="1" thickBot="1" x14ac:dyDescent="0.25">
      <c r="B748" s="455"/>
      <c r="C748" s="462"/>
      <c r="D748" s="465"/>
      <c r="E748" s="472"/>
      <c r="F748" s="610"/>
      <c r="G748" s="120">
        <f>'Mapa de Risco'!F748</f>
        <v>0</v>
      </c>
      <c r="H748" s="134"/>
      <c r="I748" s="564"/>
      <c r="J748" s="565"/>
      <c r="K748" s="566"/>
      <c r="L748" s="607"/>
      <c r="M748" s="566"/>
      <c r="N748" s="117"/>
      <c r="O748" s="83">
        <f>'Mapa de Risco'!H748</f>
        <v>0</v>
      </c>
      <c r="P748" s="151"/>
      <c r="Q748" s="53"/>
      <c r="R748" s="144"/>
      <c r="S748" s="145"/>
      <c r="T748" s="145"/>
      <c r="U748" s="145"/>
      <c r="V748" s="121" t="str">
        <f t="shared" si="262"/>
        <v/>
      </c>
      <c r="W748" s="411"/>
      <c r="X748" s="122"/>
      <c r="Y748" s="411"/>
      <c r="Z748" s="411"/>
      <c r="AA748" s="411"/>
      <c r="AB748" s="523"/>
    </row>
    <row r="749" spans="2:28" s="78" customFormat="1" ht="13.9" customHeight="1" thickTop="1" thickBot="1" x14ac:dyDescent="0.25">
      <c r="B749" s="455"/>
      <c r="C749" s="462"/>
      <c r="D749" s="465"/>
      <c r="E749" s="472"/>
      <c r="F749" s="610"/>
      <c r="G749" s="120">
        <f>'Mapa de Risco'!F749</f>
        <v>0</v>
      </c>
      <c r="H749" s="134"/>
      <c r="I749" s="564"/>
      <c r="J749" s="565"/>
      <c r="K749" s="566"/>
      <c r="L749" s="607"/>
      <c r="M749" s="566"/>
      <c r="N749" s="117"/>
      <c r="O749" s="83">
        <f>'Mapa de Risco'!H749</f>
        <v>0</v>
      </c>
      <c r="P749" s="151"/>
      <c r="Q749" s="53"/>
      <c r="R749" s="144"/>
      <c r="S749" s="145"/>
      <c r="T749" s="145"/>
      <c r="U749" s="145"/>
      <c r="V749" s="121" t="str">
        <f t="shared" si="262"/>
        <v/>
      </c>
      <c r="W749" s="411"/>
      <c r="X749" s="122"/>
      <c r="Y749" s="411"/>
      <c r="Z749" s="411"/>
      <c r="AA749" s="411"/>
      <c r="AB749" s="523"/>
    </row>
    <row r="750" spans="2:28" s="78" customFormat="1" ht="13.9" customHeight="1" thickTop="1" thickBot="1" x14ac:dyDescent="0.25">
      <c r="B750" s="455"/>
      <c r="C750" s="462"/>
      <c r="D750" s="465"/>
      <c r="E750" s="472"/>
      <c r="F750" s="610"/>
      <c r="G750" s="120">
        <f>'Mapa de Risco'!F750</f>
        <v>0</v>
      </c>
      <c r="H750" s="134"/>
      <c r="I750" s="564"/>
      <c r="J750" s="565"/>
      <c r="K750" s="566"/>
      <c r="L750" s="607"/>
      <c r="M750" s="566"/>
      <c r="N750" s="117"/>
      <c r="O750" s="83">
        <f>'Mapa de Risco'!H750</f>
        <v>0</v>
      </c>
      <c r="P750" s="151"/>
      <c r="Q750" s="53"/>
      <c r="R750" s="144"/>
      <c r="S750" s="145"/>
      <c r="T750" s="145"/>
      <c r="U750" s="145"/>
      <c r="V750" s="121" t="str">
        <f t="shared" si="262"/>
        <v/>
      </c>
      <c r="W750" s="411"/>
      <c r="X750" s="122"/>
      <c r="Y750" s="411"/>
      <c r="Z750" s="411"/>
      <c r="AA750" s="411"/>
      <c r="AB750" s="523"/>
    </row>
    <row r="751" spans="2:28" s="78" customFormat="1" ht="13.9" customHeight="1" thickTop="1" thickBot="1" x14ac:dyDescent="0.25">
      <c r="B751" s="455"/>
      <c r="C751" s="462"/>
      <c r="D751" s="466"/>
      <c r="E751" s="473"/>
      <c r="F751" s="611"/>
      <c r="G751" s="120">
        <f>'Mapa de Risco'!F751</f>
        <v>0</v>
      </c>
      <c r="H751" s="134"/>
      <c r="I751" s="567"/>
      <c r="J751" s="568"/>
      <c r="K751" s="569"/>
      <c r="L751" s="608"/>
      <c r="M751" s="569"/>
      <c r="N751" s="117"/>
      <c r="O751" s="83">
        <f>'Mapa de Risco'!H751</f>
        <v>0</v>
      </c>
      <c r="P751" s="151"/>
      <c r="Q751" s="53"/>
      <c r="R751" s="144"/>
      <c r="S751" s="145"/>
      <c r="T751" s="145"/>
      <c r="U751" s="145"/>
      <c r="V751" s="121" t="str">
        <f t="shared" si="262"/>
        <v/>
      </c>
      <c r="W751" s="412"/>
      <c r="X751" s="122"/>
      <c r="Y751" s="412"/>
      <c r="Z751" s="412"/>
      <c r="AA751" s="412"/>
      <c r="AB751" s="524"/>
    </row>
    <row r="752" spans="2:28" s="78" customFormat="1" ht="13.9" customHeight="1" thickTop="1" thickBot="1" x14ac:dyDescent="0.25">
      <c r="B752" s="455"/>
      <c r="C752" s="462"/>
      <c r="D752" s="464" t="str">
        <f>'Mapa de Risco'!D752:D761</f>
        <v>FCS.03</v>
      </c>
      <c r="E752" s="471">
        <f>'Mapa de Risco'!E752:E761</f>
        <v>0</v>
      </c>
      <c r="F752" s="609" t="str">
        <f>'Mapa de Risco'!G752:G761</f>
        <v>Evento 75</v>
      </c>
      <c r="G752" s="120">
        <f>'Mapa de Risco'!F752</f>
        <v>0</v>
      </c>
      <c r="H752" s="134"/>
      <c r="I752" s="561" t="str">
        <f t="shared" ref="I752" si="272">IFERROR(ROUND(AVERAGE(H752:H761),0),"")</f>
        <v/>
      </c>
      <c r="J752" s="562"/>
      <c r="K752" s="563"/>
      <c r="L752" s="606" t="str">
        <f t="shared" ref="L752" si="273">IF(I752&gt;5,"Nota Inválida",HLOOKUP(I752,$I$9:$M$10,2,0))</f>
        <v>Nota Inválida</v>
      </c>
      <c r="M752" s="563"/>
      <c r="N752" s="117"/>
      <c r="O752" s="83">
        <f>'Mapa de Risco'!H752</f>
        <v>0</v>
      </c>
      <c r="P752" s="151"/>
      <c r="Q752" s="53"/>
      <c r="R752" s="144"/>
      <c r="S752" s="145"/>
      <c r="T752" s="145"/>
      <c r="U752" s="145"/>
      <c r="V752" s="121" t="str">
        <f t="shared" si="262"/>
        <v/>
      </c>
      <c r="W752" s="410" t="str">
        <f t="shared" ref="W752:W802" si="274">IFERROR(ROUND(AVERAGE(V752:V761),0),"")</f>
        <v/>
      </c>
      <c r="X752" s="122"/>
      <c r="Y752" s="410" t="str">
        <f t="shared" si="261"/>
        <v/>
      </c>
      <c r="Z752" s="410" t="str">
        <f t="shared" si="265"/>
        <v/>
      </c>
      <c r="AA752" s="410" t="str">
        <f t="shared" si="268"/>
        <v/>
      </c>
      <c r="AB752" s="522" t="str">
        <f t="shared" si="269"/>
        <v/>
      </c>
    </row>
    <row r="753" spans="2:28" s="78" customFormat="1" ht="13.9" customHeight="1" thickTop="1" thickBot="1" x14ac:dyDescent="0.25">
      <c r="B753" s="455"/>
      <c r="C753" s="462"/>
      <c r="D753" s="465"/>
      <c r="E753" s="472"/>
      <c r="F753" s="610"/>
      <c r="G753" s="120">
        <f>'Mapa de Risco'!F753</f>
        <v>0</v>
      </c>
      <c r="H753" s="134"/>
      <c r="I753" s="564"/>
      <c r="J753" s="565"/>
      <c r="K753" s="566"/>
      <c r="L753" s="607"/>
      <c r="M753" s="566"/>
      <c r="N753" s="117"/>
      <c r="O753" s="83">
        <f>'Mapa de Risco'!H753</f>
        <v>0</v>
      </c>
      <c r="P753" s="151"/>
      <c r="Q753" s="53"/>
      <c r="R753" s="144"/>
      <c r="S753" s="145"/>
      <c r="T753" s="145"/>
      <c r="U753" s="145"/>
      <c r="V753" s="121" t="str">
        <f t="shared" si="262"/>
        <v/>
      </c>
      <c r="W753" s="411"/>
      <c r="X753" s="122"/>
      <c r="Y753" s="411"/>
      <c r="Z753" s="411"/>
      <c r="AA753" s="411"/>
      <c r="AB753" s="523"/>
    </row>
    <row r="754" spans="2:28" s="78" customFormat="1" ht="13.9" customHeight="1" thickTop="1" thickBot="1" x14ac:dyDescent="0.25">
      <c r="B754" s="455"/>
      <c r="C754" s="462"/>
      <c r="D754" s="465"/>
      <c r="E754" s="472"/>
      <c r="F754" s="610"/>
      <c r="G754" s="120">
        <f>'Mapa de Risco'!F754</f>
        <v>0</v>
      </c>
      <c r="H754" s="134"/>
      <c r="I754" s="564"/>
      <c r="J754" s="565"/>
      <c r="K754" s="566"/>
      <c r="L754" s="607"/>
      <c r="M754" s="566"/>
      <c r="N754" s="117"/>
      <c r="O754" s="83">
        <f>'Mapa de Risco'!H754</f>
        <v>0</v>
      </c>
      <c r="P754" s="151"/>
      <c r="Q754" s="53"/>
      <c r="R754" s="144"/>
      <c r="S754" s="145"/>
      <c r="T754" s="145"/>
      <c r="U754" s="145"/>
      <c r="V754" s="121" t="str">
        <f t="shared" si="262"/>
        <v/>
      </c>
      <c r="W754" s="411"/>
      <c r="X754" s="122"/>
      <c r="Y754" s="411"/>
      <c r="Z754" s="411"/>
      <c r="AA754" s="411"/>
      <c r="AB754" s="523"/>
    </row>
    <row r="755" spans="2:28" s="78" customFormat="1" ht="13.9" customHeight="1" thickTop="1" thickBot="1" x14ac:dyDescent="0.25">
      <c r="B755" s="455"/>
      <c r="C755" s="462"/>
      <c r="D755" s="465"/>
      <c r="E755" s="472"/>
      <c r="F755" s="610"/>
      <c r="G755" s="120">
        <f>'Mapa de Risco'!F755</f>
        <v>0</v>
      </c>
      <c r="H755" s="134"/>
      <c r="I755" s="564"/>
      <c r="J755" s="565"/>
      <c r="K755" s="566"/>
      <c r="L755" s="607"/>
      <c r="M755" s="566"/>
      <c r="N755" s="117"/>
      <c r="O755" s="83">
        <f>'Mapa de Risco'!H755</f>
        <v>0</v>
      </c>
      <c r="P755" s="151"/>
      <c r="Q755" s="53"/>
      <c r="R755" s="144"/>
      <c r="S755" s="145"/>
      <c r="T755" s="145"/>
      <c r="U755" s="145"/>
      <c r="V755" s="121" t="str">
        <f t="shared" si="262"/>
        <v/>
      </c>
      <c r="W755" s="411"/>
      <c r="X755" s="122"/>
      <c r="Y755" s="411"/>
      <c r="Z755" s="411"/>
      <c r="AA755" s="411"/>
      <c r="AB755" s="523"/>
    </row>
    <row r="756" spans="2:28" s="78" customFormat="1" ht="13.9" customHeight="1" thickTop="1" thickBot="1" x14ac:dyDescent="0.25">
      <c r="B756" s="455"/>
      <c r="C756" s="462"/>
      <c r="D756" s="465"/>
      <c r="E756" s="472"/>
      <c r="F756" s="610"/>
      <c r="G756" s="120">
        <f>'Mapa de Risco'!F756</f>
        <v>0</v>
      </c>
      <c r="H756" s="134"/>
      <c r="I756" s="564"/>
      <c r="J756" s="565"/>
      <c r="K756" s="566"/>
      <c r="L756" s="607"/>
      <c r="M756" s="566"/>
      <c r="N756" s="117"/>
      <c r="O756" s="83">
        <f>'Mapa de Risco'!H756</f>
        <v>0</v>
      </c>
      <c r="P756" s="151"/>
      <c r="Q756" s="53"/>
      <c r="R756" s="144"/>
      <c r="S756" s="145"/>
      <c r="T756" s="145"/>
      <c r="U756" s="145"/>
      <c r="V756" s="121" t="str">
        <f t="shared" si="262"/>
        <v/>
      </c>
      <c r="W756" s="411"/>
      <c r="X756" s="122"/>
      <c r="Y756" s="411"/>
      <c r="Z756" s="411"/>
      <c r="AA756" s="411"/>
      <c r="AB756" s="523"/>
    </row>
    <row r="757" spans="2:28" s="78" customFormat="1" ht="13.9" customHeight="1" thickTop="1" thickBot="1" x14ac:dyDescent="0.25">
      <c r="B757" s="455"/>
      <c r="C757" s="462"/>
      <c r="D757" s="465"/>
      <c r="E757" s="472"/>
      <c r="F757" s="610"/>
      <c r="G757" s="120">
        <f>'Mapa de Risco'!F757</f>
        <v>0</v>
      </c>
      <c r="H757" s="134"/>
      <c r="I757" s="564"/>
      <c r="J757" s="565"/>
      <c r="K757" s="566"/>
      <c r="L757" s="607"/>
      <c r="M757" s="566"/>
      <c r="N757" s="117"/>
      <c r="O757" s="83">
        <f>'Mapa de Risco'!H757</f>
        <v>0</v>
      </c>
      <c r="P757" s="151"/>
      <c r="Q757" s="53"/>
      <c r="R757" s="144"/>
      <c r="S757" s="145"/>
      <c r="T757" s="145"/>
      <c r="U757" s="145"/>
      <c r="V757" s="121" t="str">
        <f t="shared" si="262"/>
        <v/>
      </c>
      <c r="W757" s="411"/>
      <c r="X757" s="122"/>
      <c r="Y757" s="411"/>
      <c r="Z757" s="411"/>
      <c r="AA757" s="411"/>
      <c r="AB757" s="523"/>
    </row>
    <row r="758" spans="2:28" s="78" customFormat="1" ht="13.9" customHeight="1" thickTop="1" thickBot="1" x14ac:dyDescent="0.25">
      <c r="B758" s="455"/>
      <c r="C758" s="462"/>
      <c r="D758" s="465"/>
      <c r="E758" s="472"/>
      <c r="F758" s="610"/>
      <c r="G758" s="120">
        <f>'Mapa de Risco'!F758</f>
        <v>0</v>
      </c>
      <c r="H758" s="134"/>
      <c r="I758" s="564"/>
      <c r="J758" s="565"/>
      <c r="K758" s="566"/>
      <c r="L758" s="607"/>
      <c r="M758" s="566"/>
      <c r="N758" s="117"/>
      <c r="O758" s="83">
        <f>'Mapa de Risco'!H758</f>
        <v>0</v>
      </c>
      <c r="P758" s="151"/>
      <c r="Q758" s="53"/>
      <c r="R758" s="144"/>
      <c r="S758" s="145"/>
      <c r="T758" s="145"/>
      <c r="U758" s="145"/>
      <c r="V758" s="121" t="str">
        <f t="shared" si="262"/>
        <v/>
      </c>
      <c r="W758" s="411"/>
      <c r="X758" s="122"/>
      <c r="Y758" s="411"/>
      <c r="Z758" s="411"/>
      <c r="AA758" s="411"/>
      <c r="AB758" s="523"/>
    </row>
    <row r="759" spans="2:28" s="78" customFormat="1" ht="13.9" customHeight="1" thickTop="1" thickBot="1" x14ac:dyDescent="0.25">
      <c r="B759" s="455"/>
      <c r="C759" s="462"/>
      <c r="D759" s="465"/>
      <c r="E759" s="472"/>
      <c r="F759" s="610"/>
      <c r="G759" s="120">
        <f>'Mapa de Risco'!F759</f>
        <v>0</v>
      </c>
      <c r="H759" s="134"/>
      <c r="I759" s="564"/>
      <c r="J759" s="565"/>
      <c r="K759" s="566"/>
      <c r="L759" s="607"/>
      <c r="M759" s="566"/>
      <c r="N759" s="117"/>
      <c r="O759" s="83">
        <f>'Mapa de Risco'!H759</f>
        <v>0</v>
      </c>
      <c r="P759" s="151"/>
      <c r="Q759" s="53"/>
      <c r="R759" s="144"/>
      <c r="S759" s="145"/>
      <c r="T759" s="145"/>
      <c r="U759" s="145"/>
      <c r="V759" s="121" t="str">
        <f t="shared" si="262"/>
        <v/>
      </c>
      <c r="W759" s="411"/>
      <c r="X759" s="122"/>
      <c r="Y759" s="411"/>
      <c r="Z759" s="411"/>
      <c r="AA759" s="411"/>
      <c r="AB759" s="523"/>
    </row>
    <row r="760" spans="2:28" s="78" customFormat="1" ht="13.9" customHeight="1" thickTop="1" thickBot="1" x14ac:dyDescent="0.25">
      <c r="B760" s="455"/>
      <c r="C760" s="462"/>
      <c r="D760" s="465"/>
      <c r="E760" s="472"/>
      <c r="F760" s="610"/>
      <c r="G760" s="120">
        <f>'Mapa de Risco'!F760</f>
        <v>0</v>
      </c>
      <c r="H760" s="134"/>
      <c r="I760" s="564"/>
      <c r="J760" s="565"/>
      <c r="K760" s="566"/>
      <c r="L760" s="607"/>
      <c r="M760" s="566"/>
      <c r="N760" s="117"/>
      <c r="O760" s="83">
        <f>'Mapa de Risco'!H760</f>
        <v>0</v>
      </c>
      <c r="P760" s="151"/>
      <c r="Q760" s="53"/>
      <c r="R760" s="144"/>
      <c r="S760" s="145"/>
      <c r="T760" s="145"/>
      <c r="U760" s="145"/>
      <c r="V760" s="121" t="str">
        <f t="shared" si="262"/>
        <v/>
      </c>
      <c r="W760" s="411"/>
      <c r="X760" s="122"/>
      <c r="Y760" s="411"/>
      <c r="Z760" s="411"/>
      <c r="AA760" s="411"/>
      <c r="AB760" s="523"/>
    </row>
    <row r="761" spans="2:28" s="78" customFormat="1" ht="13.9" customHeight="1" thickTop="1" thickBot="1" x14ac:dyDescent="0.25">
      <c r="B761" s="455"/>
      <c r="C761" s="462"/>
      <c r="D761" s="466"/>
      <c r="E761" s="473"/>
      <c r="F761" s="611"/>
      <c r="G761" s="120">
        <f>'Mapa de Risco'!F761</f>
        <v>0</v>
      </c>
      <c r="H761" s="134"/>
      <c r="I761" s="567"/>
      <c r="J761" s="568"/>
      <c r="K761" s="569"/>
      <c r="L761" s="608"/>
      <c r="M761" s="569"/>
      <c r="N761" s="117"/>
      <c r="O761" s="83">
        <f>'Mapa de Risco'!H761</f>
        <v>0</v>
      </c>
      <c r="P761" s="151"/>
      <c r="Q761" s="53"/>
      <c r="R761" s="144"/>
      <c r="S761" s="145"/>
      <c r="T761" s="145"/>
      <c r="U761" s="145"/>
      <c r="V761" s="121" t="str">
        <f t="shared" si="262"/>
        <v/>
      </c>
      <c r="W761" s="412"/>
      <c r="X761" s="122"/>
      <c r="Y761" s="412"/>
      <c r="Z761" s="412"/>
      <c r="AA761" s="412"/>
      <c r="AB761" s="524"/>
    </row>
    <row r="762" spans="2:28" s="78" customFormat="1" ht="13.9" customHeight="1" thickTop="1" thickBot="1" x14ac:dyDescent="0.25">
      <c r="B762" s="455"/>
      <c r="C762" s="462"/>
      <c r="D762" s="464" t="str">
        <f>'Mapa de Risco'!D762:D771</f>
        <v>FCS.04</v>
      </c>
      <c r="E762" s="471">
        <f>'Mapa de Risco'!E762:E771</f>
        <v>0</v>
      </c>
      <c r="F762" s="609" t="str">
        <f>'Mapa de Risco'!G762:G771</f>
        <v>Evento 76</v>
      </c>
      <c r="G762" s="120">
        <f>'Mapa de Risco'!F762</f>
        <v>0</v>
      </c>
      <c r="H762" s="134"/>
      <c r="I762" s="561" t="str">
        <f t="shared" ref="I762" si="275">IFERROR(ROUND(AVERAGE(H762:H771),0),"")</f>
        <v/>
      </c>
      <c r="J762" s="562"/>
      <c r="K762" s="563"/>
      <c r="L762" s="606" t="str">
        <f t="shared" ref="L762" si="276">IF(I762&gt;5,"Nota Inválida",HLOOKUP(I762,$I$9:$M$10,2,0))</f>
        <v>Nota Inválida</v>
      </c>
      <c r="M762" s="563"/>
      <c r="N762" s="117"/>
      <c r="O762" s="83">
        <f>'Mapa de Risco'!H762</f>
        <v>0</v>
      </c>
      <c r="P762" s="151"/>
      <c r="Q762" s="53"/>
      <c r="R762" s="144"/>
      <c r="S762" s="145"/>
      <c r="T762" s="145"/>
      <c r="U762" s="145"/>
      <c r="V762" s="121" t="str">
        <f t="shared" si="262"/>
        <v/>
      </c>
      <c r="W762" s="410" t="str">
        <f t="shared" si="274"/>
        <v/>
      </c>
      <c r="X762" s="122"/>
      <c r="Y762" s="410" t="str">
        <f t="shared" si="261"/>
        <v/>
      </c>
      <c r="Z762" s="410" t="str">
        <f t="shared" si="265"/>
        <v/>
      </c>
      <c r="AA762" s="410" t="str">
        <f t="shared" si="268"/>
        <v/>
      </c>
      <c r="AB762" s="522" t="str">
        <f t="shared" si="269"/>
        <v/>
      </c>
    </row>
    <row r="763" spans="2:28" s="78" customFormat="1" ht="13.9" customHeight="1" thickTop="1" thickBot="1" x14ac:dyDescent="0.25">
      <c r="B763" s="455"/>
      <c r="C763" s="462"/>
      <c r="D763" s="465"/>
      <c r="E763" s="472"/>
      <c r="F763" s="610"/>
      <c r="G763" s="120">
        <f>'Mapa de Risco'!F763</f>
        <v>0</v>
      </c>
      <c r="H763" s="134"/>
      <c r="I763" s="564"/>
      <c r="J763" s="565"/>
      <c r="K763" s="566"/>
      <c r="L763" s="607"/>
      <c r="M763" s="566"/>
      <c r="N763" s="117"/>
      <c r="O763" s="83">
        <f>'Mapa de Risco'!H763</f>
        <v>0</v>
      </c>
      <c r="P763" s="151"/>
      <c r="Q763" s="53"/>
      <c r="R763" s="144"/>
      <c r="S763" s="145"/>
      <c r="T763" s="145"/>
      <c r="U763" s="145"/>
      <c r="V763" s="121" t="str">
        <f t="shared" si="262"/>
        <v/>
      </c>
      <c r="W763" s="411"/>
      <c r="X763" s="122"/>
      <c r="Y763" s="411"/>
      <c r="Z763" s="411"/>
      <c r="AA763" s="411"/>
      <c r="AB763" s="523"/>
    </row>
    <row r="764" spans="2:28" s="78" customFormat="1" ht="13.9" customHeight="1" thickTop="1" thickBot="1" x14ac:dyDescent="0.25">
      <c r="B764" s="455"/>
      <c r="C764" s="462"/>
      <c r="D764" s="465"/>
      <c r="E764" s="472"/>
      <c r="F764" s="610"/>
      <c r="G764" s="120">
        <f>'Mapa de Risco'!F764</f>
        <v>0</v>
      </c>
      <c r="H764" s="134"/>
      <c r="I764" s="564"/>
      <c r="J764" s="565"/>
      <c r="K764" s="566"/>
      <c r="L764" s="607"/>
      <c r="M764" s="566"/>
      <c r="N764" s="117"/>
      <c r="O764" s="83">
        <f>'Mapa de Risco'!H764</f>
        <v>0</v>
      </c>
      <c r="P764" s="151"/>
      <c r="Q764" s="53"/>
      <c r="R764" s="144"/>
      <c r="S764" s="145"/>
      <c r="T764" s="145"/>
      <c r="U764" s="145"/>
      <c r="V764" s="121" t="str">
        <f t="shared" si="262"/>
        <v/>
      </c>
      <c r="W764" s="411"/>
      <c r="X764" s="122"/>
      <c r="Y764" s="411"/>
      <c r="Z764" s="411"/>
      <c r="AA764" s="411"/>
      <c r="AB764" s="523"/>
    </row>
    <row r="765" spans="2:28" s="78" customFormat="1" ht="13.9" customHeight="1" thickTop="1" thickBot="1" x14ac:dyDescent="0.25">
      <c r="B765" s="455"/>
      <c r="C765" s="462"/>
      <c r="D765" s="465"/>
      <c r="E765" s="472"/>
      <c r="F765" s="610"/>
      <c r="G765" s="120">
        <f>'Mapa de Risco'!F765</f>
        <v>0</v>
      </c>
      <c r="H765" s="134"/>
      <c r="I765" s="564"/>
      <c r="J765" s="565"/>
      <c r="K765" s="566"/>
      <c r="L765" s="607"/>
      <c r="M765" s="566"/>
      <c r="N765" s="117"/>
      <c r="O765" s="83">
        <f>'Mapa de Risco'!H765</f>
        <v>0</v>
      </c>
      <c r="P765" s="151"/>
      <c r="Q765" s="53"/>
      <c r="R765" s="144"/>
      <c r="S765" s="145"/>
      <c r="T765" s="145"/>
      <c r="U765" s="145"/>
      <c r="V765" s="121" t="str">
        <f t="shared" si="262"/>
        <v/>
      </c>
      <c r="W765" s="411"/>
      <c r="X765" s="122"/>
      <c r="Y765" s="411"/>
      <c r="Z765" s="411"/>
      <c r="AA765" s="411"/>
      <c r="AB765" s="523"/>
    </row>
    <row r="766" spans="2:28" s="78" customFormat="1" ht="13.9" customHeight="1" thickTop="1" thickBot="1" x14ac:dyDescent="0.25">
      <c r="B766" s="455"/>
      <c r="C766" s="462"/>
      <c r="D766" s="465"/>
      <c r="E766" s="472"/>
      <c r="F766" s="610"/>
      <c r="G766" s="120">
        <f>'Mapa de Risco'!F766</f>
        <v>0</v>
      </c>
      <c r="H766" s="134"/>
      <c r="I766" s="564"/>
      <c r="J766" s="565"/>
      <c r="K766" s="566"/>
      <c r="L766" s="607"/>
      <c r="M766" s="566"/>
      <c r="N766" s="117"/>
      <c r="O766" s="83">
        <f>'Mapa de Risco'!H766</f>
        <v>0</v>
      </c>
      <c r="P766" s="151"/>
      <c r="Q766" s="53"/>
      <c r="R766" s="144"/>
      <c r="S766" s="145"/>
      <c r="T766" s="145"/>
      <c r="U766" s="145"/>
      <c r="V766" s="121" t="str">
        <f t="shared" si="262"/>
        <v/>
      </c>
      <c r="W766" s="411"/>
      <c r="X766" s="122"/>
      <c r="Y766" s="411"/>
      <c r="Z766" s="411"/>
      <c r="AA766" s="411"/>
      <c r="AB766" s="523"/>
    </row>
    <row r="767" spans="2:28" s="78" customFormat="1" ht="13.9" customHeight="1" thickTop="1" thickBot="1" x14ac:dyDescent="0.25">
      <c r="B767" s="455"/>
      <c r="C767" s="462"/>
      <c r="D767" s="465"/>
      <c r="E767" s="472"/>
      <c r="F767" s="610"/>
      <c r="G767" s="120">
        <f>'Mapa de Risco'!F767</f>
        <v>0</v>
      </c>
      <c r="H767" s="134"/>
      <c r="I767" s="564"/>
      <c r="J767" s="565"/>
      <c r="K767" s="566"/>
      <c r="L767" s="607"/>
      <c r="M767" s="566"/>
      <c r="N767" s="117"/>
      <c r="O767" s="83">
        <f>'Mapa de Risco'!H767</f>
        <v>0</v>
      </c>
      <c r="P767" s="151"/>
      <c r="Q767" s="53"/>
      <c r="R767" s="144"/>
      <c r="S767" s="145"/>
      <c r="T767" s="145"/>
      <c r="U767" s="145"/>
      <c r="V767" s="121" t="str">
        <f t="shared" si="262"/>
        <v/>
      </c>
      <c r="W767" s="411"/>
      <c r="X767" s="122"/>
      <c r="Y767" s="411"/>
      <c r="Z767" s="411"/>
      <c r="AA767" s="411"/>
      <c r="AB767" s="523"/>
    </row>
    <row r="768" spans="2:28" s="78" customFormat="1" ht="13.9" customHeight="1" thickTop="1" thickBot="1" x14ac:dyDescent="0.25">
      <c r="B768" s="455"/>
      <c r="C768" s="462"/>
      <c r="D768" s="465"/>
      <c r="E768" s="472"/>
      <c r="F768" s="610"/>
      <c r="G768" s="120">
        <f>'Mapa de Risco'!F768</f>
        <v>0</v>
      </c>
      <c r="H768" s="134"/>
      <c r="I768" s="564"/>
      <c r="J768" s="565"/>
      <c r="K768" s="566"/>
      <c r="L768" s="607"/>
      <c r="M768" s="566"/>
      <c r="N768" s="117"/>
      <c r="O768" s="83">
        <f>'Mapa de Risco'!H768</f>
        <v>0</v>
      </c>
      <c r="P768" s="151"/>
      <c r="Q768" s="53"/>
      <c r="R768" s="144"/>
      <c r="S768" s="145"/>
      <c r="T768" s="145"/>
      <c r="U768" s="145"/>
      <c r="V768" s="121" t="str">
        <f t="shared" si="262"/>
        <v/>
      </c>
      <c r="W768" s="411"/>
      <c r="X768" s="122"/>
      <c r="Y768" s="411"/>
      <c r="Z768" s="411"/>
      <c r="AA768" s="411"/>
      <c r="AB768" s="523"/>
    </row>
    <row r="769" spans="2:28" s="78" customFormat="1" ht="13.9" customHeight="1" thickTop="1" thickBot="1" x14ac:dyDescent="0.25">
      <c r="B769" s="455"/>
      <c r="C769" s="462"/>
      <c r="D769" s="465"/>
      <c r="E769" s="472"/>
      <c r="F769" s="610"/>
      <c r="G769" s="120">
        <f>'Mapa de Risco'!F769</f>
        <v>0</v>
      </c>
      <c r="H769" s="134"/>
      <c r="I769" s="564"/>
      <c r="J769" s="565"/>
      <c r="K769" s="566"/>
      <c r="L769" s="607"/>
      <c r="M769" s="566"/>
      <c r="N769" s="117"/>
      <c r="O769" s="83">
        <f>'Mapa de Risco'!H769</f>
        <v>0</v>
      </c>
      <c r="P769" s="151"/>
      <c r="Q769" s="53"/>
      <c r="R769" s="144"/>
      <c r="S769" s="145"/>
      <c r="T769" s="145"/>
      <c r="U769" s="145"/>
      <c r="V769" s="121" t="str">
        <f t="shared" si="262"/>
        <v/>
      </c>
      <c r="W769" s="411"/>
      <c r="X769" s="122"/>
      <c r="Y769" s="411"/>
      <c r="Z769" s="411"/>
      <c r="AA769" s="411"/>
      <c r="AB769" s="523"/>
    </row>
    <row r="770" spans="2:28" s="78" customFormat="1" ht="13.9" customHeight="1" thickTop="1" thickBot="1" x14ac:dyDescent="0.25">
      <c r="B770" s="455"/>
      <c r="C770" s="462"/>
      <c r="D770" s="465"/>
      <c r="E770" s="472"/>
      <c r="F770" s="610"/>
      <c r="G770" s="120">
        <f>'Mapa de Risco'!F770</f>
        <v>0</v>
      </c>
      <c r="H770" s="134"/>
      <c r="I770" s="564"/>
      <c r="J770" s="565"/>
      <c r="K770" s="566"/>
      <c r="L770" s="607"/>
      <c r="M770" s="566"/>
      <c r="N770" s="117"/>
      <c r="O770" s="83">
        <f>'Mapa de Risco'!H770</f>
        <v>0</v>
      </c>
      <c r="P770" s="151"/>
      <c r="Q770" s="53"/>
      <c r="R770" s="144"/>
      <c r="S770" s="145"/>
      <c r="T770" s="145"/>
      <c r="U770" s="145"/>
      <c r="V770" s="121" t="str">
        <f t="shared" si="262"/>
        <v/>
      </c>
      <c r="W770" s="411"/>
      <c r="X770" s="122"/>
      <c r="Y770" s="411"/>
      <c r="Z770" s="411"/>
      <c r="AA770" s="411"/>
      <c r="AB770" s="523"/>
    </row>
    <row r="771" spans="2:28" s="78" customFormat="1" ht="13.9" customHeight="1" thickTop="1" thickBot="1" x14ac:dyDescent="0.25">
      <c r="B771" s="455"/>
      <c r="C771" s="462"/>
      <c r="D771" s="466"/>
      <c r="E771" s="473"/>
      <c r="F771" s="611"/>
      <c r="G771" s="120">
        <f>'Mapa de Risco'!F771</f>
        <v>0</v>
      </c>
      <c r="H771" s="134"/>
      <c r="I771" s="567"/>
      <c r="J771" s="568"/>
      <c r="K771" s="569"/>
      <c r="L771" s="608"/>
      <c r="M771" s="569"/>
      <c r="N771" s="117"/>
      <c r="O771" s="83">
        <f>'Mapa de Risco'!H771</f>
        <v>0</v>
      </c>
      <c r="P771" s="151"/>
      <c r="Q771" s="53"/>
      <c r="R771" s="144"/>
      <c r="S771" s="145"/>
      <c r="T771" s="145"/>
      <c r="U771" s="145"/>
      <c r="V771" s="121" t="str">
        <f t="shared" si="262"/>
        <v/>
      </c>
      <c r="W771" s="412"/>
      <c r="X771" s="122"/>
      <c r="Y771" s="412"/>
      <c r="Z771" s="412"/>
      <c r="AA771" s="412"/>
      <c r="AB771" s="524"/>
    </row>
    <row r="772" spans="2:28" s="78" customFormat="1" ht="13.9" customHeight="1" thickTop="1" thickBot="1" x14ac:dyDescent="0.25">
      <c r="B772" s="455"/>
      <c r="C772" s="462"/>
      <c r="D772" s="464" t="str">
        <f>'Mapa de Risco'!D772:D781</f>
        <v>FCS.05</v>
      </c>
      <c r="E772" s="471">
        <f>'Mapa de Risco'!E772:E781</f>
        <v>0</v>
      </c>
      <c r="F772" s="609" t="str">
        <f>'Mapa de Risco'!G772:G781</f>
        <v>Evento 77</v>
      </c>
      <c r="G772" s="120">
        <f>'Mapa de Risco'!F772</f>
        <v>0</v>
      </c>
      <c r="H772" s="134"/>
      <c r="I772" s="561" t="str">
        <f t="shared" ref="I772" si="277">IFERROR(ROUND(AVERAGE(H772:H781),0),"")</f>
        <v/>
      </c>
      <c r="J772" s="562"/>
      <c r="K772" s="563"/>
      <c r="L772" s="606" t="str">
        <f t="shared" ref="L772" si="278">IF(I772&gt;5,"Nota Inválida",HLOOKUP(I772,$I$9:$M$10,2,0))</f>
        <v>Nota Inválida</v>
      </c>
      <c r="M772" s="563"/>
      <c r="N772" s="117"/>
      <c r="O772" s="83">
        <f>'Mapa de Risco'!H772</f>
        <v>0</v>
      </c>
      <c r="P772" s="151"/>
      <c r="Q772" s="53"/>
      <c r="R772" s="144"/>
      <c r="S772" s="145"/>
      <c r="T772" s="145"/>
      <c r="U772" s="145"/>
      <c r="V772" s="121" t="str">
        <f t="shared" si="262"/>
        <v/>
      </c>
      <c r="W772" s="410" t="str">
        <f t="shared" si="274"/>
        <v/>
      </c>
      <c r="X772" s="122"/>
      <c r="Y772" s="410" t="str">
        <f t="shared" si="261"/>
        <v/>
      </c>
      <c r="Z772" s="410" t="str">
        <f t="shared" si="265"/>
        <v/>
      </c>
      <c r="AA772" s="410" t="str">
        <f t="shared" si="268"/>
        <v/>
      </c>
      <c r="AB772" s="522" t="str">
        <f t="shared" si="269"/>
        <v/>
      </c>
    </row>
    <row r="773" spans="2:28" s="78" customFormat="1" ht="13.9" customHeight="1" thickTop="1" thickBot="1" x14ac:dyDescent="0.25">
      <c r="B773" s="455"/>
      <c r="C773" s="462"/>
      <c r="D773" s="465"/>
      <c r="E773" s="472"/>
      <c r="F773" s="610"/>
      <c r="G773" s="120">
        <f>'Mapa de Risco'!F773</f>
        <v>0</v>
      </c>
      <c r="H773" s="134"/>
      <c r="I773" s="564"/>
      <c r="J773" s="565"/>
      <c r="K773" s="566"/>
      <c r="L773" s="607"/>
      <c r="M773" s="566"/>
      <c r="N773" s="117"/>
      <c r="O773" s="83">
        <f>'Mapa de Risco'!H773</f>
        <v>0</v>
      </c>
      <c r="P773" s="151"/>
      <c r="Q773" s="53"/>
      <c r="R773" s="144"/>
      <c r="S773" s="145"/>
      <c r="T773" s="145"/>
      <c r="U773" s="145"/>
      <c r="V773" s="121" t="str">
        <f t="shared" si="262"/>
        <v/>
      </c>
      <c r="W773" s="411"/>
      <c r="X773" s="122"/>
      <c r="Y773" s="411"/>
      <c r="Z773" s="411"/>
      <c r="AA773" s="411"/>
      <c r="AB773" s="523"/>
    </row>
    <row r="774" spans="2:28" s="78" customFormat="1" ht="13.9" customHeight="1" thickTop="1" thickBot="1" x14ac:dyDescent="0.25">
      <c r="B774" s="455"/>
      <c r="C774" s="462"/>
      <c r="D774" s="465"/>
      <c r="E774" s="472"/>
      <c r="F774" s="610"/>
      <c r="G774" s="120">
        <f>'Mapa de Risco'!F774</f>
        <v>0</v>
      </c>
      <c r="H774" s="134"/>
      <c r="I774" s="564"/>
      <c r="J774" s="565"/>
      <c r="K774" s="566"/>
      <c r="L774" s="607"/>
      <c r="M774" s="566"/>
      <c r="N774" s="117"/>
      <c r="O774" s="83">
        <f>'Mapa de Risco'!H774</f>
        <v>0</v>
      </c>
      <c r="P774" s="151"/>
      <c r="Q774" s="53"/>
      <c r="R774" s="144"/>
      <c r="S774" s="145"/>
      <c r="T774" s="145"/>
      <c r="U774" s="145"/>
      <c r="V774" s="121" t="str">
        <f t="shared" si="262"/>
        <v/>
      </c>
      <c r="W774" s="411"/>
      <c r="X774" s="122"/>
      <c r="Y774" s="411"/>
      <c r="Z774" s="411"/>
      <c r="AA774" s="411"/>
      <c r="AB774" s="523"/>
    </row>
    <row r="775" spans="2:28" s="78" customFormat="1" ht="13.9" customHeight="1" thickTop="1" thickBot="1" x14ac:dyDescent="0.25">
      <c r="B775" s="455"/>
      <c r="C775" s="462"/>
      <c r="D775" s="465"/>
      <c r="E775" s="472"/>
      <c r="F775" s="610"/>
      <c r="G775" s="120">
        <f>'Mapa de Risco'!F775</f>
        <v>0</v>
      </c>
      <c r="H775" s="134"/>
      <c r="I775" s="564"/>
      <c r="J775" s="565"/>
      <c r="K775" s="566"/>
      <c r="L775" s="607"/>
      <c r="M775" s="566"/>
      <c r="N775" s="117"/>
      <c r="O775" s="83">
        <f>'Mapa de Risco'!H775</f>
        <v>0</v>
      </c>
      <c r="P775" s="151"/>
      <c r="Q775" s="53"/>
      <c r="R775" s="144"/>
      <c r="S775" s="145"/>
      <c r="T775" s="145"/>
      <c r="U775" s="145"/>
      <c r="V775" s="121" t="str">
        <f t="shared" si="262"/>
        <v/>
      </c>
      <c r="W775" s="411"/>
      <c r="X775" s="122"/>
      <c r="Y775" s="411"/>
      <c r="Z775" s="411"/>
      <c r="AA775" s="411"/>
      <c r="AB775" s="523"/>
    </row>
    <row r="776" spans="2:28" s="78" customFormat="1" ht="13.9" customHeight="1" thickTop="1" thickBot="1" x14ac:dyDescent="0.25">
      <c r="B776" s="455"/>
      <c r="C776" s="462"/>
      <c r="D776" s="465"/>
      <c r="E776" s="472"/>
      <c r="F776" s="610"/>
      <c r="G776" s="120">
        <f>'Mapa de Risco'!F776</f>
        <v>0</v>
      </c>
      <c r="H776" s="134"/>
      <c r="I776" s="564"/>
      <c r="J776" s="565"/>
      <c r="K776" s="566"/>
      <c r="L776" s="607"/>
      <c r="M776" s="566"/>
      <c r="N776" s="117"/>
      <c r="O776" s="83">
        <f>'Mapa de Risco'!H776</f>
        <v>0</v>
      </c>
      <c r="P776" s="151"/>
      <c r="Q776" s="53"/>
      <c r="R776" s="144"/>
      <c r="S776" s="145"/>
      <c r="T776" s="145"/>
      <c r="U776" s="145"/>
      <c r="V776" s="121" t="str">
        <f t="shared" si="262"/>
        <v/>
      </c>
      <c r="W776" s="411"/>
      <c r="X776" s="122"/>
      <c r="Y776" s="411"/>
      <c r="Z776" s="411"/>
      <c r="AA776" s="411"/>
      <c r="AB776" s="523"/>
    </row>
    <row r="777" spans="2:28" s="78" customFormat="1" ht="13.9" customHeight="1" thickTop="1" thickBot="1" x14ac:dyDescent="0.25">
      <c r="B777" s="455"/>
      <c r="C777" s="462"/>
      <c r="D777" s="465"/>
      <c r="E777" s="472"/>
      <c r="F777" s="610"/>
      <c r="G777" s="120">
        <f>'Mapa de Risco'!F777</f>
        <v>0</v>
      </c>
      <c r="H777" s="134"/>
      <c r="I777" s="564"/>
      <c r="J777" s="565"/>
      <c r="K777" s="566"/>
      <c r="L777" s="607"/>
      <c r="M777" s="566"/>
      <c r="N777" s="117"/>
      <c r="O777" s="83">
        <f>'Mapa de Risco'!H777</f>
        <v>0</v>
      </c>
      <c r="P777" s="151"/>
      <c r="Q777" s="53"/>
      <c r="R777" s="144"/>
      <c r="S777" s="145"/>
      <c r="T777" s="145"/>
      <c r="U777" s="145"/>
      <c r="V777" s="121" t="str">
        <f t="shared" si="262"/>
        <v/>
      </c>
      <c r="W777" s="411"/>
      <c r="X777" s="122"/>
      <c r="Y777" s="411"/>
      <c r="Z777" s="411"/>
      <c r="AA777" s="411"/>
      <c r="AB777" s="523"/>
    </row>
    <row r="778" spans="2:28" s="78" customFormat="1" ht="13.9" customHeight="1" thickTop="1" thickBot="1" x14ac:dyDescent="0.25">
      <c r="B778" s="455"/>
      <c r="C778" s="462"/>
      <c r="D778" s="465"/>
      <c r="E778" s="472"/>
      <c r="F778" s="610"/>
      <c r="G778" s="120">
        <f>'Mapa de Risco'!F778</f>
        <v>0</v>
      </c>
      <c r="H778" s="134"/>
      <c r="I778" s="564"/>
      <c r="J778" s="565"/>
      <c r="K778" s="566"/>
      <c r="L778" s="607"/>
      <c r="M778" s="566"/>
      <c r="N778" s="117"/>
      <c r="O778" s="83">
        <f>'Mapa de Risco'!H778</f>
        <v>0</v>
      </c>
      <c r="P778" s="151"/>
      <c r="Q778" s="53"/>
      <c r="R778" s="144"/>
      <c r="S778" s="145"/>
      <c r="T778" s="145"/>
      <c r="U778" s="145"/>
      <c r="V778" s="121" t="str">
        <f t="shared" si="262"/>
        <v/>
      </c>
      <c r="W778" s="411"/>
      <c r="X778" s="122"/>
      <c r="Y778" s="411"/>
      <c r="Z778" s="411"/>
      <c r="AA778" s="411"/>
      <c r="AB778" s="523"/>
    </row>
    <row r="779" spans="2:28" s="78" customFormat="1" ht="13.9" customHeight="1" thickTop="1" thickBot="1" x14ac:dyDescent="0.25">
      <c r="B779" s="455"/>
      <c r="C779" s="462"/>
      <c r="D779" s="465"/>
      <c r="E779" s="472"/>
      <c r="F779" s="610"/>
      <c r="G779" s="120">
        <f>'Mapa de Risco'!F779</f>
        <v>0</v>
      </c>
      <c r="H779" s="134"/>
      <c r="I779" s="564"/>
      <c r="J779" s="565"/>
      <c r="K779" s="566"/>
      <c r="L779" s="607"/>
      <c r="M779" s="566"/>
      <c r="N779" s="117"/>
      <c r="O779" s="83">
        <f>'Mapa de Risco'!H779</f>
        <v>0</v>
      </c>
      <c r="P779" s="151"/>
      <c r="Q779" s="53"/>
      <c r="R779" s="144"/>
      <c r="S779" s="145"/>
      <c r="T779" s="145"/>
      <c r="U779" s="145"/>
      <c r="V779" s="121" t="str">
        <f t="shared" si="262"/>
        <v/>
      </c>
      <c r="W779" s="411"/>
      <c r="X779" s="122"/>
      <c r="Y779" s="411"/>
      <c r="Z779" s="411"/>
      <c r="AA779" s="411"/>
      <c r="AB779" s="523"/>
    </row>
    <row r="780" spans="2:28" s="78" customFormat="1" ht="13.9" customHeight="1" thickTop="1" thickBot="1" x14ac:dyDescent="0.25">
      <c r="B780" s="455"/>
      <c r="C780" s="462"/>
      <c r="D780" s="465"/>
      <c r="E780" s="472"/>
      <c r="F780" s="610"/>
      <c r="G780" s="120">
        <f>'Mapa de Risco'!F780</f>
        <v>0</v>
      </c>
      <c r="H780" s="134"/>
      <c r="I780" s="564"/>
      <c r="J780" s="565"/>
      <c r="K780" s="566"/>
      <c r="L780" s="607"/>
      <c r="M780" s="566"/>
      <c r="N780" s="117"/>
      <c r="O780" s="83">
        <f>'Mapa de Risco'!H780</f>
        <v>0</v>
      </c>
      <c r="P780" s="151"/>
      <c r="Q780" s="53"/>
      <c r="R780" s="144"/>
      <c r="S780" s="145"/>
      <c r="T780" s="145"/>
      <c r="U780" s="145"/>
      <c r="V780" s="121" t="str">
        <f t="shared" ref="V780:V811" si="279">IFERROR(((P780*$P$8)+(Q780*$Q$8)+(R780*$R$8)+(S780*$S$8)+(T780*$T$8)+(U780*$U$8))/((IF(P780=0,0,$P$8))+(IF(Q780=0,0,$Q$8))+(IF(R780=0,0,$R$8))+(IF(S780=0,0,$S$8))+(IF(T780=0,0,$T$8))+(IF(U780=0,0,$U$8))),"")</f>
        <v/>
      </c>
      <c r="W780" s="411"/>
      <c r="X780" s="122"/>
      <c r="Y780" s="411"/>
      <c r="Z780" s="411"/>
      <c r="AA780" s="411"/>
      <c r="AB780" s="523"/>
    </row>
    <row r="781" spans="2:28" s="78" customFormat="1" ht="13.9" customHeight="1" thickTop="1" thickBot="1" x14ac:dyDescent="0.25">
      <c r="B781" s="455"/>
      <c r="C781" s="462"/>
      <c r="D781" s="466"/>
      <c r="E781" s="473"/>
      <c r="F781" s="611"/>
      <c r="G781" s="120">
        <f>'Mapa de Risco'!F781</f>
        <v>0</v>
      </c>
      <c r="H781" s="134"/>
      <c r="I781" s="567"/>
      <c r="J781" s="568"/>
      <c r="K781" s="569"/>
      <c r="L781" s="608"/>
      <c r="M781" s="569"/>
      <c r="N781" s="117"/>
      <c r="O781" s="83">
        <f>'Mapa de Risco'!H781</f>
        <v>0</v>
      </c>
      <c r="P781" s="151"/>
      <c r="Q781" s="53"/>
      <c r="R781" s="144"/>
      <c r="S781" s="145"/>
      <c r="T781" s="145"/>
      <c r="U781" s="145"/>
      <c r="V781" s="121" t="str">
        <f t="shared" si="279"/>
        <v/>
      </c>
      <c r="W781" s="412"/>
      <c r="X781" s="122"/>
      <c r="Y781" s="412"/>
      <c r="Z781" s="412"/>
      <c r="AA781" s="412"/>
      <c r="AB781" s="524"/>
    </row>
    <row r="782" spans="2:28" s="78" customFormat="1" ht="13.9" customHeight="1" thickTop="1" thickBot="1" x14ac:dyDescent="0.25">
      <c r="B782" s="455"/>
      <c r="C782" s="462"/>
      <c r="D782" s="464" t="str">
        <f>'Mapa de Risco'!D782:D791</f>
        <v>FCS.06</v>
      </c>
      <c r="E782" s="471">
        <f>'Mapa de Risco'!E782:E791</f>
        <v>0</v>
      </c>
      <c r="F782" s="609" t="str">
        <f>'Mapa de Risco'!G782:G791</f>
        <v>Evento 78</v>
      </c>
      <c r="G782" s="120">
        <f>'Mapa de Risco'!F782</f>
        <v>0</v>
      </c>
      <c r="H782" s="134"/>
      <c r="I782" s="561" t="str">
        <f t="shared" ref="I782" si="280">IFERROR(ROUND(AVERAGE(H782:H791),0),"")</f>
        <v/>
      </c>
      <c r="J782" s="562"/>
      <c r="K782" s="563"/>
      <c r="L782" s="606" t="str">
        <f t="shared" ref="L782" si="281">IF(I782&gt;5,"Nota Inválida",HLOOKUP(I782,$I$9:$M$10,2,0))</f>
        <v>Nota Inválida</v>
      </c>
      <c r="M782" s="563"/>
      <c r="N782" s="117"/>
      <c r="O782" s="83">
        <f>'Mapa de Risco'!H782</f>
        <v>0</v>
      </c>
      <c r="P782" s="151"/>
      <c r="Q782" s="53"/>
      <c r="R782" s="144"/>
      <c r="S782" s="145"/>
      <c r="T782" s="145"/>
      <c r="U782" s="145"/>
      <c r="V782" s="121" t="str">
        <f t="shared" si="279"/>
        <v/>
      </c>
      <c r="W782" s="410" t="str">
        <f t="shared" si="274"/>
        <v/>
      </c>
      <c r="X782" s="122"/>
      <c r="Y782" s="410" t="str">
        <f t="shared" ref="Y782:Y792" si="282">I782</f>
        <v/>
      </c>
      <c r="Z782" s="410" t="str">
        <f t="shared" si="265"/>
        <v/>
      </c>
      <c r="AA782" s="410" t="str">
        <f t="shared" si="268"/>
        <v/>
      </c>
      <c r="AB782" s="522" t="str">
        <f t="shared" si="269"/>
        <v/>
      </c>
    </row>
    <row r="783" spans="2:28" s="78" customFormat="1" ht="13.9" customHeight="1" thickTop="1" thickBot="1" x14ac:dyDescent="0.25">
      <c r="B783" s="455"/>
      <c r="C783" s="462"/>
      <c r="D783" s="465"/>
      <c r="E783" s="472"/>
      <c r="F783" s="610"/>
      <c r="G783" s="120">
        <f>'Mapa de Risco'!F783</f>
        <v>0</v>
      </c>
      <c r="H783" s="134"/>
      <c r="I783" s="564"/>
      <c r="J783" s="565"/>
      <c r="K783" s="566"/>
      <c r="L783" s="607"/>
      <c r="M783" s="566"/>
      <c r="N783" s="117"/>
      <c r="O783" s="83">
        <f>'Mapa de Risco'!H783</f>
        <v>0</v>
      </c>
      <c r="P783" s="151"/>
      <c r="Q783" s="53"/>
      <c r="R783" s="144"/>
      <c r="S783" s="145"/>
      <c r="T783" s="145"/>
      <c r="U783" s="145"/>
      <c r="V783" s="121" t="str">
        <f t="shared" si="279"/>
        <v/>
      </c>
      <c r="W783" s="411"/>
      <c r="X783" s="122"/>
      <c r="Y783" s="411"/>
      <c r="Z783" s="411"/>
      <c r="AA783" s="411"/>
      <c r="AB783" s="523"/>
    </row>
    <row r="784" spans="2:28" s="78" customFormat="1" ht="13.9" customHeight="1" thickTop="1" thickBot="1" x14ac:dyDescent="0.25">
      <c r="B784" s="455"/>
      <c r="C784" s="462"/>
      <c r="D784" s="465"/>
      <c r="E784" s="472"/>
      <c r="F784" s="610"/>
      <c r="G784" s="120">
        <f>'Mapa de Risco'!F784</f>
        <v>0</v>
      </c>
      <c r="H784" s="134"/>
      <c r="I784" s="564"/>
      <c r="J784" s="565"/>
      <c r="K784" s="566"/>
      <c r="L784" s="607"/>
      <c r="M784" s="566"/>
      <c r="N784" s="117"/>
      <c r="O784" s="83">
        <f>'Mapa de Risco'!H784</f>
        <v>0</v>
      </c>
      <c r="P784" s="151"/>
      <c r="Q784" s="53"/>
      <c r="R784" s="144"/>
      <c r="S784" s="145"/>
      <c r="T784" s="145"/>
      <c r="U784" s="145"/>
      <c r="V784" s="121" t="str">
        <f t="shared" si="279"/>
        <v/>
      </c>
      <c r="W784" s="411"/>
      <c r="X784" s="122"/>
      <c r="Y784" s="411"/>
      <c r="Z784" s="411"/>
      <c r="AA784" s="411"/>
      <c r="AB784" s="523"/>
    </row>
    <row r="785" spans="2:28" s="78" customFormat="1" ht="13.9" customHeight="1" thickTop="1" thickBot="1" x14ac:dyDescent="0.25">
      <c r="B785" s="455"/>
      <c r="C785" s="462"/>
      <c r="D785" s="465"/>
      <c r="E785" s="472"/>
      <c r="F785" s="610"/>
      <c r="G785" s="120">
        <f>'Mapa de Risco'!F785</f>
        <v>0</v>
      </c>
      <c r="H785" s="134"/>
      <c r="I785" s="564"/>
      <c r="J785" s="565"/>
      <c r="K785" s="566"/>
      <c r="L785" s="607"/>
      <c r="M785" s="566"/>
      <c r="N785" s="117"/>
      <c r="O785" s="83">
        <f>'Mapa de Risco'!H785</f>
        <v>0</v>
      </c>
      <c r="P785" s="151"/>
      <c r="Q785" s="53"/>
      <c r="R785" s="144"/>
      <c r="S785" s="145"/>
      <c r="T785" s="145"/>
      <c r="U785" s="145"/>
      <c r="V785" s="121" t="str">
        <f t="shared" si="279"/>
        <v/>
      </c>
      <c r="W785" s="411"/>
      <c r="X785" s="122"/>
      <c r="Y785" s="411"/>
      <c r="Z785" s="411"/>
      <c r="AA785" s="411"/>
      <c r="AB785" s="523"/>
    </row>
    <row r="786" spans="2:28" s="78" customFormat="1" ht="13.9" customHeight="1" thickTop="1" thickBot="1" x14ac:dyDescent="0.25">
      <c r="B786" s="455"/>
      <c r="C786" s="462"/>
      <c r="D786" s="465"/>
      <c r="E786" s="472"/>
      <c r="F786" s="610"/>
      <c r="G786" s="120">
        <f>'Mapa de Risco'!F786</f>
        <v>0</v>
      </c>
      <c r="H786" s="134"/>
      <c r="I786" s="564"/>
      <c r="J786" s="565"/>
      <c r="K786" s="566"/>
      <c r="L786" s="607"/>
      <c r="M786" s="566"/>
      <c r="N786" s="117"/>
      <c r="O786" s="83">
        <f>'Mapa de Risco'!H786</f>
        <v>0</v>
      </c>
      <c r="P786" s="151"/>
      <c r="Q786" s="53"/>
      <c r="R786" s="144"/>
      <c r="S786" s="145"/>
      <c r="T786" s="145"/>
      <c r="U786" s="145"/>
      <c r="V786" s="121" t="str">
        <f t="shared" si="279"/>
        <v/>
      </c>
      <c r="W786" s="411"/>
      <c r="X786" s="122"/>
      <c r="Y786" s="411"/>
      <c r="Z786" s="411"/>
      <c r="AA786" s="411"/>
      <c r="AB786" s="523"/>
    </row>
    <row r="787" spans="2:28" s="78" customFormat="1" ht="13.9" customHeight="1" thickTop="1" thickBot="1" x14ac:dyDescent="0.25">
      <c r="B787" s="455"/>
      <c r="C787" s="462"/>
      <c r="D787" s="465"/>
      <c r="E787" s="472"/>
      <c r="F787" s="610"/>
      <c r="G787" s="120">
        <f>'Mapa de Risco'!F787</f>
        <v>0</v>
      </c>
      <c r="H787" s="134"/>
      <c r="I787" s="564"/>
      <c r="J787" s="565"/>
      <c r="K787" s="566"/>
      <c r="L787" s="607"/>
      <c r="M787" s="566"/>
      <c r="N787" s="117"/>
      <c r="O787" s="83">
        <f>'Mapa de Risco'!H787</f>
        <v>0</v>
      </c>
      <c r="P787" s="151"/>
      <c r="Q787" s="53"/>
      <c r="R787" s="144"/>
      <c r="S787" s="145"/>
      <c r="T787" s="145"/>
      <c r="U787" s="145"/>
      <c r="V787" s="121" t="str">
        <f t="shared" si="279"/>
        <v/>
      </c>
      <c r="W787" s="411"/>
      <c r="X787" s="122"/>
      <c r="Y787" s="411"/>
      <c r="Z787" s="411"/>
      <c r="AA787" s="411"/>
      <c r="AB787" s="523"/>
    </row>
    <row r="788" spans="2:28" s="78" customFormat="1" ht="13.9" customHeight="1" thickTop="1" thickBot="1" x14ac:dyDescent="0.25">
      <c r="B788" s="455"/>
      <c r="C788" s="462"/>
      <c r="D788" s="465"/>
      <c r="E788" s="472"/>
      <c r="F788" s="610"/>
      <c r="G788" s="120">
        <f>'Mapa de Risco'!F788</f>
        <v>0</v>
      </c>
      <c r="H788" s="134"/>
      <c r="I788" s="564"/>
      <c r="J788" s="565"/>
      <c r="K788" s="566"/>
      <c r="L788" s="607"/>
      <c r="M788" s="566"/>
      <c r="N788" s="117"/>
      <c r="O788" s="83">
        <f>'Mapa de Risco'!H788</f>
        <v>0</v>
      </c>
      <c r="P788" s="151"/>
      <c r="Q788" s="53"/>
      <c r="R788" s="144"/>
      <c r="S788" s="145"/>
      <c r="T788" s="145"/>
      <c r="U788" s="145"/>
      <c r="V788" s="121" t="str">
        <f t="shared" si="279"/>
        <v/>
      </c>
      <c r="W788" s="411"/>
      <c r="X788" s="122"/>
      <c r="Y788" s="411"/>
      <c r="Z788" s="411"/>
      <c r="AA788" s="411"/>
      <c r="AB788" s="523"/>
    </row>
    <row r="789" spans="2:28" s="78" customFormat="1" ht="13.9" customHeight="1" thickTop="1" thickBot="1" x14ac:dyDescent="0.25">
      <c r="B789" s="455"/>
      <c r="C789" s="462"/>
      <c r="D789" s="465"/>
      <c r="E789" s="472"/>
      <c r="F789" s="610"/>
      <c r="G789" s="120">
        <f>'Mapa de Risco'!F789</f>
        <v>0</v>
      </c>
      <c r="H789" s="134"/>
      <c r="I789" s="564"/>
      <c r="J789" s="565"/>
      <c r="K789" s="566"/>
      <c r="L789" s="607"/>
      <c r="M789" s="566"/>
      <c r="N789" s="117"/>
      <c r="O789" s="83">
        <f>'Mapa de Risco'!H789</f>
        <v>0</v>
      </c>
      <c r="P789" s="151"/>
      <c r="Q789" s="53"/>
      <c r="R789" s="144"/>
      <c r="S789" s="145"/>
      <c r="T789" s="145"/>
      <c r="U789" s="145"/>
      <c r="V789" s="121" t="str">
        <f t="shared" si="279"/>
        <v/>
      </c>
      <c r="W789" s="411"/>
      <c r="X789" s="122"/>
      <c r="Y789" s="411"/>
      <c r="Z789" s="411"/>
      <c r="AA789" s="411"/>
      <c r="AB789" s="523"/>
    </row>
    <row r="790" spans="2:28" s="78" customFormat="1" ht="13.9" customHeight="1" thickTop="1" thickBot="1" x14ac:dyDescent="0.25">
      <c r="B790" s="455"/>
      <c r="C790" s="462"/>
      <c r="D790" s="465"/>
      <c r="E790" s="472"/>
      <c r="F790" s="610"/>
      <c r="G790" s="120">
        <f>'Mapa de Risco'!F790</f>
        <v>0</v>
      </c>
      <c r="H790" s="134"/>
      <c r="I790" s="564"/>
      <c r="J790" s="565"/>
      <c r="K790" s="566"/>
      <c r="L790" s="607"/>
      <c r="M790" s="566"/>
      <c r="N790" s="117"/>
      <c r="O790" s="83">
        <f>'Mapa de Risco'!H790</f>
        <v>0</v>
      </c>
      <c r="P790" s="151"/>
      <c r="Q790" s="53"/>
      <c r="R790" s="144"/>
      <c r="S790" s="145"/>
      <c r="T790" s="145"/>
      <c r="U790" s="145"/>
      <c r="V790" s="121" t="str">
        <f t="shared" si="279"/>
        <v/>
      </c>
      <c r="W790" s="411"/>
      <c r="X790" s="122"/>
      <c r="Y790" s="411"/>
      <c r="Z790" s="411"/>
      <c r="AA790" s="411"/>
      <c r="AB790" s="523"/>
    </row>
    <row r="791" spans="2:28" s="78" customFormat="1" ht="13.9" customHeight="1" thickTop="1" thickBot="1" x14ac:dyDescent="0.25">
      <c r="B791" s="455"/>
      <c r="C791" s="462"/>
      <c r="D791" s="466"/>
      <c r="E791" s="473"/>
      <c r="F791" s="611"/>
      <c r="G791" s="120">
        <f>'Mapa de Risco'!F791</f>
        <v>0</v>
      </c>
      <c r="H791" s="134"/>
      <c r="I791" s="567"/>
      <c r="J791" s="568"/>
      <c r="K791" s="569"/>
      <c r="L791" s="608"/>
      <c r="M791" s="569"/>
      <c r="N791" s="117"/>
      <c r="O791" s="83">
        <f>'Mapa de Risco'!H791</f>
        <v>0</v>
      </c>
      <c r="P791" s="151"/>
      <c r="Q791" s="53"/>
      <c r="R791" s="144"/>
      <c r="S791" s="145"/>
      <c r="T791" s="145"/>
      <c r="U791" s="145"/>
      <c r="V791" s="121" t="str">
        <f t="shared" si="279"/>
        <v/>
      </c>
      <c r="W791" s="412"/>
      <c r="X791" s="122"/>
      <c r="Y791" s="412"/>
      <c r="Z791" s="412"/>
      <c r="AA791" s="412"/>
      <c r="AB791" s="524"/>
    </row>
    <row r="792" spans="2:28" s="78" customFormat="1" ht="13.9" customHeight="1" thickTop="1" thickBot="1" x14ac:dyDescent="0.25">
      <c r="B792" s="455"/>
      <c r="C792" s="462"/>
      <c r="D792" s="464" t="str">
        <f>'Mapa de Risco'!D792:D801</f>
        <v>FCS.07</v>
      </c>
      <c r="E792" s="471">
        <f>'Mapa de Risco'!E792:E801</f>
        <v>0</v>
      </c>
      <c r="F792" s="609" t="str">
        <f>'Mapa de Risco'!G792:G801</f>
        <v>Evento 79</v>
      </c>
      <c r="G792" s="120">
        <f>'Mapa de Risco'!F792</f>
        <v>0</v>
      </c>
      <c r="H792" s="134"/>
      <c r="I792" s="561" t="str">
        <f t="shared" ref="I792" si="283">IFERROR(ROUND(AVERAGE(H792:H801),0),"")</f>
        <v/>
      </c>
      <c r="J792" s="562"/>
      <c r="K792" s="563"/>
      <c r="L792" s="606" t="str">
        <f t="shared" ref="L792" si="284">IF(I792&gt;5,"Nota Inválida",HLOOKUP(I792,$I$9:$M$10,2,0))</f>
        <v>Nota Inválida</v>
      </c>
      <c r="M792" s="563"/>
      <c r="N792" s="117"/>
      <c r="O792" s="83">
        <f>'Mapa de Risco'!H792</f>
        <v>0</v>
      </c>
      <c r="P792" s="151"/>
      <c r="Q792" s="53"/>
      <c r="R792" s="144"/>
      <c r="S792" s="145"/>
      <c r="T792" s="145"/>
      <c r="U792" s="145"/>
      <c r="V792" s="121" t="str">
        <f t="shared" si="279"/>
        <v/>
      </c>
      <c r="W792" s="410" t="str">
        <f t="shared" si="274"/>
        <v/>
      </c>
      <c r="X792" s="122"/>
      <c r="Y792" s="410" t="str">
        <f t="shared" si="282"/>
        <v/>
      </c>
      <c r="Z792" s="410" t="str">
        <f t="shared" ref="Z792:Z812" si="285">W792</f>
        <v/>
      </c>
      <c r="AA792" s="410" t="str">
        <f t="shared" si="268"/>
        <v/>
      </c>
      <c r="AB792" s="522" t="str">
        <f t="shared" si="269"/>
        <v/>
      </c>
    </row>
    <row r="793" spans="2:28" s="78" customFormat="1" ht="13.9" customHeight="1" thickTop="1" thickBot="1" x14ac:dyDescent="0.25">
      <c r="B793" s="455"/>
      <c r="C793" s="462"/>
      <c r="D793" s="465"/>
      <c r="E793" s="472"/>
      <c r="F793" s="610"/>
      <c r="G793" s="120">
        <f>'Mapa de Risco'!F793</f>
        <v>0</v>
      </c>
      <c r="H793" s="134"/>
      <c r="I793" s="564"/>
      <c r="J793" s="565"/>
      <c r="K793" s="566"/>
      <c r="L793" s="607"/>
      <c r="M793" s="566"/>
      <c r="N793" s="117"/>
      <c r="O793" s="83">
        <f>'Mapa de Risco'!H793</f>
        <v>0</v>
      </c>
      <c r="P793" s="151"/>
      <c r="Q793" s="53"/>
      <c r="R793" s="144"/>
      <c r="S793" s="145"/>
      <c r="T793" s="145"/>
      <c r="U793" s="145"/>
      <c r="V793" s="121" t="str">
        <f t="shared" si="279"/>
        <v/>
      </c>
      <c r="W793" s="411"/>
      <c r="X793" s="122"/>
      <c r="Y793" s="411"/>
      <c r="Z793" s="411"/>
      <c r="AA793" s="411"/>
      <c r="AB793" s="523"/>
    </row>
    <row r="794" spans="2:28" s="78" customFormat="1" ht="13.9" customHeight="1" thickTop="1" thickBot="1" x14ac:dyDescent="0.25">
      <c r="B794" s="455"/>
      <c r="C794" s="462"/>
      <c r="D794" s="465"/>
      <c r="E794" s="472"/>
      <c r="F794" s="610"/>
      <c r="G794" s="120">
        <f>'Mapa de Risco'!F794</f>
        <v>0</v>
      </c>
      <c r="H794" s="134"/>
      <c r="I794" s="564"/>
      <c r="J794" s="565"/>
      <c r="K794" s="566"/>
      <c r="L794" s="607"/>
      <c r="M794" s="566"/>
      <c r="N794" s="117"/>
      <c r="O794" s="83">
        <f>'Mapa de Risco'!H794</f>
        <v>0</v>
      </c>
      <c r="P794" s="151"/>
      <c r="Q794" s="53"/>
      <c r="R794" s="144"/>
      <c r="S794" s="145"/>
      <c r="T794" s="145"/>
      <c r="U794" s="145"/>
      <c r="V794" s="121" t="str">
        <f t="shared" si="279"/>
        <v/>
      </c>
      <c r="W794" s="411"/>
      <c r="X794" s="122"/>
      <c r="Y794" s="411"/>
      <c r="Z794" s="411"/>
      <c r="AA794" s="411"/>
      <c r="AB794" s="523"/>
    </row>
    <row r="795" spans="2:28" s="78" customFormat="1" ht="13.9" customHeight="1" thickTop="1" thickBot="1" x14ac:dyDescent="0.25">
      <c r="B795" s="455"/>
      <c r="C795" s="462"/>
      <c r="D795" s="465"/>
      <c r="E795" s="472"/>
      <c r="F795" s="610"/>
      <c r="G795" s="120">
        <f>'Mapa de Risco'!F795</f>
        <v>0</v>
      </c>
      <c r="H795" s="134"/>
      <c r="I795" s="564"/>
      <c r="J795" s="565"/>
      <c r="K795" s="566"/>
      <c r="L795" s="607"/>
      <c r="M795" s="566"/>
      <c r="N795" s="117"/>
      <c r="O795" s="83">
        <f>'Mapa de Risco'!H795</f>
        <v>0</v>
      </c>
      <c r="P795" s="151"/>
      <c r="Q795" s="53"/>
      <c r="R795" s="144"/>
      <c r="S795" s="145"/>
      <c r="T795" s="145"/>
      <c r="U795" s="145"/>
      <c r="V795" s="121" t="str">
        <f t="shared" si="279"/>
        <v/>
      </c>
      <c r="W795" s="411"/>
      <c r="X795" s="122"/>
      <c r="Y795" s="411"/>
      <c r="Z795" s="411"/>
      <c r="AA795" s="411"/>
      <c r="AB795" s="523"/>
    </row>
    <row r="796" spans="2:28" s="78" customFormat="1" ht="13.9" customHeight="1" thickTop="1" thickBot="1" x14ac:dyDescent="0.25">
      <c r="B796" s="455"/>
      <c r="C796" s="462"/>
      <c r="D796" s="465"/>
      <c r="E796" s="472"/>
      <c r="F796" s="610"/>
      <c r="G796" s="120">
        <f>'Mapa de Risco'!F796</f>
        <v>0</v>
      </c>
      <c r="H796" s="134"/>
      <c r="I796" s="564"/>
      <c r="J796" s="565"/>
      <c r="K796" s="566"/>
      <c r="L796" s="607"/>
      <c r="M796" s="566"/>
      <c r="N796" s="117"/>
      <c r="O796" s="83">
        <f>'Mapa de Risco'!H796</f>
        <v>0</v>
      </c>
      <c r="P796" s="151"/>
      <c r="Q796" s="53"/>
      <c r="R796" s="144"/>
      <c r="S796" s="145"/>
      <c r="T796" s="145"/>
      <c r="U796" s="145"/>
      <c r="V796" s="121" t="str">
        <f t="shared" si="279"/>
        <v/>
      </c>
      <c r="W796" s="411"/>
      <c r="X796" s="122"/>
      <c r="Y796" s="411"/>
      <c r="Z796" s="411"/>
      <c r="AA796" s="411"/>
      <c r="AB796" s="523"/>
    </row>
    <row r="797" spans="2:28" s="78" customFormat="1" ht="13.9" customHeight="1" thickTop="1" thickBot="1" x14ac:dyDescent="0.25">
      <c r="B797" s="455"/>
      <c r="C797" s="462"/>
      <c r="D797" s="465"/>
      <c r="E797" s="472"/>
      <c r="F797" s="610"/>
      <c r="G797" s="120">
        <f>'Mapa de Risco'!F797</f>
        <v>0</v>
      </c>
      <c r="H797" s="134"/>
      <c r="I797" s="564"/>
      <c r="J797" s="565"/>
      <c r="K797" s="566"/>
      <c r="L797" s="607"/>
      <c r="M797" s="566"/>
      <c r="N797" s="117"/>
      <c r="O797" s="83">
        <f>'Mapa de Risco'!H797</f>
        <v>0</v>
      </c>
      <c r="P797" s="151"/>
      <c r="Q797" s="53"/>
      <c r="R797" s="144"/>
      <c r="S797" s="145"/>
      <c r="T797" s="145"/>
      <c r="U797" s="145"/>
      <c r="V797" s="121" t="str">
        <f t="shared" si="279"/>
        <v/>
      </c>
      <c r="W797" s="411"/>
      <c r="X797" s="122"/>
      <c r="Y797" s="411"/>
      <c r="Z797" s="411"/>
      <c r="AA797" s="411"/>
      <c r="AB797" s="523"/>
    </row>
    <row r="798" spans="2:28" s="78" customFormat="1" ht="13.9" customHeight="1" thickTop="1" thickBot="1" x14ac:dyDescent="0.25">
      <c r="B798" s="455"/>
      <c r="C798" s="462"/>
      <c r="D798" s="465"/>
      <c r="E798" s="472"/>
      <c r="F798" s="610"/>
      <c r="G798" s="120">
        <f>'Mapa de Risco'!F798</f>
        <v>0</v>
      </c>
      <c r="H798" s="134"/>
      <c r="I798" s="564"/>
      <c r="J798" s="565"/>
      <c r="K798" s="566"/>
      <c r="L798" s="607"/>
      <c r="M798" s="566"/>
      <c r="N798" s="117"/>
      <c r="O798" s="83">
        <f>'Mapa de Risco'!H798</f>
        <v>0</v>
      </c>
      <c r="P798" s="151"/>
      <c r="Q798" s="53"/>
      <c r="R798" s="144"/>
      <c r="S798" s="145"/>
      <c r="T798" s="145"/>
      <c r="U798" s="145"/>
      <c r="V798" s="121" t="str">
        <f t="shared" si="279"/>
        <v/>
      </c>
      <c r="W798" s="411"/>
      <c r="X798" s="122"/>
      <c r="Y798" s="411"/>
      <c r="Z798" s="411"/>
      <c r="AA798" s="411"/>
      <c r="AB798" s="523"/>
    </row>
    <row r="799" spans="2:28" s="78" customFormat="1" ht="13.9" customHeight="1" thickTop="1" thickBot="1" x14ac:dyDescent="0.25">
      <c r="B799" s="455"/>
      <c r="C799" s="462"/>
      <c r="D799" s="465"/>
      <c r="E799" s="472"/>
      <c r="F799" s="610"/>
      <c r="G799" s="120">
        <f>'Mapa de Risco'!F799</f>
        <v>0</v>
      </c>
      <c r="H799" s="134"/>
      <c r="I799" s="564"/>
      <c r="J799" s="565"/>
      <c r="K799" s="566"/>
      <c r="L799" s="607"/>
      <c r="M799" s="566"/>
      <c r="N799" s="117"/>
      <c r="O799" s="83">
        <f>'Mapa de Risco'!H799</f>
        <v>0</v>
      </c>
      <c r="P799" s="151"/>
      <c r="Q799" s="53"/>
      <c r="R799" s="144"/>
      <c r="S799" s="145"/>
      <c r="T799" s="145"/>
      <c r="U799" s="145"/>
      <c r="V799" s="121" t="str">
        <f t="shared" si="279"/>
        <v/>
      </c>
      <c r="W799" s="411"/>
      <c r="X799" s="122"/>
      <c r="Y799" s="411"/>
      <c r="Z799" s="411"/>
      <c r="AA799" s="411"/>
      <c r="AB799" s="523"/>
    </row>
    <row r="800" spans="2:28" s="78" customFormat="1" ht="13.9" customHeight="1" thickTop="1" thickBot="1" x14ac:dyDescent="0.25">
      <c r="B800" s="455"/>
      <c r="C800" s="462"/>
      <c r="D800" s="465"/>
      <c r="E800" s="472"/>
      <c r="F800" s="610"/>
      <c r="G800" s="120">
        <f>'Mapa de Risco'!F800</f>
        <v>0</v>
      </c>
      <c r="H800" s="134"/>
      <c r="I800" s="564"/>
      <c r="J800" s="565"/>
      <c r="K800" s="566"/>
      <c r="L800" s="607"/>
      <c r="M800" s="566"/>
      <c r="N800" s="117"/>
      <c r="O800" s="83">
        <f>'Mapa de Risco'!H800</f>
        <v>0</v>
      </c>
      <c r="P800" s="151"/>
      <c r="Q800" s="53"/>
      <c r="R800" s="144"/>
      <c r="S800" s="145"/>
      <c r="T800" s="145"/>
      <c r="U800" s="145"/>
      <c r="V800" s="121" t="str">
        <f t="shared" si="279"/>
        <v/>
      </c>
      <c r="W800" s="411"/>
      <c r="X800" s="122"/>
      <c r="Y800" s="411"/>
      <c r="Z800" s="411"/>
      <c r="AA800" s="411"/>
      <c r="AB800" s="523"/>
    </row>
    <row r="801" spans="2:28" s="78" customFormat="1" ht="13.9" customHeight="1" thickTop="1" thickBot="1" x14ac:dyDescent="0.25">
      <c r="B801" s="455"/>
      <c r="C801" s="462"/>
      <c r="D801" s="466"/>
      <c r="E801" s="473"/>
      <c r="F801" s="611"/>
      <c r="G801" s="120">
        <f>'Mapa de Risco'!F801</f>
        <v>0</v>
      </c>
      <c r="H801" s="134"/>
      <c r="I801" s="567"/>
      <c r="J801" s="568"/>
      <c r="K801" s="569"/>
      <c r="L801" s="608"/>
      <c r="M801" s="569"/>
      <c r="N801" s="117"/>
      <c r="O801" s="83">
        <f>'Mapa de Risco'!H801</f>
        <v>0</v>
      </c>
      <c r="P801" s="151"/>
      <c r="Q801" s="53"/>
      <c r="R801" s="144"/>
      <c r="S801" s="145"/>
      <c r="T801" s="145"/>
      <c r="U801" s="145"/>
      <c r="V801" s="121" t="str">
        <f t="shared" si="279"/>
        <v/>
      </c>
      <c r="W801" s="412"/>
      <c r="X801" s="122"/>
      <c r="Y801" s="412"/>
      <c r="Z801" s="412"/>
      <c r="AA801" s="412"/>
      <c r="AB801" s="524"/>
    </row>
    <row r="802" spans="2:28" s="78" customFormat="1" ht="13.9" customHeight="1" thickTop="1" thickBot="1" x14ac:dyDescent="0.25">
      <c r="B802" s="455"/>
      <c r="C802" s="462"/>
      <c r="D802" s="464" t="str">
        <f>'Mapa de Risco'!D802:D811</f>
        <v>FCS.08</v>
      </c>
      <c r="E802" s="471">
        <f>'Mapa de Risco'!E802:E811</f>
        <v>0</v>
      </c>
      <c r="F802" s="609" t="str">
        <f>'Mapa de Risco'!G802:G811</f>
        <v>Evento 80</v>
      </c>
      <c r="G802" s="120">
        <f>'Mapa de Risco'!F802</f>
        <v>0</v>
      </c>
      <c r="H802" s="134"/>
      <c r="I802" s="561" t="str">
        <f t="shared" ref="I802" si="286">IFERROR(ROUND(AVERAGE(H802:H811),0),"")</f>
        <v/>
      </c>
      <c r="J802" s="562"/>
      <c r="K802" s="563"/>
      <c r="L802" s="606" t="str">
        <f t="shared" ref="L802" si="287">IF(I802&gt;5,"Nota Inválida",HLOOKUP(I802,$I$9:$M$10,2,0))</f>
        <v>Nota Inválida</v>
      </c>
      <c r="M802" s="563"/>
      <c r="N802" s="117"/>
      <c r="O802" s="83">
        <f>'Mapa de Risco'!H802</f>
        <v>0</v>
      </c>
      <c r="P802" s="151"/>
      <c r="Q802" s="53"/>
      <c r="R802" s="144"/>
      <c r="S802" s="145"/>
      <c r="T802" s="145"/>
      <c r="U802" s="145"/>
      <c r="V802" s="121" t="str">
        <f t="shared" si="279"/>
        <v/>
      </c>
      <c r="W802" s="410" t="str">
        <f t="shared" si="274"/>
        <v/>
      </c>
      <c r="X802" s="122"/>
      <c r="Y802" s="410" t="str">
        <f t="shared" ref="Y802" si="288">I802</f>
        <v/>
      </c>
      <c r="Z802" s="410" t="str">
        <f t="shared" si="285"/>
        <v/>
      </c>
      <c r="AA802" s="410" t="str">
        <f t="shared" ref="AA802" si="289">IFERROR(Y802*Z802,"")</f>
        <v/>
      </c>
      <c r="AB802" s="522" t="str">
        <f t="shared" ref="AB802" si="290">IF(AA802=0,"",IF(AA802&lt;=2,"Risco Insignificante",IF(AA802&lt;=5,"Risco Pequeno",IF(AA802&lt;=10,"Risco Moderado",IF(AA802&lt;=16,"Risco Alto",IF(AA802&lt;=25,"Risco Crítico",""))))))</f>
        <v/>
      </c>
    </row>
    <row r="803" spans="2:28" s="78" customFormat="1" ht="13.9" customHeight="1" thickTop="1" thickBot="1" x14ac:dyDescent="0.25">
      <c r="B803" s="455"/>
      <c r="C803" s="462"/>
      <c r="D803" s="465"/>
      <c r="E803" s="472"/>
      <c r="F803" s="610"/>
      <c r="G803" s="120">
        <f>'Mapa de Risco'!F803</f>
        <v>0</v>
      </c>
      <c r="H803" s="134"/>
      <c r="I803" s="564"/>
      <c r="J803" s="565"/>
      <c r="K803" s="566"/>
      <c r="L803" s="607"/>
      <c r="M803" s="566"/>
      <c r="N803" s="117"/>
      <c r="O803" s="83">
        <f>'Mapa de Risco'!H803</f>
        <v>0</v>
      </c>
      <c r="P803" s="151"/>
      <c r="Q803" s="53"/>
      <c r="R803" s="144"/>
      <c r="S803" s="145"/>
      <c r="T803" s="145"/>
      <c r="U803" s="145"/>
      <c r="V803" s="121" t="str">
        <f t="shared" si="279"/>
        <v/>
      </c>
      <c r="W803" s="411"/>
      <c r="X803" s="122"/>
      <c r="Y803" s="411"/>
      <c r="Z803" s="411"/>
      <c r="AA803" s="411"/>
      <c r="AB803" s="523"/>
    </row>
    <row r="804" spans="2:28" s="78" customFormat="1" ht="13.9" customHeight="1" thickTop="1" thickBot="1" x14ac:dyDescent="0.25">
      <c r="B804" s="455"/>
      <c r="C804" s="462"/>
      <c r="D804" s="465"/>
      <c r="E804" s="472"/>
      <c r="F804" s="610"/>
      <c r="G804" s="120">
        <f>'Mapa de Risco'!F804</f>
        <v>0</v>
      </c>
      <c r="H804" s="134"/>
      <c r="I804" s="564"/>
      <c r="J804" s="565"/>
      <c r="K804" s="566"/>
      <c r="L804" s="607"/>
      <c r="M804" s="566"/>
      <c r="N804" s="117"/>
      <c r="O804" s="83">
        <f>'Mapa de Risco'!H804</f>
        <v>0</v>
      </c>
      <c r="P804" s="151"/>
      <c r="Q804" s="53"/>
      <c r="R804" s="144"/>
      <c r="S804" s="145"/>
      <c r="T804" s="145"/>
      <c r="U804" s="145"/>
      <c r="V804" s="121" t="str">
        <f t="shared" si="279"/>
        <v/>
      </c>
      <c r="W804" s="411"/>
      <c r="X804" s="122"/>
      <c r="Y804" s="411"/>
      <c r="Z804" s="411"/>
      <c r="AA804" s="411"/>
      <c r="AB804" s="523"/>
    </row>
    <row r="805" spans="2:28" s="78" customFormat="1" ht="13.9" customHeight="1" thickTop="1" thickBot="1" x14ac:dyDescent="0.25">
      <c r="B805" s="455"/>
      <c r="C805" s="462"/>
      <c r="D805" s="465"/>
      <c r="E805" s="472"/>
      <c r="F805" s="610"/>
      <c r="G805" s="120">
        <f>'Mapa de Risco'!F805</f>
        <v>0</v>
      </c>
      <c r="H805" s="134"/>
      <c r="I805" s="564"/>
      <c r="J805" s="565"/>
      <c r="K805" s="566"/>
      <c r="L805" s="607"/>
      <c r="M805" s="566"/>
      <c r="N805" s="117"/>
      <c r="O805" s="83">
        <f>'Mapa de Risco'!H805</f>
        <v>0</v>
      </c>
      <c r="P805" s="151"/>
      <c r="Q805" s="53"/>
      <c r="R805" s="144"/>
      <c r="S805" s="145"/>
      <c r="T805" s="145"/>
      <c r="U805" s="145"/>
      <c r="V805" s="121" t="str">
        <f t="shared" si="279"/>
        <v/>
      </c>
      <c r="W805" s="411"/>
      <c r="X805" s="122"/>
      <c r="Y805" s="411"/>
      <c r="Z805" s="411"/>
      <c r="AA805" s="411"/>
      <c r="AB805" s="523"/>
    </row>
    <row r="806" spans="2:28" s="78" customFormat="1" ht="13.9" customHeight="1" thickTop="1" thickBot="1" x14ac:dyDescent="0.25">
      <c r="B806" s="455"/>
      <c r="C806" s="462"/>
      <c r="D806" s="465"/>
      <c r="E806" s="472"/>
      <c r="F806" s="610"/>
      <c r="G806" s="120">
        <f>'Mapa de Risco'!F806</f>
        <v>0</v>
      </c>
      <c r="H806" s="134"/>
      <c r="I806" s="564"/>
      <c r="J806" s="565"/>
      <c r="K806" s="566"/>
      <c r="L806" s="607"/>
      <c r="M806" s="566"/>
      <c r="N806" s="117"/>
      <c r="O806" s="83">
        <f>'Mapa de Risco'!H806</f>
        <v>0</v>
      </c>
      <c r="P806" s="151"/>
      <c r="Q806" s="53"/>
      <c r="R806" s="144"/>
      <c r="S806" s="145"/>
      <c r="T806" s="145"/>
      <c r="U806" s="145"/>
      <c r="V806" s="121" t="str">
        <f t="shared" si="279"/>
        <v/>
      </c>
      <c r="W806" s="411"/>
      <c r="X806" s="122"/>
      <c r="Y806" s="411"/>
      <c r="Z806" s="411"/>
      <c r="AA806" s="411"/>
      <c r="AB806" s="523"/>
    </row>
    <row r="807" spans="2:28" s="78" customFormat="1" ht="13.9" customHeight="1" thickTop="1" thickBot="1" x14ac:dyDescent="0.25">
      <c r="B807" s="455"/>
      <c r="C807" s="462"/>
      <c r="D807" s="465"/>
      <c r="E807" s="472"/>
      <c r="F807" s="610"/>
      <c r="G807" s="120">
        <f>'Mapa de Risco'!F807</f>
        <v>0</v>
      </c>
      <c r="H807" s="134"/>
      <c r="I807" s="564"/>
      <c r="J807" s="565"/>
      <c r="K807" s="566"/>
      <c r="L807" s="607"/>
      <c r="M807" s="566"/>
      <c r="N807" s="117"/>
      <c r="O807" s="83">
        <f>'Mapa de Risco'!H807</f>
        <v>0</v>
      </c>
      <c r="P807" s="151"/>
      <c r="Q807" s="53"/>
      <c r="R807" s="144"/>
      <c r="S807" s="145"/>
      <c r="T807" s="145"/>
      <c r="U807" s="145"/>
      <c r="V807" s="121" t="str">
        <f t="shared" si="279"/>
        <v/>
      </c>
      <c r="W807" s="411"/>
      <c r="X807" s="122"/>
      <c r="Y807" s="411"/>
      <c r="Z807" s="411"/>
      <c r="AA807" s="411"/>
      <c r="AB807" s="523"/>
    </row>
    <row r="808" spans="2:28" s="78" customFormat="1" ht="13.9" customHeight="1" thickTop="1" thickBot="1" x14ac:dyDescent="0.25">
      <c r="B808" s="455"/>
      <c r="C808" s="462"/>
      <c r="D808" s="465"/>
      <c r="E808" s="472"/>
      <c r="F808" s="610"/>
      <c r="G808" s="120">
        <f>'Mapa de Risco'!F808</f>
        <v>0</v>
      </c>
      <c r="H808" s="134"/>
      <c r="I808" s="564"/>
      <c r="J808" s="565"/>
      <c r="K808" s="566"/>
      <c r="L808" s="607"/>
      <c r="M808" s="566"/>
      <c r="N808" s="117"/>
      <c r="O808" s="83">
        <f>'Mapa de Risco'!H808</f>
        <v>0</v>
      </c>
      <c r="P808" s="151"/>
      <c r="Q808" s="53"/>
      <c r="R808" s="144"/>
      <c r="S808" s="145"/>
      <c r="T808" s="145"/>
      <c r="U808" s="145"/>
      <c r="V808" s="121" t="str">
        <f t="shared" si="279"/>
        <v/>
      </c>
      <c r="W808" s="411"/>
      <c r="X808" s="122"/>
      <c r="Y808" s="411"/>
      <c r="Z808" s="411"/>
      <c r="AA808" s="411"/>
      <c r="AB808" s="523"/>
    </row>
    <row r="809" spans="2:28" s="78" customFormat="1" ht="13.9" customHeight="1" thickTop="1" thickBot="1" x14ac:dyDescent="0.25">
      <c r="B809" s="455"/>
      <c r="C809" s="462"/>
      <c r="D809" s="465"/>
      <c r="E809" s="472"/>
      <c r="F809" s="610"/>
      <c r="G809" s="120">
        <f>'Mapa de Risco'!F809</f>
        <v>0</v>
      </c>
      <c r="H809" s="134"/>
      <c r="I809" s="564"/>
      <c r="J809" s="565"/>
      <c r="K809" s="566"/>
      <c r="L809" s="607"/>
      <c r="M809" s="566"/>
      <c r="N809" s="117"/>
      <c r="O809" s="83">
        <f>'Mapa de Risco'!H809</f>
        <v>0</v>
      </c>
      <c r="P809" s="151"/>
      <c r="Q809" s="53"/>
      <c r="R809" s="144"/>
      <c r="S809" s="145"/>
      <c r="T809" s="145"/>
      <c r="U809" s="145"/>
      <c r="V809" s="121" t="str">
        <f t="shared" si="279"/>
        <v/>
      </c>
      <c r="W809" s="411"/>
      <c r="X809" s="122"/>
      <c r="Y809" s="411"/>
      <c r="Z809" s="411"/>
      <c r="AA809" s="411"/>
      <c r="AB809" s="523"/>
    </row>
    <row r="810" spans="2:28" s="78" customFormat="1" ht="13.9" customHeight="1" thickTop="1" thickBot="1" x14ac:dyDescent="0.25">
      <c r="B810" s="455"/>
      <c r="C810" s="462"/>
      <c r="D810" s="465"/>
      <c r="E810" s="472"/>
      <c r="F810" s="610"/>
      <c r="G810" s="120">
        <f>'Mapa de Risco'!F810</f>
        <v>0</v>
      </c>
      <c r="H810" s="134"/>
      <c r="I810" s="564"/>
      <c r="J810" s="565"/>
      <c r="K810" s="566"/>
      <c r="L810" s="607"/>
      <c r="M810" s="566"/>
      <c r="N810" s="117"/>
      <c r="O810" s="83">
        <f>'Mapa de Risco'!H810</f>
        <v>0</v>
      </c>
      <c r="P810" s="151"/>
      <c r="Q810" s="53"/>
      <c r="R810" s="144"/>
      <c r="S810" s="145"/>
      <c r="T810" s="145"/>
      <c r="U810" s="145"/>
      <c r="V810" s="121" t="str">
        <f t="shared" si="279"/>
        <v/>
      </c>
      <c r="W810" s="411"/>
      <c r="X810" s="122"/>
      <c r="Y810" s="411"/>
      <c r="Z810" s="411"/>
      <c r="AA810" s="411"/>
      <c r="AB810" s="523"/>
    </row>
    <row r="811" spans="2:28" s="78" customFormat="1" ht="13.9" customHeight="1" thickTop="1" thickBot="1" x14ac:dyDescent="0.25">
      <c r="B811" s="456"/>
      <c r="C811" s="463"/>
      <c r="D811" s="466"/>
      <c r="E811" s="473"/>
      <c r="F811" s="611"/>
      <c r="G811" s="120">
        <f>'Mapa de Risco'!F811</f>
        <v>0</v>
      </c>
      <c r="H811" s="136"/>
      <c r="I811" s="567"/>
      <c r="J811" s="568"/>
      <c r="K811" s="569"/>
      <c r="L811" s="608"/>
      <c r="M811" s="569"/>
      <c r="N811" s="117"/>
      <c r="O811" s="83">
        <f>'Mapa de Risco'!H811</f>
        <v>0</v>
      </c>
      <c r="P811" s="151"/>
      <c r="Q811" s="54"/>
      <c r="R811" s="144"/>
      <c r="S811" s="145"/>
      <c r="T811" s="145"/>
      <c r="U811" s="145"/>
      <c r="V811" s="121" t="str">
        <f t="shared" si="279"/>
        <v/>
      </c>
      <c r="W811" s="412"/>
      <c r="X811" s="122"/>
      <c r="Y811" s="412"/>
      <c r="Z811" s="412"/>
      <c r="AA811" s="536"/>
      <c r="AB811" s="523"/>
    </row>
    <row r="812" spans="2:28" ht="15" thickTop="1" x14ac:dyDescent="0.2">
      <c r="Q812" s="97"/>
      <c r="Y812" s="529"/>
      <c r="Z812" s="528">
        <f t="shared" si="285"/>
        <v>0</v>
      </c>
      <c r="AA812" s="530">
        <f t="shared" ref="AA812" si="291">IFERROR(Y812*Z812,"")</f>
        <v>0</v>
      </c>
      <c r="AB812" s="128"/>
    </row>
    <row r="813" spans="2:28" ht="14.45" customHeight="1" x14ac:dyDescent="0.2">
      <c r="Q813" s="97"/>
      <c r="Y813" s="529"/>
      <c r="Z813" s="529"/>
      <c r="AA813" s="529"/>
      <c r="AB813" s="129"/>
    </row>
    <row r="814" spans="2:28" ht="14.25" x14ac:dyDescent="0.2">
      <c r="Q814" s="97"/>
      <c r="Y814" s="529"/>
      <c r="Z814" s="529"/>
      <c r="AA814" s="529"/>
      <c r="AB814" s="129"/>
    </row>
    <row r="815" spans="2:28" ht="14.25" x14ac:dyDescent="0.2">
      <c r="Q815" s="97"/>
      <c r="Y815" s="529"/>
      <c r="Z815" s="529"/>
      <c r="AA815" s="529"/>
      <c r="AB815" s="129"/>
    </row>
    <row r="816" spans="2:28" ht="14.25" x14ac:dyDescent="0.2">
      <c r="Q816" s="97"/>
      <c r="Y816" s="529"/>
      <c r="Z816" s="529"/>
      <c r="AA816" s="529"/>
      <c r="AB816" s="129"/>
    </row>
    <row r="817" spans="17:28" ht="14.25" x14ac:dyDescent="0.2">
      <c r="Q817" s="97"/>
      <c r="Y817" s="529"/>
      <c r="Z817" s="529"/>
      <c r="AA817" s="529"/>
      <c r="AB817" s="129"/>
    </row>
    <row r="818" spans="17:28" ht="14.25" x14ac:dyDescent="0.2">
      <c r="Q818" s="97"/>
      <c r="Y818" s="529"/>
      <c r="Z818" s="529"/>
      <c r="AA818" s="529"/>
      <c r="AB818" s="129"/>
    </row>
    <row r="819" spans="17:28" ht="14.25" x14ac:dyDescent="0.2">
      <c r="Q819" s="97"/>
      <c r="Y819" s="529"/>
      <c r="Z819" s="529"/>
      <c r="AA819" s="529"/>
      <c r="AB819" s="129"/>
    </row>
    <row r="820" spans="17:28" ht="14.25" x14ac:dyDescent="0.2">
      <c r="Q820" s="97"/>
      <c r="Y820" s="529"/>
      <c r="Z820" s="529"/>
      <c r="AA820" s="529"/>
      <c r="AB820" s="129"/>
    </row>
    <row r="821" spans="17:28" ht="14.25" x14ac:dyDescent="0.2">
      <c r="Q821" s="97"/>
      <c r="Y821" s="529"/>
      <c r="Z821" s="529"/>
      <c r="AA821" s="529"/>
      <c r="AB821" s="129"/>
    </row>
    <row r="822" spans="17:28" ht="14.25" x14ac:dyDescent="0.2">
      <c r="Q822" s="97"/>
      <c r="Y822" s="97"/>
      <c r="Z822" s="529"/>
      <c r="AA822" s="529">
        <f t="shared" ref="AA822" si="292">IFERROR(Y822*Z822,"")</f>
        <v>0</v>
      </c>
      <c r="AB822" s="129"/>
    </row>
    <row r="823" spans="17:28" ht="14.25" x14ac:dyDescent="0.2">
      <c r="Q823" s="97"/>
      <c r="Y823" s="97"/>
      <c r="Z823" s="529"/>
      <c r="AA823" s="529"/>
      <c r="AB823" s="129"/>
    </row>
    <row r="824" spans="17:28" ht="14.25" x14ac:dyDescent="0.2">
      <c r="Q824" s="97"/>
      <c r="Y824" s="97"/>
      <c r="Z824" s="529"/>
      <c r="AA824" s="529"/>
      <c r="AB824" s="129"/>
    </row>
    <row r="825" spans="17:28" ht="14.25" x14ac:dyDescent="0.2">
      <c r="Q825" s="97"/>
      <c r="Y825" s="97"/>
      <c r="Z825" s="529"/>
      <c r="AA825" s="529"/>
      <c r="AB825" s="129"/>
    </row>
    <row r="826" spans="17:28" ht="14.25" x14ac:dyDescent="0.2">
      <c r="Q826" s="97"/>
      <c r="Y826" s="97"/>
      <c r="Z826" s="529"/>
      <c r="AA826" s="529"/>
      <c r="AB826" s="129"/>
    </row>
    <row r="827" spans="17:28" ht="14.25" x14ac:dyDescent="0.2">
      <c r="Q827" s="97"/>
      <c r="Y827" s="97"/>
      <c r="Z827" s="529"/>
      <c r="AA827" s="529"/>
      <c r="AB827" s="129"/>
    </row>
    <row r="828" spans="17:28" ht="14.25" x14ac:dyDescent="0.2">
      <c r="Q828" s="97"/>
      <c r="Y828" s="97"/>
      <c r="Z828" s="529"/>
      <c r="AA828" s="529"/>
      <c r="AB828" s="129"/>
    </row>
    <row r="829" spans="17:28" ht="14.25" x14ac:dyDescent="0.2">
      <c r="Q829" s="97"/>
      <c r="Y829" s="97"/>
      <c r="Z829" s="529"/>
      <c r="AA829" s="529"/>
      <c r="AB829" s="129"/>
    </row>
    <row r="830" spans="17:28" ht="14.25" x14ac:dyDescent="0.2">
      <c r="Q830" s="97"/>
      <c r="Y830" s="97"/>
      <c r="Z830" s="529"/>
      <c r="AA830" s="529"/>
      <c r="AB830" s="129"/>
    </row>
    <row r="831" spans="17:28" ht="14.25" x14ac:dyDescent="0.2">
      <c r="Q831" s="97"/>
      <c r="Y831" s="97"/>
      <c r="Z831" s="529"/>
      <c r="AA831" s="529"/>
      <c r="AB831" s="129"/>
    </row>
    <row r="832" spans="17:28" ht="14.25" x14ac:dyDescent="0.2">
      <c r="Q832" s="97"/>
      <c r="Y832" s="97"/>
      <c r="Z832" s="529"/>
      <c r="AA832" s="529"/>
      <c r="AB832" s="129"/>
    </row>
    <row r="833" spans="17:28" ht="14.25" x14ac:dyDescent="0.2">
      <c r="Q833" s="97"/>
      <c r="Y833" s="97"/>
      <c r="Z833" s="529"/>
      <c r="AA833" s="529"/>
      <c r="AB833" s="129"/>
    </row>
    <row r="834" spans="17:28" ht="14.25" x14ac:dyDescent="0.2">
      <c r="Q834" s="97"/>
      <c r="Y834" s="97"/>
      <c r="Z834" s="529"/>
      <c r="AA834" s="529"/>
      <c r="AB834" s="129"/>
    </row>
    <row r="835" spans="17:28" ht="14.25" x14ac:dyDescent="0.2">
      <c r="Q835" s="97"/>
      <c r="Y835" s="97"/>
      <c r="Z835" s="529"/>
      <c r="AA835" s="529"/>
      <c r="AB835" s="129"/>
    </row>
    <row r="836" spans="17:28" ht="14.25" x14ac:dyDescent="0.2">
      <c r="Q836" s="97"/>
      <c r="Y836" s="97"/>
      <c r="Z836" s="529"/>
      <c r="AA836" s="529"/>
      <c r="AB836" s="129"/>
    </row>
    <row r="837" spans="17:28" ht="14.25" x14ac:dyDescent="0.2">
      <c r="Q837" s="97"/>
      <c r="Y837" s="97"/>
      <c r="Z837" s="529"/>
      <c r="AA837" s="529"/>
      <c r="AB837" s="129"/>
    </row>
    <row r="838" spans="17:28" ht="14.25" x14ac:dyDescent="0.2">
      <c r="Q838" s="97"/>
      <c r="Y838" s="97"/>
      <c r="Z838" s="529"/>
      <c r="AA838" s="529"/>
      <c r="AB838" s="129"/>
    </row>
    <row r="839" spans="17:28" ht="14.25" x14ac:dyDescent="0.2">
      <c r="Q839" s="97"/>
      <c r="Y839" s="97"/>
      <c r="Z839" s="529"/>
      <c r="AA839" s="529"/>
      <c r="AB839" s="129"/>
    </row>
    <row r="840" spans="17:28" ht="14.25" x14ac:dyDescent="0.2">
      <c r="Q840" s="97"/>
      <c r="Y840" s="97"/>
      <c r="Z840" s="529"/>
      <c r="AA840" s="529"/>
      <c r="AB840" s="129"/>
    </row>
    <row r="841" spans="17:28" ht="14.25" x14ac:dyDescent="0.2">
      <c r="Q841" s="97"/>
      <c r="Y841" s="97"/>
      <c r="Z841" s="529"/>
      <c r="AA841" s="529"/>
      <c r="AB841" s="129"/>
    </row>
    <row r="842" spans="17:28" ht="14.25" x14ac:dyDescent="0.2">
      <c r="Q842" s="97"/>
      <c r="Y842" s="97"/>
      <c r="Z842" s="529"/>
      <c r="AA842" s="529"/>
      <c r="AB842" s="129"/>
    </row>
    <row r="843" spans="17:28" ht="14.25" x14ac:dyDescent="0.2">
      <c r="Q843" s="97"/>
      <c r="Y843" s="97"/>
      <c r="Z843" s="529"/>
      <c r="AA843" s="529"/>
      <c r="AB843" s="129"/>
    </row>
    <row r="844" spans="17:28" ht="14.25" x14ac:dyDescent="0.2">
      <c r="Q844" s="97"/>
      <c r="Z844" s="529"/>
      <c r="AA844" s="529"/>
      <c r="AB844" s="129"/>
    </row>
    <row r="845" spans="17:28" ht="14.25" x14ac:dyDescent="0.2">
      <c r="Q845" s="97"/>
      <c r="Z845" s="529"/>
      <c r="AA845" s="529"/>
      <c r="AB845" s="129"/>
    </row>
    <row r="846" spans="17:28" ht="14.25" x14ac:dyDescent="0.2">
      <c r="Q846" s="97"/>
      <c r="Z846" s="529"/>
      <c r="AA846" s="529"/>
      <c r="AB846" s="129"/>
    </row>
    <row r="847" spans="17:28" ht="14.25" x14ac:dyDescent="0.2">
      <c r="Q847" s="97"/>
      <c r="Z847" s="529"/>
      <c r="AA847" s="529"/>
      <c r="AB847" s="129"/>
    </row>
    <row r="848" spans="17:28" ht="14.25" x14ac:dyDescent="0.2">
      <c r="Q848" s="97"/>
      <c r="Z848" s="529"/>
      <c r="AA848" s="529"/>
      <c r="AB848" s="129"/>
    </row>
    <row r="849" spans="17:28" ht="14.25" x14ac:dyDescent="0.2">
      <c r="Q849" s="97"/>
      <c r="Z849" s="529"/>
      <c r="AA849" s="529"/>
      <c r="AB849" s="129"/>
    </row>
    <row r="850" spans="17:28" ht="14.25" x14ac:dyDescent="0.2">
      <c r="Q850" s="97"/>
      <c r="Z850" s="529"/>
      <c r="AA850" s="529"/>
      <c r="AB850" s="129"/>
    </row>
    <row r="851" spans="17:28" ht="14.25" x14ac:dyDescent="0.2">
      <c r="Q851" s="97"/>
      <c r="Z851" s="529"/>
      <c r="AA851" s="529"/>
      <c r="AB851" s="129"/>
    </row>
    <row r="852" spans="17:28" ht="14.25" x14ac:dyDescent="0.2">
      <c r="Q852" s="97"/>
      <c r="Z852" s="97"/>
      <c r="AA852" s="97"/>
      <c r="AB852" s="129"/>
    </row>
    <row r="853" spans="17:28" ht="14.25" x14ac:dyDescent="0.2">
      <c r="Q853" s="97"/>
      <c r="Z853" s="97"/>
      <c r="AA853" s="97"/>
      <c r="AB853" s="129"/>
    </row>
    <row r="854" spans="17:28" ht="14.25" x14ac:dyDescent="0.2">
      <c r="Q854" s="97"/>
      <c r="Z854" s="97"/>
      <c r="AA854" s="97"/>
      <c r="AB854" s="129"/>
    </row>
    <row r="855" spans="17:28" ht="14.25" x14ac:dyDescent="0.2">
      <c r="Q855" s="97"/>
      <c r="Z855" s="97"/>
      <c r="AA855" s="97"/>
      <c r="AB855" s="129"/>
    </row>
    <row r="856" spans="17:28" ht="14.25" x14ac:dyDescent="0.2">
      <c r="Q856" s="97"/>
      <c r="Z856" s="97"/>
      <c r="AA856" s="97"/>
      <c r="AB856" s="129"/>
    </row>
    <row r="857" spans="17:28" ht="14.25" x14ac:dyDescent="0.2">
      <c r="Q857" s="97"/>
      <c r="Z857" s="97"/>
      <c r="AA857" s="97"/>
      <c r="AB857" s="129"/>
    </row>
    <row r="858" spans="17:28" ht="14.25" x14ac:dyDescent="0.2">
      <c r="Q858" s="97"/>
      <c r="Z858" s="97"/>
      <c r="AA858" s="97"/>
      <c r="AB858" s="129"/>
    </row>
    <row r="859" spans="17:28" ht="14.25" x14ac:dyDescent="0.2">
      <c r="Q859" s="97"/>
      <c r="Z859" s="97"/>
      <c r="AA859" s="97"/>
      <c r="AB859" s="129"/>
    </row>
    <row r="860" spans="17:28" ht="14.25" x14ac:dyDescent="0.2">
      <c r="Q860" s="97"/>
      <c r="Z860" s="97"/>
      <c r="AA860" s="97"/>
      <c r="AB860" s="129"/>
    </row>
    <row r="861" spans="17:28" ht="14.25" x14ac:dyDescent="0.2">
      <c r="Q861" s="97"/>
      <c r="Z861" s="97"/>
      <c r="AA861" s="97"/>
      <c r="AB861" s="129"/>
    </row>
    <row r="862" spans="17:28" ht="14.25" x14ac:dyDescent="0.2">
      <c r="Q862" s="97"/>
      <c r="Z862" s="97"/>
      <c r="AA862" s="97"/>
      <c r="AB862" s="129"/>
    </row>
    <row r="863" spans="17:28" ht="14.25" x14ac:dyDescent="0.2">
      <c r="Q863" s="97"/>
      <c r="Z863" s="97"/>
      <c r="AA863" s="97"/>
      <c r="AB863" s="129"/>
    </row>
    <row r="864" spans="17:28" ht="14.25" x14ac:dyDescent="0.2">
      <c r="Q864" s="97"/>
      <c r="Z864" s="97"/>
      <c r="AA864" s="97"/>
      <c r="AB864" s="129"/>
    </row>
    <row r="865" spans="17:28" ht="14.25" x14ac:dyDescent="0.2">
      <c r="Q865" s="97"/>
      <c r="Z865" s="97"/>
      <c r="AA865" s="97"/>
      <c r="AB865" s="129"/>
    </row>
    <row r="866" spans="17:28" ht="14.25" x14ac:dyDescent="0.2">
      <c r="Q866" s="97"/>
      <c r="Z866" s="97"/>
      <c r="AA866" s="97"/>
      <c r="AB866" s="129"/>
    </row>
    <row r="867" spans="17:28" ht="14.25" x14ac:dyDescent="0.2">
      <c r="Q867" s="97"/>
      <c r="Z867" s="97"/>
      <c r="AA867" s="97"/>
      <c r="AB867" s="129"/>
    </row>
    <row r="868" spans="17:28" ht="14.25" x14ac:dyDescent="0.2">
      <c r="Q868" s="97"/>
      <c r="Z868" s="97"/>
      <c r="AA868" s="97"/>
      <c r="AB868" s="129"/>
    </row>
    <row r="869" spans="17:28" ht="14.25" x14ac:dyDescent="0.2">
      <c r="Q869" s="97"/>
      <c r="Z869" s="97"/>
      <c r="AA869" s="97"/>
      <c r="AB869" s="129"/>
    </row>
    <row r="870" spans="17:28" ht="14.25" x14ac:dyDescent="0.2">
      <c r="Q870" s="97"/>
      <c r="Z870" s="97"/>
      <c r="AA870" s="97"/>
      <c r="AB870" s="129"/>
    </row>
    <row r="871" spans="17:28" ht="14.25" x14ac:dyDescent="0.2">
      <c r="Q871" s="97"/>
      <c r="Z871" s="97"/>
      <c r="AA871" s="97"/>
      <c r="AB871" s="129"/>
    </row>
    <row r="872" spans="17:28" ht="14.25" x14ac:dyDescent="0.2">
      <c r="Q872" s="97"/>
      <c r="Z872" s="97"/>
      <c r="AA872" s="97"/>
      <c r="AB872" s="129"/>
    </row>
    <row r="873" spans="17:28" ht="14.25" x14ac:dyDescent="0.2">
      <c r="Q873" s="97"/>
      <c r="Z873" s="97"/>
      <c r="AA873" s="97"/>
      <c r="AB873" s="129"/>
    </row>
    <row r="874" spans="17:28" ht="14.25" x14ac:dyDescent="0.2">
      <c r="Q874" s="97"/>
      <c r="Z874" s="97"/>
      <c r="AA874" s="97"/>
      <c r="AB874" s="129"/>
    </row>
    <row r="875" spans="17:28" ht="14.25" x14ac:dyDescent="0.2">
      <c r="Q875" s="97"/>
      <c r="Z875" s="97"/>
      <c r="AA875" s="97"/>
      <c r="AB875" s="129"/>
    </row>
    <row r="876" spans="17:28" ht="14.25" x14ac:dyDescent="0.2">
      <c r="Q876" s="97"/>
      <c r="Z876" s="97"/>
      <c r="AA876" s="97"/>
      <c r="AB876" s="129"/>
    </row>
    <row r="877" spans="17:28" ht="14.25" x14ac:dyDescent="0.2">
      <c r="Q877" s="97"/>
      <c r="Z877" s="97"/>
      <c r="AA877" s="97"/>
      <c r="AB877" s="129"/>
    </row>
    <row r="878" spans="17:28" ht="14.25" x14ac:dyDescent="0.2">
      <c r="Q878" s="97"/>
      <c r="Z878" s="97"/>
      <c r="AA878" s="97"/>
      <c r="AB878" s="129"/>
    </row>
    <row r="879" spans="17:28" ht="14.25" x14ac:dyDescent="0.2">
      <c r="Q879" s="97"/>
      <c r="Z879" s="97"/>
      <c r="AA879" s="97"/>
      <c r="AB879" s="129"/>
    </row>
    <row r="880" spans="17:28" ht="14.25" x14ac:dyDescent="0.2">
      <c r="Q880" s="97"/>
      <c r="Z880" s="97"/>
      <c r="AA880" s="97"/>
      <c r="AB880" s="129"/>
    </row>
    <row r="881" spans="17:28" ht="14.25" x14ac:dyDescent="0.2">
      <c r="Q881" s="97"/>
      <c r="Z881" s="97"/>
      <c r="AA881" s="97"/>
      <c r="AB881" s="129"/>
    </row>
    <row r="882" spans="17:28" ht="14.25" x14ac:dyDescent="0.2">
      <c r="Q882" s="97"/>
      <c r="Z882" s="97"/>
      <c r="AA882" s="97"/>
      <c r="AB882" s="129"/>
    </row>
    <row r="883" spans="17:28" ht="14.25" x14ac:dyDescent="0.2">
      <c r="Q883" s="97"/>
      <c r="Z883" s="97"/>
      <c r="AA883" s="97"/>
      <c r="AB883" s="129"/>
    </row>
    <row r="884" spans="17:28" ht="14.25" x14ac:dyDescent="0.2">
      <c r="Q884" s="97"/>
      <c r="Z884" s="97"/>
      <c r="AA884" s="97"/>
      <c r="AB884" s="129"/>
    </row>
    <row r="885" spans="17:28" ht="14.25" x14ac:dyDescent="0.2">
      <c r="Q885" s="97"/>
      <c r="Z885" s="97"/>
      <c r="AA885" s="97"/>
      <c r="AB885" s="129"/>
    </row>
    <row r="886" spans="17:28" ht="14.25" x14ac:dyDescent="0.2">
      <c r="Q886" s="97"/>
      <c r="Z886" s="97"/>
      <c r="AA886" s="97"/>
      <c r="AB886" s="129"/>
    </row>
    <row r="887" spans="17:28" ht="14.25" x14ac:dyDescent="0.2">
      <c r="Q887" s="97"/>
      <c r="Z887" s="97"/>
      <c r="AA887" s="97"/>
      <c r="AB887" s="129"/>
    </row>
    <row r="888" spans="17:28" ht="14.25" x14ac:dyDescent="0.2">
      <c r="Q888" s="97"/>
      <c r="Z888" s="97"/>
      <c r="AA888" s="97"/>
      <c r="AB888" s="129"/>
    </row>
    <row r="889" spans="17:28" ht="14.25" x14ac:dyDescent="0.2">
      <c r="Q889" s="97"/>
      <c r="Z889" s="97"/>
      <c r="AA889" s="97"/>
      <c r="AB889" s="129"/>
    </row>
    <row r="890" spans="17:28" ht="14.25" x14ac:dyDescent="0.2">
      <c r="Q890" s="97"/>
      <c r="Z890" s="97"/>
      <c r="AA890" s="97"/>
      <c r="AB890" s="129"/>
    </row>
    <row r="891" spans="17:28" ht="14.25" x14ac:dyDescent="0.2">
      <c r="Q891" s="97"/>
      <c r="Z891" s="97"/>
      <c r="AA891" s="97"/>
      <c r="AB891" s="129"/>
    </row>
    <row r="892" spans="17:28" ht="14.25" x14ac:dyDescent="0.2">
      <c r="Q892" s="97"/>
      <c r="Z892" s="97"/>
      <c r="AA892" s="97"/>
      <c r="AB892" s="129"/>
    </row>
    <row r="893" spans="17:28" ht="14.25" x14ac:dyDescent="0.2">
      <c r="Q893" s="97"/>
      <c r="Z893" s="97"/>
      <c r="AA893" s="97"/>
      <c r="AB893" s="129"/>
    </row>
    <row r="894" spans="17:28" ht="14.25" x14ac:dyDescent="0.2">
      <c r="Q894" s="97"/>
      <c r="Z894" s="97"/>
      <c r="AA894" s="97"/>
      <c r="AB894" s="129"/>
    </row>
    <row r="895" spans="17:28" ht="14.25" x14ac:dyDescent="0.2">
      <c r="Q895" s="97"/>
      <c r="Z895" s="97"/>
      <c r="AA895" s="97"/>
      <c r="AB895" s="129"/>
    </row>
    <row r="896" spans="17:28" ht="14.25" x14ac:dyDescent="0.2">
      <c r="Q896" s="97"/>
      <c r="Z896" s="97"/>
      <c r="AA896" s="97"/>
      <c r="AB896" s="129"/>
    </row>
    <row r="897" spans="17:28" ht="14.25" x14ac:dyDescent="0.2">
      <c r="Q897" s="97"/>
      <c r="Z897" s="97"/>
      <c r="AA897" s="97"/>
      <c r="AB897" s="129"/>
    </row>
    <row r="898" spans="17:28" ht="14.25" x14ac:dyDescent="0.2">
      <c r="Q898" s="97"/>
      <c r="Z898" s="97"/>
      <c r="AA898" s="97"/>
      <c r="AB898" s="129"/>
    </row>
    <row r="899" spans="17:28" ht="14.25" x14ac:dyDescent="0.2">
      <c r="Q899" s="97"/>
      <c r="Z899" s="97"/>
      <c r="AA899" s="97"/>
      <c r="AB899" s="129"/>
    </row>
    <row r="900" spans="17:28" ht="14.25" x14ac:dyDescent="0.2">
      <c r="Q900" s="97"/>
      <c r="Z900" s="97"/>
      <c r="AA900" s="97"/>
      <c r="AB900" s="129"/>
    </row>
    <row r="901" spans="17:28" ht="14.25" x14ac:dyDescent="0.2">
      <c r="Q901" s="97"/>
      <c r="Z901" s="97"/>
      <c r="AA901" s="97"/>
      <c r="AB901" s="129"/>
    </row>
    <row r="902" spans="17:28" ht="14.25" x14ac:dyDescent="0.2">
      <c r="Q902" s="97"/>
      <c r="Z902" s="97"/>
      <c r="AA902" s="97"/>
      <c r="AB902" s="129"/>
    </row>
    <row r="903" spans="17:28" ht="14.25" x14ac:dyDescent="0.2">
      <c r="Q903" s="97"/>
      <c r="Z903" s="97"/>
      <c r="AA903" s="97"/>
      <c r="AB903" s="129"/>
    </row>
    <row r="904" spans="17:28" ht="14.25" x14ac:dyDescent="0.2">
      <c r="Q904" s="97"/>
      <c r="Z904" s="97"/>
      <c r="AA904" s="97"/>
      <c r="AB904" s="129"/>
    </row>
    <row r="905" spans="17:28" ht="14.25" x14ac:dyDescent="0.2">
      <c r="Q905" s="97"/>
      <c r="Z905" s="97"/>
      <c r="AA905" s="97"/>
      <c r="AB905" s="129"/>
    </row>
    <row r="906" spans="17:28" ht="14.25" x14ac:dyDescent="0.2">
      <c r="Q906" s="97"/>
      <c r="Z906" s="97"/>
      <c r="AA906" s="97"/>
      <c r="AB906" s="129"/>
    </row>
    <row r="907" spans="17:28" ht="14.25" x14ac:dyDescent="0.2">
      <c r="Q907" s="97"/>
      <c r="Z907" s="97"/>
      <c r="AA907" s="97"/>
      <c r="AB907" s="129"/>
    </row>
    <row r="908" spans="17:28" ht="14.25" x14ac:dyDescent="0.2">
      <c r="Q908" s="97"/>
      <c r="Z908" s="97"/>
      <c r="AA908" s="97"/>
      <c r="AB908" s="129"/>
    </row>
    <row r="909" spans="17:28" ht="14.25" x14ac:dyDescent="0.2">
      <c r="Q909" s="97"/>
      <c r="Z909" s="97"/>
      <c r="AA909" s="97"/>
      <c r="AB909" s="129"/>
    </row>
    <row r="910" spans="17:28" ht="14.25" x14ac:dyDescent="0.2">
      <c r="Q910" s="97"/>
      <c r="AA910" s="97"/>
      <c r="AB910" s="129"/>
    </row>
    <row r="911" spans="17:28" ht="14.25" x14ac:dyDescent="0.2">
      <c r="Q911" s="97"/>
      <c r="AA911" s="97"/>
      <c r="AB911" s="129"/>
    </row>
    <row r="912" spans="17:28" ht="14.25" x14ac:dyDescent="0.2">
      <c r="Q912" s="97"/>
      <c r="AA912" s="97"/>
      <c r="AB912" s="129"/>
    </row>
    <row r="913" spans="17:28" ht="14.25" x14ac:dyDescent="0.2">
      <c r="Q913" s="97"/>
      <c r="AA913" s="97"/>
      <c r="AB913" s="129"/>
    </row>
    <row r="914" spans="17:28" ht="14.25" x14ac:dyDescent="0.2">
      <c r="Q914" s="97"/>
      <c r="AA914" s="97"/>
      <c r="AB914" s="129"/>
    </row>
    <row r="915" spans="17:28" ht="14.25" x14ac:dyDescent="0.2">
      <c r="Q915" s="97"/>
      <c r="AA915" s="97"/>
      <c r="AB915" s="129"/>
    </row>
    <row r="916" spans="17:28" ht="14.25" x14ac:dyDescent="0.2">
      <c r="Q916" s="97"/>
      <c r="AA916" s="97"/>
      <c r="AB916" s="129"/>
    </row>
    <row r="917" spans="17:28" ht="14.25" x14ac:dyDescent="0.2">
      <c r="Q917" s="97"/>
      <c r="AA917" s="97"/>
      <c r="AB917" s="129"/>
    </row>
    <row r="918" spans="17:28" ht="14.25" x14ac:dyDescent="0.2">
      <c r="Q918" s="97"/>
      <c r="AA918" s="97"/>
      <c r="AB918" s="129"/>
    </row>
    <row r="919" spans="17:28" ht="14.25" x14ac:dyDescent="0.2">
      <c r="Q919" s="97"/>
      <c r="AA919" s="97"/>
      <c r="AB919" s="129"/>
    </row>
    <row r="920" spans="17:28" ht="14.25" x14ac:dyDescent="0.2">
      <c r="Q920" s="97"/>
      <c r="AA920" s="97"/>
      <c r="AB920" s="129"/>
    </row>
    <row r="921" spans="17:28" ht="14.25" x14ac:dyDescent="0.2">
      <c r="Q921" s="97"/>
      <c r="AA921" s="97"/>
      <c r="AB921" s="129"/>
    </row>
    <row r="922" spans="17:28" ht="14.25" x14ac:dyDescent="0.2">
      <c r="Q922" s="97"/>
      <c r="AA922" s="97"/>
      <c r="AB922" s="129"/>
    </row>
    <row r="923" spans="17:28" ht="14.25" x14ac:dyDescent="0.2">
      <c r="Q923" s="97"/>
      <c r="AA923" s="97"/>
      <c r="AB923" s="129"/>
    </row>
    <row r="924" spans="17:28" ht="14.25" x14ac:dyDescent="0.2">
      <c r="Q924" s="97"/>
      <c r="AA924" s="97"/>
      <c r="AB924" s="129"/>
    </row>
    <row r="925" spans="17:28" ht="14.25" x14ac:dyDescent="0.2">
      <c r="Q925" s="97"/>
      <c r="AA925" s="97"/>
      <c r="AB925" s="129"/>
    </row>
    <row r="926" spans="17:28" ht="14.25" x14ac:dyDescent="0.2">
      <c r="Q926" s="97"/>
      <c r="AA926" s="97"/>
      <c r="AB926" s="129"/>
    </row>
    <row r="927" spans="17:28" ht="14.25" x14ac:dyDescent="0.2">
      <c r="Q927" s="97"/>
      <c r="AA927" s="97"/>
      <c r="AB927" s="129"/>
    </row>
    <row r="928" spans="17:28" ht="14.25" x14ac:dyDescent="0.2">
      <c r="Q928" s="97"/>
      <c r="AA928" s="97"/>
      <c r="AB928" s="129"/>
    </row>
    <row r="929" spans="17:28" ht="14.25" x14ac:dyDescent="0.2">
      <c r="Q929" s="97"/>
      <c r="AA929" s="97"/>
      <c r="AB929" s="129"/>
    </row>
    <row r="930" spans="17:28" ht="14.25" x14ac:dyDescent="0.2">
      <c r="Q930" s="97"/>
      <c r="AA930" s="97"/>
      <c r="AB930" s="129"/>
    </row>
    <row r="931" spans="17:28" ht="14.25" x14ac:dyDescent="0.2">
      <c r="Q931" s="97"/>
      <c r="AA931" s="97"/>
      <c r="AB931" s="129"/>
    </row>
    <row r="932" spans="17:28" ht="14.25" x14ac:dyDescent="0.2">
      <c r="Q932" s="97"/>
      <c r="AA932" s="97"/>
      <c r="AB932" s="129"/>
    </row>
    <row r="933" spans="17:28" ht="14.25" x14ac:dyDescent="0.2">
      <c r="Q933" s="97"/>
      <c r="AA933" s="97"/>
      <c r="AB933" s="129"/>
    </row>
    <row r="934" spans="17:28" ht="14.25" x14ac:dyDescent="0.2">
      <c r="Q934" s="97"/>
      <c r="AA934" s="97"/>
      <c r="AB934" s="129"/>
    </row>
    <row r="935" spans="17:28" ht="14.25" x14ac:dyDescent="0.2">
      <c r="Q935" s="97"/>
      <c r="AA935" s="97"/>
      <c r="AB935" s="129"/>
    </row>
    <row r="936" spans="17:28" ht="14.25" x14ac:dyDescent="0.2">
      <c r="Q936" s="97"/>
      <c r="AA936" s="97"/>
      <c r="AB936" s="129"/>
    </row>
    <row r="937" spans="17:28" ht="14.25" x14ac:dyDescent="0.2">
      <c r="Q937" s="97"/>
      <c r="AA937" s="97"/>
      <c r="AB937" s="129"/>
    </row>
    <row r="938" spans="17:28" ht="14.25" x14ac:dyDescent="0.2">
      <c r="Q938" s="97"/>
      <c r="AA938" s="97"/>
      <c r="AB938" s="129"/>
    </row>
    <row r="939" spans="17:28" ht="14.25" x14ac:dyDescent="0.2">
      <c r="Q939" s="97"/>
      <c r="AA939" s="97"/>
      <c r="AB939" s="129"/>
    </row>
    <row r="940" spans="17:28" ht="14.25" x14ac:dyDescent="0.2">
      <c r="Q940" s="97"/>
      <c r="AA940" s="97"/>
      <c r="AB940" s="129"/>
    </row>
    <row r="941" spans="17:28" ht="14.25" x14ac:dyDescent="0.2">
      <c r="Q941" s="97"/>
    </row>
    <row r="942" spans="17:28" ht="14.25" x14ac:dyDescent="0.2">
      <c r="Q942" s="97"/>
    </row>
    <row r="943" spans="17:28" ht="14.25" x14ac:dyDescent="0.2">
      <c r="Q943" s="97"/>
    </row>
    <row r="944" spans="17:28" ht="14.25" x14ac:dyDescent="0.2">
      <c r="Q944" s="97"/>
    </row>
    <row r="945" spans="17:17" ht="14.25" x14ac:dyDescent="0.2">
      <c r="Q945" s="97"/>
    </row>
    <row r="946" spans="17:17" ht="14.25" x14ac:dyDescent="0.2">
      <c r="Q946" s="97"/>
    </row>
    <row r="947" spans="17:17" ht="14.25" x14ac:dyDescent="0.2">
      <c r="Q947" s="97"/>
    </row>
    <row r="948" spans="17:17" ht="14.25" x14ac:dyDescent="0.2">
      <c r="Q948" s="97"/>
    </row>
    <row r="949" spans="17:17" ht="14.25" x14ac:dyDescent="0.2">
      <c r="Q949" s="97"/>
    </row>
    <row r="950" spans="17:17" ht="14.25" x14ac:dyDescent="0.2">
      <c r="Q950" s="97"/>
    </row>
    <row r="951" spans="17:17" ht="14.25" x14ac:dyDescent="0.2">
      <c r="Q951" s="97"/>
    </row>
    <row r="952" spans="17:17" ht="14.25" x14ac:dyDescent="0.2">
      <c r="Q952" s="97"/>
    </row>
    <row r="953" spans="17:17" ht="14.25" x14ac:dyDescent="0.2">
      <c r="Q953" s="97"/>
    </row>
    <row r="954" spans="17:17" ht="14.25" x14ac:dyDescent="0.2">
      <c r="Q954" s="97"/>
    </row>
    <row r="955" spans="17:17" ht="14.25" x14ac:dyDescent="0.2">
      <c r="Q955" s="97"/>
    </row>
    <row r="956" spans="17:17" ht="14.25" x14ac:dyDescent="0.2">
      <c r="Q956" s="97"/>
    </row>
    <row r="957" spans="17:17" ht="14.25" x14ac:dyDescent="0.2">
      <c r="Q957" s="97"/>
    </row>
    <row r="958" spans="17:17" ht="14.25" x14ac:dyDescent="0.2">
      <c r="Q958" s="97"/>
    </row>
    <row r="959" spans="17:17" ht="14.25" x14ac:dyDescent="0.2">
      <c r="Q959" s="97"/>
    </row>
    <row r="960" spans="17:17" ht="14.25" x14ac:dyDescent="0.2">
      <c r="Q960" s="97"/>
    </row>
    <row r="961" spans="17:17" ht="14.25" x14ac:dyDescent="0.2">
      <c r="Q961" s="97"/>
    </row>
    <row r="962" spans="17:17" ht="14.25" x14ac:dyDescent="0.2">
      <c r="Q962" s="97"/>
    </row>
    <row r="963" spans="17:17" ht="14.25" x14ac:dyDescent="0.2">
      <c r="Q963" s="97"/>
    </row>
    <row r="964" spans="17:17" ht="14.25" x14ac:dyDescent="0.2">
      <c r="Q964" s="97"/>
    </row>
    <row r="965" spans="17:17" ht="14.25" x14ac:dyDescent="0.2">
      <c r="Q965" s="97"/>
    </row>
    <row r="966" spans="17:17" ht="14.25" x14ac:dyDescent="0.2">
      <c r="Q966" s="97"/>
    </row>
    <row r="967" spans="17:17" ht="14.25" x14ac:dyDescent="0.2">
      <c r="Q967" s="97"/>
    </row>
    <row r="968" spans="17:17" ht="14.25" x14ac:dyDescent="0.2">
      <c r="Q968" s="97"/>
    </row>
    <row r="969" spans="17:17" ht="14.25" x14ac:dyDescent="0.2">
      <c r="Q969" s="97"/>
    </row>
    <row r="970" spans="17:17" ht="14.25" x14ac:dyDescent="0.2">
      <c r="Q970" s="97"/>
    </row>
    <row r="971" spans="17:17" ht="14.25" x14ac:dyDescent="0.2">
      <c r="Q971" s="97"/>
    </row>
    <row r="972" spans="17:17" ht="14.25" x14ac:dyDescent="0.2">
      <c r="Q972" s="97"/>
    </row>
    <row r="973" spans="17:17" ht="14.25" x14ac:dyDescent="0.2">
      <c r="Q973" s="97"/>
    </row>
    <row r="974" spans="17:17" ht="14.25" x14ac:dyDescent="0.2">
      <c r="Q974" s="97"/>
    </row>
    <row r="975" spans="17:17" ht="14.25" x14ac:dyDescent="0.2">
      <c r="Q975" s="97"/>
    </row>
    <row r="976" spans="17:17" ht="14.25" x14ac:dyDescent="0.2">
      <c r="Q976" s="97"/>
    </row>
    <row r="977" spans="17:17" ht="14.25" x14ac:dyDescent="0.2">
      <c r="Q977" s="97"/>
    </row>
    <row r="978" spans="17:17" ht="14.25" x14ac:dyDescent="0.2">
      <c r="Q978" s="97"/>
    </row>
    <row r="979" spans="17:17" ht="14.25" x14ac:dyDescent="0.2">
      <c r="Q979" s="97"/>
    </row>
    <row r="980" spans="17:17" ht="14.25" x14ac:dyDescent="0.2">
      <c r="Q980" s="97"/>
    </row>
    <row r="981" spans="17:17" ht="14.25" x14ac:dyDescent="0.2">
      <c r="Q981" s="97"/>
    </row>
    <row r="982" spans="17:17" ht="14.25" x14ac:dyDescent="0.2">
      <c r="Q982" s="97"/>
    </row>
    <row r="983" spans="17:17" ht="14.25" x14ac:dyDescent="0.2">
      <c r="Q983" s="97"/>
    </row>
    <row r="984" spans="17:17" ht="14.25" x14ac:dyDescent="0.2">
      <c r="Q984" s="97"/>
    </row>
    <row r="985" spans="17:17" ht="14.25" x14ac:dyDescent="0.2">
      <c r="Q985" s="97"/>
    </row>
    <row r="986" spans="17:17" ht="14.25" x14ac:dyDescent="0.2">
      <c r="Q986" s="97"/>
    </row>
    <row r="987" spans="17:17" ht="14.25" x14ac:dyDescent="0.2">
      <c r="Q987" s="97"/>
    </row>
    <row r="988" spans="17:17" ht="14.25" x14ac:dyDescent="0.2">
      <c r="Q988" s="97"/>
    </row>
    <row r="989" spans="17:17" ht="14.25" x14ac:dyDescent="0.2">
      <c r="Q989" s="97"/>
    </row>
    <row r="990" spans="17:17" ht="14.25" x14ac:dyDescent="0.2">
      <c r="Q990" s="97"/>
    </row>
    <row r="991" spans="17:17" ht="14.25" x14ac:dyDescent="0.2">
      <c r="Q991" s="97"/>
    </row>
    <row r="992" spans="17:17" ht="14.25" x14ac:dyDescent="0.2">
      <c r="Q992" s="97"/>
    </row>
    <row r="993" spans="17:17" ht="14.25" x14ac:dyDescent="0.2">
      <c r="Q993" s="97"/>
    </row>
    <row r="994" spans="17:17" ht="14.25" x14ac:dyDescent="0.2">
      <c r="Q994" s="97"/>
    </row>
    <row r="995" spans="17:17" ht="14.25" x14ac:dyDescent="0.2">
      <c r="Q995" s="97"/>
    </row>
    <row r="996" spans="17:17" ht="14.25" x14ac:dyDescent="0.2">
      <c r="Q996" s="97"/>
    </row>
    <row r="997" spans="17:17" ht="14.25" x14ac:dyDescent="0.2">
      <c r="Q997" s="97"/>
    </row>
    <row r="998" spans="17:17" ht="14.25" x14ac:dyDescent="0.2">
      <c r="Q998" s="97"/>
    </row>
    <row r="999" spans="17:17" ht="14.25" x14ac:dyDescent="0.2">
      <c r="Q999" s="97"/>
    </row>
    <row r="1000" spans="17:17" ht="14.25" x14ac:dyDescent="0.2">
      <c r="Q1000" s="97"/>
    </row>
    <row r="1001" spans="17:17" ht="14.25" x14ac:dyDescent="0.2">
      <c r="Q1001" s="97"/>
    </row>
    <row r="1002" spans="17:17" ht="14.25" x14ac:dyDescent="0.2">
      <c r="Q1002" s="97"/>
    </row>
    <row r="1003" spans="17:17" ht="14.25" x14ac:dyDescent="0.2">
      <c r="Q1003" s="97"/>
    </row>
    <row r="1004" spans="17:17" ht="14.25" x14ac:dyDescent="0.2">
      <c r="Q1004" s="97"/>
    </row>
    <row r="1005" spans="17:17" ht="14.25" x14ac:dyDescent="0.2">
      <c r="Q1005" s="97"/>
    </row>
    <row r="1006" spans="17:17" ht="14.25" x14ac:dyDescent="0.2">
      <c r="Q1006" s="97"/>
    </row>
    <row r="1007" spans="17:17" ht="14.25" x14ac:dyDescent="0.2">
      <c r="Q1007" s="97"/>
    </row>
    <row r="1008" spans="17:17" ht="14.25" x14ac:dyDescent="0.2">
      <c r="Q1008" s="97"/>
    </row>
    <row r="1009" spans="17:17" ht="14.25" x14ac:dyDescent="0.2">
      <c r="Q1009" s="97"/>
    </row>
    <row r="1010" spans="17:17" ht="14.25" x14ac:dyDescent="0.2">
      <c r="Q1010" s="97"/>
    </row>
    <row r="1011" spans="17:17" ht="14.25" x14ac:dyDescent="0.2">
      <c r="Q1011" s="97"/>
    </row>
    <row r="1012" spans="17:17" ht="14.25" x14ac:dyDescent="0.2">
      <c r="Q1012" s="97"/>
    </row>
    <row r="1013" spans="17:17" ht="14.25" x14ac:dyDescent="0.2">
      <c r="Q1013" s="97"/>
    </row>
    <row r="1014" spans="17:17" ht="14.25" x14ac:dyDescent="0.2">
      <c r="Q1014" s="97"/>
    </row>
    <row r="1015" spans="17:17" ht="14.25" x14ac:dyDescent="0.2">
      <c r="Q1015" s="97"/>
    </row>
    <row r="1016" spans="17:17" ht="14.25" x14ac:dyDescent="0.2">
      <c r="Q1016" s="97"/>
    </row>
    <row r="1017" spans="17:17" ht="14.25" x14ac:dyDescent="0.2">
      <c r="Q1017" s="97"/>
    </row>
    <row r="1018" spans="17:17" ht="14.25" x14ac:dyDescent="0.2">
      <c r="Q1018" s="97"/>
    </row>
    <row r="1019" spans="17:17" ht="14.25" x14ac:dyDescent="0.2">
      <c r="Q1019" s="97"/>
    </row>
    <row r="1020" spans="17:17" ht="14.25" x14ac:dyDescent="0.2">
      <c r="Q1020" s="97"/>
    </row>
    <row r="1021" spans="17:17" ht="14.25" x14ac:dyDescent="0.2">
      <c r="Q1021" s="97"/>
    </row>
    <row r="1022" spans="17:17" ht="14.25" x14ac:dyDescent="0.2">
      <c r="Q1022" s="97"/>
    </row>
    <row r="1023" spans="17:17" ht="14.25" x14ac:dyDescent="0.2">
      <c r="Q1023" s="97"/>
    </row>
    <row r="1024" spans="17:17" ht="14.25" x14ac:dyDescent="0.2">
      <c r="Q1024" s="97"/>
    </row>
    <row r="1025" spans="17:17" ht="14.25" x14ac:dyDescent="0.2">
      <c r="Q1025" s="97"/>
    </row>
    <row r="1026" spans="17:17" ht="14.25" x14ac:dyDescent="0.2">
      <c r="Q1026" s="97"/>
    </row>
    <row r="1027" spans="17:17" ht="14.25" x14ac:dyDescent="0.2">
      <c r="Q1027" s="97"/>
    </row>
    <row r="1028" spans="17:17" ht="14.25" x14ac:dyDescent="0.2">
      <c r="Q1028" s="97"/>
    </row>
    <row r="1029" spans="17:17" ht="14.25" x14ac:dyDescent="0.2">
      <c r="Q1029" s="97"/>
    </row>
    <row r="1030" spans="17:17" ht="14.25" x14ac:dyDescent="0.2">
      <c r="Q1030" s="97"/>
    </row>
    <row r="1031" spans="17:17" ht="14.25" x14ac:dyDescent="0.2">
      <c r="Q1031" s="97"/>
    </row>
    <row r="1032" spans="17:17" ht="14.25" x14ac:dyDescent="0.2">
      <c r="Q1032" s="97"/>
    </row>
    <row r="1033" spans="17:17" ht="14.25" x14ac:dyDescent="0.2">
      <c r="Q1033" s="97"/>
    </row>
    <row r="1034" spans="17:17" ht="14.25" x14ac:dyDescent="0.2">
      <c r="Q1034" s="97"/>
    </row>
    <row r="1035" spans="17:17" ht="14.25" x14ac:dyDescent="0.2">
      <c r="Q1035" s="97"/>
    </row>
    <row r="1036" spans="17:17" ht="14.25" x14ac:dyDescent="0.2">
      <c r="Q1036" s="97"/>
    </row>
    <row r="1037" spans="17:17" ht="14.25" x14ac:dyDescent="0.2">
      <c r="Q1037" s="97"/>
    </row>
    <row r="1038" spans="17:17" ht="14.25" x14ac:dyDescent="0.2">
      <c r="Q1038" s="97"/>
    </row>
    <row r="1039" spans="17:17" ht="14.25" x14ac:dyDescent="0.2">
      <c r="Q1039" s="97"/>
    </row>
    <row r="1040" spans="17:17" ht="14.25" x14ac:dyDescent="0.2">
      <c r="Q1040" s="97"/>
    </row>
    <row r="1041" spans="17:17" ht="14.25" x14ac:dyDescent="0.2">
      <c r="Q1041" s="97"/>
    </row>
    <row r="1042" spans="17:17" ht="14.25" x14ac:dyDescent="0.2">
      <c r="Q1042" s="97"/>
    </row>
    <row r="1043" spans="17:17" ht="14.25" x14ac:dyDescent="0.2">
      <c r="Q1043" s="97"/>
    </row>
    <row r="1044" spans="17:17" ht="14.25" x14ac:dyDescent="0.2">
      <c r="Q1044" s="97"/>
    </row>
    <row r="1045" spans="17:17" ht="14.25" x14ac:dyDescent="0.2">
      <c r="Q1045" s="97"/>
    </row>
    <row r="1046" spans="17:17" ht="14.25" x14ac:dyDescent="0.2">
      <c r="Q1046" s="97"/>
    </row>
    <row r="1047" spans="17:17" ht="14.25" x14ac:dyDescent="0.2">
      <c r="Q1047" s="97"/>
    </row>
    <row r="1048" spans="17:17" ht="14.25" x14ac:dyDescent="0.2">
      <c r="Q1048" s="97"/>
    </row>
    <row r="1049" spans="17:17" ht="14.25" x14ac:dyDescent="0.2">
      <c r="Q1049" s="97"/>
    </row>
    <row r="1050" spans="17:17" ht="14.25" x14ac:dyDescent="0.2">
      <c r="Q1050" s="97"/>
    </row>
    <row r="1051" spans="17:17" ht="14.25" x14ac:dyDescent="0.2">
      <c r="Q1051" s="97"/>
    </row>
    <row r="1052" spans="17:17" ht="14.25" x14ac:dyDescent="0.2">
      <c r="Q1052" s="97"/>
    </row>
    <row r="1053" spans="17:17" ht="14.25" x14ac:dyDescent="0.2">
      <c r="Q1053" s="97"/>
    </row>
    <row r="1054" spans="17:17" ht="14.25" x14ac:dyDescent="0.2">
      <c r="Q1054" s="97"/>
    </row>
    <row r="1055" spans="17:17" ht="14.25" x14ac:dyDescent="0.2">
      <c r="Q1055" s="97"/>
    </row>
    <row r="1056" spans="17:17" ht="14.25" x14ac:dyDescent="0.2">
      <c r="Q1056" s="97"/>
    </row>
    <row r="1057" spans="17:17" ht="14.25" x14ac:dyDescent="0.2">
      <c r="Q1057" s="97"/>
    </row>
    <row r="1058" spans="17:17" ht="14.25" x14ac:dyDescent="0.2">
      <c r="Q1058" s="97"/>
    </row>
    <row r="1059" spans="17:17" ht="14.25" x14ac:dyDescent="0.2">
      <c r="Q1059" s="97"/>
    </row>
    <row r="1060" spans="17:17" ht="14.25" x14ac:dyDescent="0.2">
      <c r="Q1060" s="97"/>
    </row>
    <row r="1061" spans="17:17" ht="14.25" x14ac:dyDescent="0.2">
      <c r="Q1061" s="97"/>
    </row>
    <row r="1062" spans="17:17" ht="14.25" x14ac:dyDescent="0.2">
      <c r="Q1062" s="97"/>
    </row>
    <row r="1063" spans="17:17" ht="14.25" x14ac:dyDescent="0.2">
      <c r="Q1063" s="97"/>
    </row>
    <row r="1064" spans="17:17" ht="14.25" x14ac:dyDescent="0.2">
      <c r="Q1064" s="97"/>
    </row>
    <row r="1065" spans="17:17" ht="14.25" x14ac:dyDescent="0.2">
      <c r="Q1065" s="97"/>
    </row>
    <row r="1066" spans="17:17" ht="14.25" x14ac:dyDescent="0.2">
      <c r="Q1066" s="97"/>
    </row>
    <row r="1067" spans="17:17" ht="14.25" x14ac:dyDescent="0.2">
      <c r="Q1067" s="97"/>
    </row>
    <row r="1068" spans="17:17" ht="14.25" x14ac:dyDescent="0.2">
      <c r="Q1068" s="97"/>
    </row>
    <row r="1069" spans="17:17" ht="14.25" x14ac:dyDescent="0.2">
      <c r="Q1069" s="97"/>
    </row>
    <row r="1070" spans="17:17" ht="14.25" x14ac:dyDescent="0.2">
      <c r="Q1070" s="97"/>
    </row>
    <row r="1071" spans="17:17" ht="14.25" x14ac:dyDescent="0.2">
      <c r="Q1071" s="97"/>
    </row>
    <row r="1072" spans="17:17" ht="14.25" x14ac:dyDescent="0.2">
      <c r="Q1072" s="97"/>
    </row>
    <row r="1073" spans="17:17" ht="14.25" x14ac:dyDescent="0.2">
      <c r="Q1073" s="97"/>
    </row>
    <row r="1074" spans="17:17" ht="14.25" x14ac:dyDescent="0.2">
      <c r="Q1074" s="97"/>
    </row>
    <row r="1075" spans="17:17" ht="14.25" x14ac:dyDescent="0.2">
      <c r="Q1075" s="97"/>
    </row>
    <row r="1076" spans="17:17" ht="14.25" x14ac:dyDescent="0.2">
      <c r="Q1076" s="97"/>
    </row>
    <row r="1077" spans="17:17" ht="14.25" x14ac:dyDescent="0.2">
      <c r="Q1077" s="97"/>
    </row>
    <row r="1078" spans="17:17" ht="14.25" x14ac:dyDescent="0.2">
      <c r="Q1078" s="97"/>
    </row>
    <row r="1079" spans="17:17" ht="14.25" x14ac:dyDescent="0.2">
      <c r="Q1079" s="97"/>
    </row>
    <row r="1080" spans="17:17" ht="14.25" x14ac:dyDescent="0.2">
      <c r="Q1080" s="97"/>
    </row>
    <row r="1081" spans="17:17" ht="14.25" x14ac:dyDescent="0.2">
      <c r="Q1081" s="97"/>
    </row>
    <row r="1082" spans="17:17" ht="14.25" x14ac:dyDescent="0.2">
      <c r="Q1082" s="97"/>
    </row>
    <row r="1083" spans="17:17" ht="14.25" x14ac:dyDescent="0.2">
      <c r="Q1083" s="97"/>
    </row>
    <row r="1084" spans="17:17" ht="14.25" x14ac:dyDescent="0.2">
      <c r="Q1084" s="97"/>
    </row>
    <row r="1085" spans="17:17" ht="14.25" x14ac:dyDescent="0.2">
      <c r="Q1085" s="97"/>
    </row>
    <row r="1086" spans="17:17" ht="14.25" x14ac:dyDescent="0.2">
      <c r="Q1086" s="97"/>
    </row>
    <row r="1087" spans="17:17" ht="14.25" x14ac:dyDescent="0.2">
      <c r="Q1087" s="97"/>
    </row>
    <row r="1088" spans="17:17" ht="14.25" x14ac:dyDescent="0.2">
      <c r="Q1088" s="97"/>
    </row>
    <row r="1089" spans="17:17" ht="14.25" x14ac:dyDescent="0.2">
      <c r="Q1089" s="97"/>
    </row>
    <row r="1090" spans="17:17" ht="14.25" x14ac:dyDescent="0.2">
      <c r="Q1090" s="97"/>
    </row>
    <row r="1091" spans="17:17" ht="14.25" x14ac:dyDescent="0.2">
      <c r="Q1091" s="97"/>
    </row>
    <row r="1092" spans="17:17" ht="14.25" x14ac:dyDescent="0.2">
      <c r="Q1092" s="97"/>
    </row>
    <row r="1093" spans="17:17" ht="14.25" x14ac:dyDescent="0.2">
      <c r="Q1093" s="97"/>
    </row>
    <row r="1094" spans="17:17" ht="14.25" x14ac:dyDescent="0.2">
      <c r="Q1094" s="97"/>
    </row>
    <row r="1095" spans="17:17" ht="14.25" x14ac:dyDescent="0.2">
      <c r="Q1095" s="97"/>
    </row>
    <row r="1096" spans="17:17" ht="14.25" x14ac:dyDescent="0.2">
      <c r="Q1096" s="97"/>
    </row>
    <row r="1097" spans="17:17" ht="14.25" x14ac:dyDescent="0.2">
      <c r="Q1097" s="97"/>
    </row>
    <row r="1098" spans="17:17" ht="14.25" x14ac:dyDescent="0.2">
      <c r="Q1098" s="97"/>
    </row>
    <row r="1099" spans="17:17" ht="14.25" x14ac:dyDescent="0.2">
      <c r="Q1099" s="97"/>
    </row>
    <row r="1100" spans="17:17" ht="14.25" x14ac:dyDescent="0.2">
      <c r="Q1100" s="97"/>
    </row>
    <row r="1101" spans="17:17" ht="14.25" x14ac:dyDescent="0.2">
      <c r="Q1101" s="97"/>
    </row>
    <row r="1102" spans="17:17" ht="14.25" x14ac:dyDescent="0.2">
      <c r="Q1102" s="97"/>
    </row>
    <row r="1103" spans="17:17" ht="14.25" x14ac:dyDescent="0.2">
      <c r="Q1103" s="97"/>
    </row>
    <row r="1104" spans="17:17" ht="14.25" x14ac:dyDescent="0.2">
      <c r="Q1104" s="97"/>
    </row>
    <row r="1105" spans="17:17" ht="14.25" x14ac:dyDescent="0.2">
      <c r="Q1105" s="97"/>
    </row>
    <row r="1106" spans="17:17" ht="14.25" x14ac:dyDescent="0.2">
      <c r="Q1106" s="97"/>
    </row>
    <row r="1107" spans="17:17" ht="14.25" x14ac:dyDescent="0.2">
      <c r="Q1107" s="97"/>
    </row>
    <row r="1108" spans="17:17" ht="14.25" x14ac:dyDescent="0.2">
      <c r="Q1108" s="97"/>
    </row>
    <row r="1109" spans="17:17" ht="14.25" x14ac:dyDescent="0.2">
      <c r="Q1109" s="97"/>
    </row>
    <row r="1110" spans="17:17" ht="14.25" x14ac:dyDescent="0.2">
      <c r="Q1110" s="97"/>
    </row>
    <row r="1111" spans="17:17" ht="14.25" x14ac:dyDescent="0.2">
      <c r="Q1111" s="97"/>
    </row>
    <row r="1112" spans="17:17" ht="14.25" x14ac:dyDescent="0.2">
      <c r="Q1112" s="97"/>
    </row>
    <row r="1113" spans="17:17" ht="14.25" x14ac:dyDescent="0.2">
      <c r="Q1113" s="97"/>
    </row>
    <row r="1114" spans="17:17" ht="14.25" x14ac:dyDescent="0.2">
      <c r="Q1114" s="97"/>
    </row>
    <row r="1115" spans="17:17" ht="14.25" x14ac:dyDescent="0.2">
      <c r="Q1115" s="97"/>
    </row>
    <row r="1116" spans="17:17" ht="14.25" x14ac:dyDescent="0.2">
      <c r="Q1116" s="97"/>
    </row>
    <row r="1117" spans="17:17" ht="14.25" x14ac:dyDescent="0.2">
      <c r="Q1117" s="97"/>
    </row>
    <row r="1118" spans="17:17" ht="14.25" x14ac:dyDescent="0.2">
      <c r="Q1118" s="97"/>
    </row>
    <row r="1119" spans="17:17" ht="14.25" x14ac:dyDescent="0.2">
      <c r="Q1119" s="97"/>
    </row>
    <row r="1120" spans="17:17" ht="14.25" x14ac:dyDescent="0.2">
      <c r="Q1120" s="97"/>
    </row>
    <row r="1121" spans="17:17" ht="14.25" x14ac:dyDescent="0.2">
      <c r="Q1121" s="97"/>
    </row>
    <row r="1122" spans="17:17" ht="14.25" x14ac:dyDescent="0.2">
      <c r="Q1122" s="97"/>
    </row>
    <row r="1123" spans="17:17" ht="14.25" x14ac:dyDescent="0.2">
      <c r="Q1123" s="97"/>
    </row>
    <row r="1124" spans="17:17" ht="14.25" x14ac:dyDescent="0.2">
      <c r="Q1124" s="97"/>
    </row>
    <row r="1125" spans="17:17" ht="14.25" x14ac:dyDescent="0.2">
      <c r="Q1125" s="97"/>
    </row>
    <row r="1126" spans="17:17" ht="14.25" x14ac:dyDescent="0.2">
      <c r="Q1126" s="97"/>
    </row>
    <row r="1127" spans="17:17" ht="14.25" x14ac:dyDescent="0.2">
      <c r="Q1127" s="97"/>
    </row>
    <row r="1128" spans="17:17" ht="14.25" x14ac:dyDescent="0.2">
      <c r="Q1128" s="97"/>
    </row>
    <row r="1129" spans="17:17" ht="14.25" x14ac:dyDescent="0.2">
      <c r="Q1129" s="97"/>
    </row>
    <row r="1130" spans="17:17" ht="14.25" x14ac:dyDescent="0.2">
      <c r="Q1130" s="97"/>
    </row>
    <row r="1131" spans="17:17" ht="14.25" x14ac:dyDescent="0.2">
      <c r="Q1131" s="97"/>
    </row>
    <row r="1132" spans="17:17" ht="14.25" x14ac:dyDescent="0.2">
      <c r="Q1132" s="97"/>
    </row>
    <row r="1133" spans="17:17" ht="14.25" x14ac:dyDescent="0.2">
      <c r="Q1133" s="97"/>
    </row>
    <row r="1134" spans="17:17" ht="14.25" x14ac:dyDescent="0.2">
      <c r="Q1134" s="97"/>
    </row>
    <row r="1135" spans="17:17" ht="14.25" x14ac:dyDescent="0.2">
      <c r="Q1135" s="97"/>
    </row>
    <row r="1136" spans="17:17" ht="14.25" x14ac:dyDescent="0.2">
      <c r="Q1136" s="97"/>
    </row>
    <row r="1137" spans="17:17" ht="14.25" x14ac:dyDescent="0.2">
      <c r="Q1137" s="97"/>
    </row>
    <row r="1138" spans="17:17" ht="14.25" x14ac:dyDescent="0.2">
      <c r="Q1138" s="97"/>
    </row>
    <row r="1139" spans="17:17" ht="14.25" x14ac:dyDescent="0.2">
      <c r="Q1139" s="97"/>
    </row>
    <row r="1140" spans="17:17" ht="14.25" x14ac:dyDescent="0.2">
      <c r="Q1140" s="97"/>
    </row>
    <row r="1141" spans="17:17" ht="14.25" x14ac:dyDescent="0.2">
      <c r="Q1141" s="97"/>
    </row>
    <row r="1142" spans="17:17" ht="14.25" x14ac:dyDescent="0.2">
      <c r="Q1142" s="97"/>
    </row>
    <row r="1143" spans="17:17" ht="14.25" x14ac:dyDescent="0.2">
      <c r="Q1143" s="97"/>
    </row>
    <row r="1144" spans="17:17" ht="14.25" x14ac:dyDescent="0.2">
      <c r="Q1144" s="97"/>
    </row>
    <row r="1145" spans="17:17" ht="14.25" x14ac:dyDescent="0.2">
      <c r="Q1145" s="97"/>
    </row>
    <row r="1146" spans="17:17" ht="14.25" x14ac:dyDescent="0.2">
      <c r="Q1146" s="97"/>
    </row>
    <row r="1147" spans="17:17" ht="14.25" x14ac:dyDescent="0.2">
      <c r="Q1147" s="97"/>
    </row>
    <row r="1148" spans="17:17" ht="14.25" x14ac:dyDescent="0.2">
      <c r="Q1148" s="97"/>
    </row>
    <row r="1149" spans="17:17" ht="14.25" x14ac:dyDescent="0.2">
      <c r="Q1149" s="97"/>
    </row>
    <row r="1150" spans="17:17" ht="14.25" x14ac:dyDescent="0.2">
      <c r="Q1150" s="97"/>
    </row>
    <row r="1151" spans="17:17" ht="14.25" x14ac:dyDescent="0.2">
      <c r="Q1151" s="97"/>
    </row>
    <row r="1152" spans="17:17" ht="14.25" x14ac:dyDescent="0.2">
      <c r="Q1152" s="97"/>
    </row>
    <row r="1153" spans="17:17" ht="14.25" x14ac:dyDescent="0.2">
      <c r="Q1153" s="97"/>
    </row>
    <row r="1154" spans="17:17" ht="14.25" x14ac:dyDescent="0.2">
      <c r="Q1154" s="97"/>
    </row>
    <row r="1155" spans="17:17" ht="14.25" x14ac:dyDescent="0.2">
      <c r="Q1155" s="97"/>
    </row>
    <row r="1156" spans="17:17" ht="14.25" x14ac:dyDescent="0.2">
      <c r="Q1156" s="97"/>
    </row>
    <row r="1157" spans="17:17" ht="14.25" x14ac:dyDescent="0.2">
      <c r="Q1157" s="97"/>
    </row>
    <row r="1158" spans="17:17" ht="14.25" x14ac:dyDescent="0.2">
      <c r="Q1158" s="97"/>
    </row>
    <row r="1159" spans="17:17" ht="14.25" x14ac:dyDescent="0.2">
      <c r="Q1159" s="97"/>
    </row>
    <row r="1160" spans="17:17" ht="14.25" x14ac:dyDescent="0.2">
      <c r="Q1160" s="97"/>
    </row>
    <row r="1161" spans="17:17" ht="14.25" x14ac:dyDescent="0.2">
      <c r="Q1161" s="97"/>
    </row>
    <row r="1162" spans="17:17" ht="14.25" x14ac:dyDescent="0.2">
      <c r="Q1162" s="97"/>
    </row>
    <row r="1163" spans="17:17" ht="14.25" x14ac:dyDescent="0.2">
      <c r="Q1163" s="97"/>
    </row>
    <row r="1164" spans="17:17" ht="14.25" x14ac:dyDescent="0.2">
      <c r="Q1164" s="97"/>
    </row>
    <row r="1165" spans="17:17" ht="14.25" x14ac:dyDescent="0.2">
      <c r="Q1165" s="97"/>
    </row>
    <row r="1166" spans="17:17" ht="14.25" x14ac:dyDescent="0.2">
      <c r="Q1166" s="97"/>
    </row>
    <row r="1167" spans="17:17" ht="14.25" x14ac:dyDescent="0.2">
      <c r="Q1167" s="97"/>
    </row>
    <row r="1168" spans="17:17" ht="14.25" x14ac:dyDescent="0.2">
      <c r="Q1168" s="97"/>
    </row>
    <row r="1169" spans="17:17" ht="14.25" x14ac:dyDescent="0.2">
      <c r="Q1169" s="97"/>
    </row>
    <row r="1170" spans="17:17" ht="14.25" x14ac:dyDescent="0.2">
      <c r="Q1170" s="97"/>
    </row>
    <row r="1171" spans="17:17" ht="14.25" x14ac:dyDescent="0.2">
      <c r="Q1171" s="97"/>
    </row>
    <row r="1172" spans="17:17" ht="14.25" x14ac:dyDescent="0.2">
      <c r="Q1172" s="97"/>
    </row>
    <row r="1173" spans="17:17" ht="14.25" x14ac:dyDescent="0.2">
      <c r="Q1173" s="97"/>
    </row>
    <row r="1174" spans="17:17" ht="14.25" x14ac:dyDescent="0.2">
      <c r="Q1174" s="97"/>
    </row>
    <row r="1175" spans="17:17" ht="14.25" x14ac:dyDescent="0.2">
      <c r="Q1175" s="97"/>
    </row>
    <row r="1176" spans="17:17" ht="14.25" x14ac:dyDescent="0.2">
      <c r="Q1176" s="97"/>
    </row>
    <row r="1177" spans="17:17" ht="14.25" x14ac:dyDescent="0.2">
      <c r="Q1177" s="97"/>
    </row>
    <row r="1178" spans="17:17" ht="14.25" x14ac:dyDescent="0.2">
      <c r="Q1178" s="97"/>
    </row>
    <row r="1179" spans="17:17" ht="14.25" x14ac:dyDescent="0.2">
      <c r="Q1179" s="97"/>
    </row>
    <row r="1180" spans="17:17" ht="14.25" x14ac:dyDescent="0.2">
      <c r="Q1180" s="97"/>
    </row>
    <row r="1181" spans="17:17" ht="14.25" x14ac:dyDescent="0.2">
      <c r="Q1181" s="97"/>
    </row>
    <row r="1182" spans="17:17" ht="14.25" x14ac:dyDescent="0.2">
      <c r="Q1182" s="97"/>
    </row>
    <row r="1183" spans="17:17" ht="14.25" x14ac:dyDescent="0.2">
      <c r="Q1183" s="97"/>
    </row>
    <row r="1184" spans="17:17" ht="14.25" x14ac:dyDescent="0.2">
      <c r="Q1184" s="97"/>
    </row>
    <row r="1185" spans="17:17" ht="14.25" x14ac:dyDescent="0.2">
      <c r="Q1185" s="97"/>
    </row>
    <row r="1186" spans="17:17" ht="14.25" x14ac:dyDescent="0.2">
      <c r="Q1186" s="97"/>
    </row>
    <row r="1187" spans="17:17" ht="14.25" x14ac:dyDescent="0.2">
      <c r="Q1187" s="97"/>
    </row>
    <row r="1188" spans="17:17" ht="14.25" x14ac:dyDescent="0.2">
      <c r="Q1188" s="97"/>
    </row>
    <row r="1189" spans="17:17" ht="14.25" x14ac:dyDescent="0.2">
      <c r="Q1189" s="97"/>
    </row>
    <row r="1190" spans="17:17" ht="14.25" x14ac:dyDescent="0.2">
      <c r="Q1190" s="97"/>
    </row>
    <row r="1191" spans="17:17" ht="14.25" x14ac:dyDescent="0.2">
      <c r="Q1191" s="97"/>
    </row>
    <row r="1192" spans="17:17" ht="14.25" x14ac:dyDescent="0.2">
      <c r="Q1192" s="97"/>
    </row>
    <row r="1193" spans="17:17" ht="14.25" x14ac:dyDescent="0.2">
      <c r="Q1193" s="97"/>
    </row>
    <row r="1194" spans="17:17" ht="14.25" x14ac:dyDescent="0.2">
      <c r="Q1194" s="97"/>
    </row>
    <row r="1195" spans="17:17" ht="14.25" x14ac:dyDescent="0.2">
      <c r="Q1195" s="97"/>
    </row>
    <row r="1196" spans="17:17" ht="14.25" x14ac:dyDescent="0.2">
      <c r="Q1196" s="97"/>
    </row>
    <row r="1197" spans="17:17" ht="14.25" x14ac:dyDescent="0.2">
      <c r="Q1197" s="97"/>
    </row>
    <row r="1198" spans="17:17" ht="14.25" x14ac:dyDescent="0.2">
      <c r="Q1198" s="97"/>
    </row>
    <row r="1199" spans="17:17" ht="14.25" x14ac:dyDescent="0.2">
      <c r="Q1199" s="97"/>
    </row>
    <row r="1200" spans="17:17" ht="14.25" x14ac:dyDescent="0.2">
      <c r="Q1200" s="97"/>
    </row>
    <row r="1201" spans="17:17" ht="14.25" x14ac:dyDescent="0.2">
      <c r="Q1201" s="97"/>
    </row>
    <row r="1202" spans="17:17" ht="14.25" x14ac:dyDescent="0.2">
      <c r="Q1202" s="97"/>
    </row>
    <row r="1203" spans="17:17" ht="14.25" x14ac:dyDescent="0.2">
      <c r="Q1203" s="97"/>
    </row>
    <row r="1204" spans="17:17" ht="14.25" x14ac:dyDescent="0.2">
      <c r="Q1204" s="97"/>
    </row>
    <row r="1205" spans="17:17" ht="14.25" x14ac:dyDescent="0.2">
      <c r="Q1205" s="97"/>
    </row>
    <row r="1206" spans="17:17" ht="14.25" x14ac:dyDescent="0.2">
      <c r="Q1206" s="97"/>
    </row>
    <row r="1207" spans="17:17" ht="14.25" x14ac:dyDescent="0.2">
      <c r="Q1207" s="97"/>
    </row>
    <row r="1208" spans="17:17" ht="14.25" x14ac:dyDescent="0.2">
      <c r="Q1208" s="97"/>
    </row>
    <row r="1209" spans="17:17" ht="14.25" x14ac:dyDescent="0.2">
      <c r="Q1209" s="97"/>
    </row>
    <row r="1210" spans="17:17" ht="14.25" x14ac:dyDescent="0.2">
      <c r="Q1210" s="97"/>
    </row>
    <row r="1211" spans="17:17" ht="14.25" x14ac:dyDescent="0.2">
      <c r="Q1211" s="97"/>
    </row>
    <row r="1212" spans="17:17" ht="14.25" x14ac:dyDescent="0.2">
      <c r="Q1212" s="97"/>
    </row>
    <row r="1213" spans="17:17" ht="14.25" x14ac:dyDescent="0.2">
      <c r="Q1213" s="97"/>
    </row>
    <row r="1214" spans="17:17" ht="14.25" x14ac:dyDescent="0.2">
      <c r="Q1214" s="97"/>
    </row>
    <row r="1215" spans="17:17" ht="14.25" x14ac:dyDescent="0.2">
      <c r="Q1215" s="97"/>
    </row>
    <row r="1216" spans="17:17" ht="14.25" x14ac:dyDescent="0.2">
      <c r="Q1216" s="97"/>
    </row>
    <row r="1217" spans="17:17" ht="14.25" x14ac:dyDescent="0.2">
      <c r="Q1217" s="97"/>
    </row>
    <row r="1218" spans="17:17" ht="14.25" x14ac:dyDescent="0.2">
      <c r="Q1218" s="97"/>
    </row>
    <row r="1219" spans="17:17" ht="14.25" x14ac:dyDescent="0.2">
      <c r="Q1219" s="97"/>
    </row>
    <row r="1220" spans="17:17" ht="14.25" x14ac:dyDescent="0.2">
      <c r="Q1220" s="97"/>
    </row>
    <row r="1221" spans="17:17" ht="14.25" x14ac:dyDescent="0.2">
      <c r="Q1221" s="97"/>
    </row>
    <row r="1222" spans="17:17" ht="14.25" x14ac:dyDescent="0.2">
      <c r="Q1222" s="97"/>
    </row>
    <row r="1223" spans="17:17" ht="14.25" x14ac:dyDescent="0.2">
      <c r="Q1223" s="97"/>
    </row>
    <row r="1224" spans="17:17" ht="14.25" x14ac:dyDescent="0.2">
      <c r="Q1224" s="97"/>
    </row>
    <row r="1225" spans="17:17" ht="14.25" x14ac:dyDescent="0.2">
      <c r="Q1225" s="97"/>
    </row>
    <row r="1226" spans="17:17" ht="14.25" x14ac:dyDescent="0.2">
      <c r="Q1226" s="97"/>
    </row>
    <row r="1227" spans="17:17" ht="14.25" x14ac:dyDescent="0.2">
      <c r="Q1227" s="97"/>
    </row>
    <row r="1228" spans="17:17" ht="14.25" x14ac:dyDescent="0.2">
      <c r="Q1228" s="97"/>
    </row>
    <row r="1229" spans="17:17" ht="14.25" x14ac:dyDescent="0.2">
      <c r="Q1229" s="97"/>
    </row>
    <row r="1230" spans="17:17" ht="14.25" x14ac:dyDescent="0.2">
      <c r="Q1230" s="97"/>
    </row>
    <row r="1231" spans="17:17" ht="14.25" x14ac:dyDescent="0.2">
      <c r="Q1231" s="97"/>
    </row>
    <row r="1232" spans="17:17" ht="14.25" x14ac:dyDescent="0.2">
      <c r="Q1232" s="97"/>
    </row>
    <row r="1233" spans="17:17" ht="14.25" x14ac:dyDescent="0.2">
      <c r="Q1233" s="97"/>
    </row>
    <row r="1234" spans="17:17" ht="14.25" x14ac:dyDescent="0.2">
      <c r="Q1234" s="97"/>
    </row>
    <row r="1235" spans="17:17" ht="14.25" x14ac:dyDescent="0.2">
      <c r="Q1235" s="97"/>
    </row>
    <row r="1236" spans="17:17" ht="14.25" x14ac:dyDescent="0.2">
      <c r="Q1236" s="97"/>
    </row>
    <row r="1237" spans="17:17" ht="14.25" x14ac:dyDescent="0.2">
      <c r="Q1237" s="97"/>
    </row>
    <row r="1238" spans="17:17" ht="14.25" x14ac:dyDescent="0.2">
      <c r="Q1238" s="97"/>
    </row>
    <row r="1239" spans="17:17" ht="14.25" x14ac:dyDescent="0.2">
      <c r="Q1239" s="97"/>
    </row>
    <row r="1240" spans="17:17" ht="14.25" x14ac:dyDescent="0.2">
      <c r="Q1240" s="97"/>
    </row>
    <row r="1241" spans="17:17" ht="14.25" x14ac:dyDescent="0.2">
      <c r="Q1241" s="97"/>
    </row>
    <row r="1242" spans="17:17" ht="14.25" x14ac:dyDescent="0.2">
      <c r="Q1242" s="97"/>
    </row>
    <row r="1243" spans="17:17" ht="14.25" x14ac:dyDescent="0.2">
      <c r="Q1243" s="97"/>
    </row>
    <row r="1244" spans="17:17" ht="14.25" x14ac:dyDescent="0.2">
      <c r="Q1244" s="97"/>
    </row>
    <row r="1245" spans="17:17" ht="14.25" x14ac:dyDescent="0.2">
      <c r="Q1245" s="97"/>
    </row>
    <row r="1246" spans="17:17" ht="14.25" x14ac:dyDescent="0.2">
      <c r="Q1246" s="97"/>
    </row>
    <row r="1247" spans="17:17" ht="14.25" x14ac:dyDescent="0.2">
      <c r="Q1247" s="97"/>
    </row>
    <row r="1248" spans="17:17" ht="14.25" x14ac:dyDescent="0.2">
      <c r="Q1248" s="97"/>
    </row>
    <row r="1249" spans="17:17" ht="14.25" x14ac:dyDescent="0.2">
      <c r="Q1249" s="97"/>
    </row>
    <row r="1250" spans="17:17" ht="14.25" x14ac:dyDescent="0.2">
      <c r="Q1250" s="97"/>
    </row>
    <row r="1251" spans="17:17" ht="14.25" x14ac:dyDescent="0.2">
      <c r="Q1251" s="97"/>
    </row>
    <row r="1252" spans="17:17" ht="14.25" x14ac:dyDescent="0.2">
      <c r="Q1252" s="97"/>
    </row>
    <row r="1253" spans="17:17" ht="14.25" x14ac:dyDescent="0.2">
      <c r="Q1253" s="97"/>
    </row>
    <row r="1254" spans="17:17" ht="14.25" x14ac:dyDescent="0.2">
      <c r="Q1254" s="97"/>
    </row>
    <row r="1255" spans="17:17" ht="14.25" x14ac:dyDescent="0.2">
      <c r="Q1255" s="97"/>
    </row>
    <row r="1256" spans="17:17" ht="14.25" x14ac:dyDescent="0.2">
      <c r="Q1256" s="97"/>
    </row>
    <row r="1257" spans="17:17" ht="14.25" x14ac:dyDescent="0.2">
      <c r="Q1257" s="97"/>
    </row>
    <row r="1258" spans="17:17" ht="14.25" x14ac:dyDescent="0.2">
      <c r="Q1258" s="97"/>
    </row>
    <row r="1259" spans="17:17" ht="14.25" x14ac:dyDescent="0.2">
      <c r="Q1259" s="97"/>
    </row>
    <row r="1260" spans="17:17" ht="14.25" x14ac:dyDescent="0.2">
      <c r="Q1260" s="97"/>
    </row>
    <row r="1261" spans="17:17" ht="14.25" x14ac:dyDescent="0.2">
      <c r="Q1261" s="97"/>
    </row>
    <row r="1262" spans="17:17" ht="14.25" x14ac:dyDescent="0.2">
      <c r="Q1262" s="97"/>
    </row>
    <row r="1263" spans="17:17" ht="14.25" x14ac:dyDescent="0.2">
      <c r="Q1263" s="97"/>
    </row>
    <row r="1264" spans="17:17" ht="14.25" x14ac:dyDescent="0.2">
      <c r="Q1264" s="97"/>
    </row>
    <row r="1265" spans="17:17" ht="14.25" x14ac:dyDescent="0.2">
      <c r="Q1265" s="97"/>
    </row>
    <row r="1266" spans="17:17" ht="14.25" x14ac:dyDescent="0.2">
      <c r="Q1266" s="97"/>
    </row>
    <row r="1267" spans="17:17" ht="14.25" x14ac:dyDescent="0.2">
      <c r="Q1267" s="97"/>
    </row>
    <row r="1268" spans="17:17" ht="14.25" x14ac:dyDescent="0.2">
      <c r="Q1268" s="97"/>
    </row>
    <row r="1269" spans="17:17" ht="14.25" x14ac:dyDescent="0.2">
      <c r="Q1269" s="97"/>
    </row>
    <row r="1270" spans="17:17" ht="14.25" x14ac:dyDescent="0.2">
      <c r="Q1270" s="97"/>
    </row>
    <row r="1271" spans="17:17" ht="14.25" x14ac:dyDescent="0.2">
      <c r="Q1271" s="97"/>
    </row>
    <row r="1272" spans="17:17" ht="14.25" x14ac:dyDescent="0.2">
      <c r="Q1272" s="97"/>
    </row>
    <row r="1273" spans="17:17" ht="14.25" x14ac:dyDescent="0.2">
      <c r="Q1273" s="97"/>
    </row>
    <row r="1274" spans="17:17" ht="14.25" x14ac:dyDescent="0.2">
      <c r="Q1274" s="97"/>
    </row>
    <row r="1275" spans="17:17" ht="14.25" x14ac:dyDescent="0.2">
      <c r="Q1275" s="97"/>
    </row>
    <row r="1276" spans="17:17" ht="14.25" x14ac:dyDescent="0.2">
      <c r="Q1276" s="97"/>
    </row>
    <row r="1277" spans="17:17" ht="14.25" x14ac:dyDescent="0.2">
      <c r="Q1277" s="97"/>
    </row>
    <row r="1278" spans="17:17" ht="14.25" x14ac:dyDescent="0.2">
      <c r="Q1278" s="97"/>
    </row>
    <row r="1279" spans="17:17" ht="14.25" x14ac:dyDescent="0.2">
      <c r="Q1279" s="97"/>
    </row>
    <row r="1280" spans="17:17" ht="14.25" x14ac:dyDescent="0.2">
      <c r="Q1280" s="97"/>
    </row>
    <row r="1281" spans="17:17" ht="14.25" x14ac:dyDescent="0.2">
      <c r="Q1281" s="97"/>
    </row>
    <row r="1282" spans="17:17" ht="14.25" x14ac:dyDescent="0.2">
      <c r="Q1282" s="97"/>
    </row>
    <row r="1283" spans="17:17" ht="14.25" x14ac:dyDescent="0.2">
      <c r="Q1283" s="97"/>
    </row>
    <row r="1284" spans="17:17" ht="14.25" x14ac:dyDescent="0.2">
      <c r="Q1284" s="97"/>
    </row>
    <row r="1285" spans="17:17" ht="14.25" x14ac:dyDescent="0.2">
      <c r="Q1285" s="97"/>
    </row>
    <row r="1286" spans="17:17" ht="14.25" x14ac:dyDescent="0.2">
      <c r="Q1286" s="97"/>
    </row>
    <row r="1287" spans="17:17" ht="14.25" x14ac:dyDescent="0.2">
      <c r="Q1287" s="97"/>
    </row>
    <row r="1288" spans="17:17" ht="14.25" x14ac:dyDescent="0.2">
      <c r="Q1288" s="97"/>
    </row>
    <row r="1289" spans="17:17" ht="14.25" x14ac:dyDescent="0.2">
      <c r="Q1289" s="97"/>
    </row>
    <row r="1290" spans="17:17" ht="14.25" x14ac:dyDescent="0.2">
      <c r="Q1290" s="97"/>
    </row>
    <row r="1291" spans="17:17" ht="14.25" x14ac:dyDescent="0.2">
      <c r="Q1291" s="97"/>
    </row>
    <row r="1292" spans="17:17" ht="14.25" x14ac:dyDescent="0.2">
      <c r="Q1292" s="97"/>
    </row>
    <row r="1293" spans="17:17" ht="14.25" x14ac:dyDescent="0.2">
      <c r="Q1293" s="97"/>
    </row>
    <row r="1294" spans="17:17" ht="14.25" x14ac:dyDescent="0.2">
      <c r="Q1294" s="97"/>
    </row>
    <row r="1295" spans="17:17" ht="14.25" x14ac:dyDescent="0.2">
      <c r="Q1295" s="97"/>
    </row>
    <row r="1296" spans="17:17" ht="14.25" x14ac:dyDescent="0.2">
      <c r="Q1296" s="97"/>
    </row>
    <row r="1297" spans="17:17" ht="14.25" x14ac:dyDescent="0.2">
      <c r="Q1297" s="97"/>
    </row>
    <row r="1298" spans="17:17" ht="14.25" x14ac:dyDescent="0.2">
      <c r="Q1298" s="97"/>
    </row>
    <row r="1299" spans="17:17" ht="14.25" x14ac:dyDescent="0.2">
      <c r="Q1299" s="97"/>
    </row>
    <row r="1300" spans="17:17" ht="14.25" x14ac:dyDescent="0.2">
      <c r="Q1300" s="97"/>
    </row>
    <row r="1301" spans="17:17" ht="14.25" x14ac:dyDescent="0.2">
      <c r="Q1301" s="97"/>
    </row>
    <row r="1302" spans="17:17" ht="14.25" x14ac:dyDescent="0.2">
      <c r="Q1302" s="97"/>
    </row>
    <row r="1303" spans="17:17" ht="14.25" x14ac:dyDescent="0.2">
      <c r="Q1303" s="97"/>
    </row>
    <row r="1304" spans="17:17" ht="14.25" x14ac:dyDescent="0.2">
      <c r="Q1304" s="97"/>
    </row>
    <row r="1305" spans="17:17" ht="14.25" x14ac:dyDescent="0.2">
      <c r="Q1305" s="97"/>
    </row>
    <row r="1306" spans="17:17" ht="14.25" x14ac:dyDescent="0.2">
      <c r="Q1306" s="97"/>
    </row>
    <row r="1307" spans="17:17" ht="14.25" x14ac:dyDescent="0.2">
      <c r="Q1307" s="97"/>
    </row>
    <row r="1308" spans="17:17" ht="14.25" x14ac:dyDescent="0.2">
      <c r="Q1308" s="97"/>
    </row>
    <row r="1309" spans="17:17" ht="14.25" x14ac:dyDescent="0.2">
      <c r="Q1309" s="97"/>
    </row>
    <row r="1310" spans="17:17" ht="14.25" x14ac:dyDescent="0.2">
      <c r="Q1310" s="97"/>
    </row>
    <row r="1311" spans="17:17" ht="14.25" x14ac:dyDescent="0.2">
      <c r="Q1311" s="97"/>
    </row>
    <row r="1312" spans="17:17" ht="14.25" x14ac:dyDescent="0.2">
      <c r="Q1312" s="97"/>
    </row>
    <row r="1313" spans="17:17" ht="14.25" x14ac:dyDescent="0.2">
      <c r="Q1313" s="97"/>
    </row>
    <row r="1314" spans="17:17" ht="14.25" x14ac:dyDescent="0.2">
      <c r="Q1314" s="97"/>
    </row>
    <row r="1315" spans="17:17" ht="14.25" x14ac:dyDescent="0.2">
      <c r="Q1315" s="97"/>
    </row>
    <row r="1316" spans="17:17" ht="14.25" x14ac:dyDescent="0.2">
      <c r="Q1316" s="97"/>
    </row>
    <row r="1317" spans="17:17" ht="14.25" x14ac:dyDescent="0.2">
      <c r="Q1317" s="97"/>
    </row>
    <row r="1318" spans="17:17" ht="14.25" x14ac:dyDescent="0.2">
      <c r="Q1318" s="97"/>
    </row>
    <row r="1319" spans="17:17" ht="14.25" x14ac:dyDescent="0.2">
      <c r="Q1319" s="97"/>
    </row>
    <row r="1320" spans="17:17" ht="14.25" x14ac:dyDescent="0.2">
      <c r="Q1320" s="97"/>
    </row>
    <row r="1321" spans="17:17" ht="14.25" x14ac:dyDescent="0.2">
      <c r="Q1321" s="97"/>
    </row>
    <row r="1322" spans="17:17" ht="14.25" x14ac:dyDescent="0.2">
      <c r="Q1322" s="97"/>
    </row>
    <row r="1323" spans="17:17" ht="14.25" x14ac:dyDescent="0.2">
      <c r="Q1323" s="97"/>
    </row>
    <row r="1324" spans="17:17" ht="14.25" x14ac:dyDescent="0.2">
      <c r="Q1324" s="97"/>
    </row>
    <row r="1325" spans="17:17" ht="14.25" x14ac:dyDescent="0.2">
      <c r="Q1325" s="97"/>
    </row>
    <row r="1326" spans="17:17" ht="14.25" x14ac:dyDescent="0.2">
      <c r="Q1326" s="97"/>
    </row>
    <row r="1327" spans="17:17" ht="14.25" x14ac:dyDescent="0.2">
      <c r="Q1327" s="97"/>
    </row>
    <row r="1328" spans="17:17" ht="14.25" x14ac:dyDescent="0.2">
      <c r="Q1328" s="97"/>
    </row>
    <row r="1329" spans="17:17" ht="14.25" x14ac:dyDescent="0.2">
      <c r="Q1329" s="97"/>
    </row>
    <row r="1330" spans="17:17" ht="14.25" x14ac:dyDescent="0.2">
      <c r="Q1330" s="97"/>
    </row>
    <row r="1331" spans="17:17" ht="14.25" x14ac:dyDescent="0.2">
      <c r="Q1331" s="97"/>
    </row>
    <row r="1332" spans="17:17" ht="14.25" x14ac:dyDescent="0.2">
      <c r="Q1332" s="97"/>
    </row>
    <row r="1333" spans="17:17" ht="14.25" x14ac:dyDescent="0.2">
      <c r="Q1333" s="97"/>
    </row>
    <row r="1334" spans="17:17" ht="14.25" x14ac:dyDescent="0.2">
      <c r="Q1334" s="97"/>
    </row>
    <row r="1335" spans="17:17" ht="14.25" x14ac:dyDescent="0.2">
      <c r="Q1335" s="97"/>
    </row>
    <row r="1336" spans="17:17" ht="14.25" x14ac:dyDescent="0.2">
      <c r="Q1336" s="97"/>
    </row>
    <row r="1337" spans="17:17" ht="14.25" x14ac:dyDescent="0.2">
      <c r="Q1337" s="97"/>
    </row>
    <row r="1338" spans="17:17" ht="14.25" x14ac:dyDescent="0.2">
      <c r="Q1338" s="97"/>
    </row>
    <row r="1339" spans="17:17" ht="14.25" x14ac:dyDescent="0.2">
      <c r="Q1339" s="97"/>
    </row>
    <row r="1340" spans="17:17" ht="14.25" x14ac:dyDescent="0.2">
      <c r="Q1340" s="97"/>
    </row>
    <row r="1341" spans="17:17" ht="14.25" x14ac:dyDescent="0.2">
      <c r="Q1341" s="97"/>
    </row>
    <row r="1342" spans="17:17" ht="14.25" x14ac:dyDescent="0.2">
      <c r="Q1342" s="97"/>
    </row>
    <row r="1343" spans="17:17" ht="14.25" x14ac:dyDescent="0.2">
      <c r="Q1343" s="97"/>
    </row>
    <row r="1344" spans="17:17" ht="14.25" x14ac:dyDescent="0.2">
      <c r="Q1344" s="97"/>
    </row>
    <row r="1345" spans="17:17" ht="14.25" x14ac:dyDescent="0.2">
      <c r="Q1345" s="97"/>
    </row>
    <row r="1346" spans="17:17" ht="14.25" x14ac:dyDescent="0.2">
      <c r="Q1346" s="97"/>
    </row>
    <row r="1347" spans="17:17" ht="14.25" x14ac:dyDescent="0.2">
      <c r="Q1347" s="97"/>
    </row>
    <row r="1348" spans="17:17" ht="14.25" x14ac:dyDescent="0.2">
      <c r="Q1348" s="97"/>
    </row>
    <row r="1349" spans="17:17" ht="14.25" x14ac:dyDescent="0.2">
      <c r="Q1349" s="97"/>
    </row>
    <row r="1350" spans="17:17" ht="14.25" x14ac:dyDescent="0.2">
      <c r="Q1350" s="97"/>
    </row>
    <row r="1351" spans="17:17" ht="14.25" x14ac:dyDescent="0.2">
      <c r="Q1351" s="97"/>
    </row>
    <row r="1352" spans="17:17" ht="14.25" x14ac:dyDescent="0.2">
      <c r="Q1352" s="97"/>
    </row>
    <row r="1353" spans="17:17" ht="14.25" x14ac:dyDescent="0.2">
      <c r="Q1353" s="97"/>
    </row>
    <row r="1354" spans="17:17" ht="14.25" x14ac:dyDescent="0.2">
      <c r="Q1354" s="97"/>
    </row>
    <row r="1355" spans="17:17" ht="14.25" x14ac:dyDescent="0.2">
      <c r="Q1355" s="97"/>
    </row>
    <row r="1356" spans="17:17" ht="14.25" x14ac:dyDescent="0.2">
      <c r="Q1356" s="97"/>
    </row>
    <row r="1357" spans="17:17" ht="14.25" x14ac:dyDescent="0.2">
      <c r="Q1357" s="97"/>
    </row>
    <row r="1358" spans="17:17" ht="14.25" x14ac:dyDescent="0.2">
      <c r="Q1358" s="97"/>
    </row>
    <row r="1359" spans="17:17" ht="14.25" x14ac:dyDescent="0.2">
      <c r="Q1359" s="97"/>
    </row>
    <row r="1360" spans="17:17" ht="14.25" x14ac:dyDescent="0.2">
      <c r="Q1360" s="97"/>
    </row>
    <row r="1361" spans="17:17" ht="14.25" x14ac:dyDescent="0.2">
      <c r="Q1361" s="97"/>
    </row>
    <row r="1362" spans="17:17" ht="14.25" x14ac:dyDescent="0.2">
      <c r="Q1362" s="97"/>
    </row>
    <row r="1363" spans="17:17" ht="14.25" x14ac:dyDescent="0.2">
      <c r="Q1363" s="97"/>
    </row>
    <row r="1364" spans="17:17" ht="14.25" x14ac:dyDescent="0.2">
      <c r="Q1364" s="97"/>
    </row>
    <row r="1365" spans="17:17" ht="14.25" x14ac:dyDescent="0.2">
      <c r="Q1365" s="97"/>
    </row>
    <row r="1366" spans="17:17" ht="14.25" x14ac:dyDescent="0.2">
      <c r="Q1366" s="97"/>
    </row>
    <row r="1367" spans="17:17" ht="14.25" x14ac:dyDescent="0.2">
      <c r="Q1367" s="97"/>
    </row>
    <row r="1368" spans="17:17" ht="14.25" x14ac:dyDescent="0.2">
      <c r="Q1368" s="97"/>
    </row>
    <row r="1369" spans="17:17" ht="14.25" x14ac:dyDescent="0.2">
      <c r="Q1369" s="97"/>
    </row>
    <row r="1370" spans="17:17" ht="14.25" x14ac:dyDescent="0.2">
      <c r="Q1370" s="97"/>
    </row>
    <row r="1371" spans="17:17" ht="14.25" x14ac:dyDescent="0.2">
      <c r="Q1371" s="97"/>
    </row>
    <row r="1372" spans="17:17" ht="14.25" x14ac:dyDescent="0.2">
      <c r="Q1372" s="97"/>
    </row>
    <row r="1373" spans="17:17" ht="14.25" x14ac:dyDescent="0.2">
      <c r="Q1373" s="97"/>
    </row>
    <row r="1374" spans="17:17" ht="14.25" x14ac:dyDescent="0.2">
      <c r="Q1374" s="97"/>
    </row>
    <row r="1375" spans="17:17" ht="14.25" x14ac:dyDescent="0.2">
      <c r="Q1375" s="97"/>
    </row>
    <row r="1376" spans="17:17" ht="14.25" x14ac:dyDescent="0.2">
      <c r="Q1376" s="97"/>
    </row>
    <row r="1377" spans="17:17" ht="14.25" x14ac:dyDescent="0.2">
      <c r="Q1377" s="97"/>
    </row>
    <row r="1378" spans="17:17" ht="14.25" x14ac:dyDescent="0.2">
      <c r="Q1378" s="97"/>
    </row>
    <row r="1379" spans="17:17" ht="14.25" x14ac:dyDescent="0.2">
      <c r="Q1379" s="97"/>
    </row>
    <row r="1380" spans="17:17" ht="14.25" x14ac:dyDescent="0.2">
      <c r="Q1380" s="97"/>
    </row>
    <row r="1381" spans="17:17" ht="14.25" x14ac:dyDescent="0.2">
      <c r="Q1381" s="97"/>
    </row>
    <row r="1382" spans="17:17" ht="14.25" x14ac:dyDescent="0.2">
      <c r="Q1382" s="97"/>
    </row>
    <row r="1383" spans="17:17" ht="14.25" x14ac:dyDescent="0.2">
      <c r="Q1383" s="97"/>
    </row>
    <row r="1384" spans="17:17" ht="14.25" x14ac:dyDescent="0.2">
      <c r="Q1384" s="97"/>
    </row>
    <row r="1385" spans="17:17" ht="14.25" x14ac:dyDescent="0.2">
      <c r="Q1385" s="97"/>
    </row>
    <row r="1386" spans="17:17" ht="14.25" x14ac:dyDescent="0.2">
      <c r="Q1386" s="97"/>
    </row>
    <row r="1387" spans="17:17" ht="14.25" x14ac:dyDescent="0.2">
      <c r="Q1387" s="97"/>
    </row>
    <row r="1388" spans="17:17" ht="14.25" x14ac:dyDescent="0.2">
      <c r="Q1388" s="97"/>
    </row>
    <row r="1389" spans="17:17" ht="14.25" x14ac:dyDescent="0.2">
      <c r="Q1389" s="97"/>
    </row>
    <row r="1390" spans="17:17" ht="14.25" x14ac:dyDescent="0.2">
      <c r="Q1390" s="97"/>
    </row>
    <row r="1391" spans="17:17" ht="14.25" x14ac:dyDescent="0.2">
      <c r="Q1391" s="97"/>
    </row>
    <row r="1392" spans="17:17" ht="14.25" x14ac:dyDescent="0.2">
      <c r="Q1392" s="97"/>
    </row>
    <row r="1393" spans="17:17" ht="14.25" x14ac:dyDescent="0.2">
      <c r="Q1393" s="97"/>
    </row>
    <row r="1394" spans="17:17" ht="14.25" x14ac:dyDescent="0.2">
      <c r="Q1394" s="97"/>
    </row>
    <row r="1395" spans="17:17" ht="14.25" x14ac:dyDescent="0.2">
      <c r="Q1395" s="97"/>
    </row>
    <row r="1396" spans="17:17" ht="14.25" x14ac:dyDescent="0.2">
      <c r="Q1396" s="97"/>
    </row>
    <row r="1397" spans="17:17" ht="14.25" x14ac:dyDescent="0.2">
      <c r="Q1397" s="97"/>
    </row>
    <row r="1398" spans="17:17" ht="14.25" x14ac:dyDescent="0.2">
      <c r="Q1398" s="97"/>
    </row>
    <row r="1399" spans="17:17" ht="14.25" x14ac:dyDescent="0.2">
      <c r="Q1399" s="97"/>
    </row>
    <row r="1400" spans="17:17" ht="14.25" x14ac:dyDescent="0.2">
      <c r="Q1400" s="97"/>
    </row>
    <row r="1401" spans="17:17" ht="14.25" x14ac:dyDescent="0.2">
      <c r="Q1401" s="97"/>
    </row>
    <row r="1402" spans="17:17" ht="14.25" x14ac:dyDescent="0.2">
      <c r="Q1402" s="97"/>
    </row>
    <row r="1403" spans="17:17" ht="14.25" x14ac:dyDescent="0.2">
      <c r="Q1403" s="97"/>
    </row>
    <row r="1404" spans="17:17" ht="14.25" x14ac:dyDescent="0.2">
      <c r="Q1404" s="97"/>
    </row>
    <row r="1405" spans="17:17" ht="14.25" x14ac:dyDescent="0.2">
      <c r="Q1405" s="97"/>
    </row>
    <row r="1406" spans="17:17" ht="14.25" x14ac:dyDescent="0.2">
      <c r="Q1406" s="97"/>
    </row>
    <row r="1407" spans="17:17" ht="14.25" x14ac:dyDescent="0.2">
      <c r="Q1407" s="97"/>
    </row>
    <row r="1408" spans="17:17" ht="14.25" x14ac:dyDescent="0.2">
      <c r="Q1408" s="97"/>
    </row>
    <row r="1409" spans="17:17" ht="14.25" x14ac:dyDescent="0.2">
      <c r="Q1409" s="97"/>
    </row>
    <row r="1410" spans="17:17" ht="14.25" x14ac:dyDescent="0.2">
      <c r="Q1410" s="97"/>
    </row>
    <row r="1411" spans="17:17" ht="14.25" x14ac:dyDescent="0.2">
      <c r="Q1411" s="97"/>
    </row>
    <row r="1412" spans="17:17" ht="14.25" x14ac:dyDescent="0.2">
      <c r="Q1412" s="97"/>
    </row>
    <row r="1413" spans="17:17" ht="14.25" x14ac:dyDescent="0.2">
      <c r="Q1413" s="97"/>
    </row>
    <row r="1414" spans="17:17" ht="14.25" x14ac:dyDescent="0.2">
      <c r="Q1414" s="97"/>
    </row>
    <row r="1415" spans="17:17" ht="14.25" x14ac:dyDescent="0.2">
      <c r="Q1415" s="97"/>
    </row>
    <row r="1416" spans="17:17" ht="14.25" x14ac:dyDescent="0.2">
      <c r="Q1416" s="97"/>
    </row>
    <row r="1417" spans="17:17" ht="14.25" x14ac:dyDescent="0.2">
      <c r="Q1417" s="97"/>
    </row>
    <row r="1418" spans="17:17" ht="14.25" x14ac:dyDescent="0.2">
      <c r="Q1418" s="97"/>
    </row>
    <row r="1419" spans="17:17" ht="14.25" x14ac:dyDescent="0.2">
      <c r="Q1419" s="97"/>
    </row>
    <row r="1420" spans="17:17" ht="14.25" x14ac:dyDescent="0.2">
      <c r="Q1420" s="97"/>
    </row>
    <row r="1421" spans="17:17" ht="14.25" x14ac:dyDescent="0.2">
      <c r="Q1421" s="97"/>
    </row>
    <row r="1422" spans="17:17" ht="14.25" x14ac:dyDescent="0.2">
      <c r="Q1422" s="97"/>
    </row>
    <row r="1423" spans="17:17" ht="14.25" x14ac:dyDescent="0.2">
      <c r="Q1423" s="97"/>
    </row>
    <row r="1424" spans="17:17" ht="14.25" x14ac:dyDescent="0.2">
      <c r="Q1424" s="97"/>
    </row>
    <row r="1425" spans="17:17" ht="14.25" x14ac:dyDescent="0.2">
      <c r="Q1425" s="97"/>
    </row>
    <row r="1426" spans="17:17" ht="14.25" x14ac:dyDescent="0.2">
      <c r="Q1426" s="97"/>
    </row>
    <row r="1427" spans="17:17" ht="14.25" x14ac:dyDescent="0.2">
      <c r="Q1427" s="97"/>
    </row>
    <row r="1428" spans="17:17" ht="14.25" x14ac:dyDescent="0.2">
      <c r="Q1428" s="97"/>
    </row>
    <row r="1429" spans="17:17" ht="14.25" x14ac:dyDescent="0.2">
      <c r="Q1429" s="97"/>
    </row>
    <row r="1430" spans="17:17" ht="14.25" x14ac:dyDescent="0.2">
      <c r="Q1430" s="97"/>
    </row>
    <row r="1431" spans="17:17" ht="14.25" x14ac:dyDescent="0.2">
      <c r="Q1431" s="97"/>
    </row>
    <row r="1432" spans="17:17" ht="14.25" x14ac:dyDescent="0.2">
      <c r="Q1432" s="97"/>
    </row>
    <row r="1433" spans="17:17" ht="14.25" x14ac:dyDescent="0.2">
      <c r="Q1433" s="97"/>
    </row>
    <row r="1434" spans="17:17" ht="14.25" x14ac:dyDescent="0.2">
      <c r="Q1434" s="97"/>
    </row>
    <row r="1435" spans="17:17" ht="14.25" x14ac:dyDescent="0.2">
      <c r="Q1435" s="97"/>
    </row>
    <row r="1436" spans="17:17" ht="14.25" x14ac:dyDescent="0.2">
      <c r="Q1436" s="97"/>
    </row>
    <row r="1437" spans="17:17" ht="14.25" x14ac:dyDescent="0.2">
      <c r="Q1437" s="97"/>
    </row>
    <row r="1438" spans="17:17" ht="14.25" x14ac:dyDescent="0.2">
      <c r="Q1438" s="97"/>
    </row>
    <row r="1439" spans="17:17" ht="14.25" x14ac:dyDescent="0.2">
      <c r="Q1439" s="97"/>
    </row>
    <row r="1440" spans="17:17" ht="14.25" x14ac:dyDescent="0.2">
      <c r="Q1440" s="97"/>
    </row>
    <row r="1441" spans="17:17" ht="14.25" x14ac:dyDescent="0.2">
      <c r="Q1441" s="97"/>
    </row>
    <row r="1442" spans="17:17" ht="14.25" x14ac:dyDescent="0.2">
      <c r="Q1442" s="97"/>
    </row>
    <row r="1443" spans="17:17" ht="14.25" x14ac:dyDescent="0.2">
      <c r="Q1443" s="97"/>
    </row>
    <row r="1444" spans="17:17" ht="14.25" x14ac:dyDescent="0.2">
      <c r="Q1444" s="97"/>
    </row>
    <row r="1445" spans="17:17" ht="14.25" x14ac:dyDescent="0.2">
      <c r="Q1445" s="97"/>
    </row>
    <row r="1446" spans="17:17" ht="14.25" x14ac:dyDescent="0.2">
      <c r="Q1446" s="97"/>
    </row>
    <row r="1447" spans="17:17" ht="14.25" x14ac:dyDescent="0.2">
      <c r="Q1447" s="97"/>
    </row>
    <row r="1448" spans="17:17" ht="14.25" x14ac:dyDescent="0.2">
      <c r="Q1448" s="97"/>
    </row>
    <row r="1449" spans="17:17" ht="14.25" x14ac:dyDescent="0.2">
      <c r="Q1449" s="97"/>
    </row>
    <row r="1450" spans="17:17" ht="14.25" x14ac:dyDescent="0.2">
      <c r="Q1450" s="97"/>
    </row>
    <row r="1451" spans="17:17" ht="14.25" x14ac:dyDescent="0.2">
      <c r="Q1451" s="97"/>
    </row>
    <row r="1452" spans="17:17" ht="14.25" x14ac:dyDescent="0.2">
      <c r="Q1452" s="97"/>
    </row>
    <row r="1453" spans="17:17" ht="14.25" x14ac:dyDescent="0.2">
      <c r="Q1453" s="97"/>
    </row>
    <row r="1454" spans="17:17" ht="14.25" x14ac:dyDescent="0.2">
      <c r="Q1454" s="97"/>
    </row>
    <row r="1455" spans="17:17" ht="14.25" x14ac:dyDescent="0.2">
      <c r="Q1455" s="97"/>
    </row>
    <row r="1456" spans="17:17" ht="14.25" x14ac:dyDescent="0.2">
      <c r="Q1456" s="97"/>
    </row>
    <row r="1457" spans="17:17" ht="14.25" x14ac:dyDescent="0.2">
      <c r="Q1457" s="97"/>
    </row>
    <row r="1458" spans="17:17" ht="14.25" x14ac:dyDescent="0.2">
      <c r="Q1458" s="97"/>
    </row>
    <row r="1459" spans="17:17" ht="14.25" x14ac:dyDescent="0.2">
      <c r="Q1459" s="97"/>
    </row>
    <row r="1460" spans="17:17" ht="14.25" x14ac:dyDescent="0.2">
      <c r="Q1460" s="97"/>
    </row>
    <row r="1461" spans="17:17" ht="14.25" x14ac:dyDescent="0.2">
      <c r="Q1461" s="97"/>
    </row>
    <row r="1462" spans="17:17" ht="14.25" x14ac:dyDescent="0.2">
      <c r="Q1462" s="97"/>
    </row>
    <row r="1463" spans="17:17" ht="14.25" x14ac:dyDescent="0.2">
      <c r="Q1463" s="97"/>
    </row>
    <row r="1464" spans="17:17" ht="14.25" x14ac:dyDescent="0.2">
      <c r="Q1464" s="97"/>
    </row>
    <row r="1465" spans="17:17" ht="14.25" x14ac:dyDescent="0.2">
      <c r="Q1465" s="97"/>
    </row>
    <row r="1466" spans="17:17" ht="14.25" x14ac:dyDescent="0.2">
      <c r="Q1466" s="97"/>
    </row>
    <row r="1467" spans="17:17" ht="14.25" x14ac:dyDescent="0.2">
      <c r="Q1467" s="97"/>
    </row>
    <row r="1468" spans="17:17" ht="14.25" x14ac:dyDescent="0.2">
      <c r="Q1468" s="97"/>
    </row>
    <row r="1469" spans="17:17" ht="14.25" x14ac:dyDescent="0.2">
      <c r="Q1469" s="97"/>
    </row>
    <row r="1470" spans="17:17" ht="14.25" x14ac:dyDescent="0.2">
      <c r="Q1470" s="97"/>
    </row>
    <row r="1471" spans="17:17" ht="14.25" x14ac:dyDescent="0.2">
      <c r="Q1471" s="97"/>
    </row>
    <row r="1472" spans="17:17" ht="14.25" x14ac:dyDescent="0.2">
      <c r="Q1472" s="97"/>
    </row>
    <row r="1473" spans="17:17" ht="14.25" x14ac:dyDescent="0.2">
      <c r="Q1473" s="97"/>
    </row>
    <row r="1474" spans="17:17" ht="14.25" x14ac:dyDescent="0.2">
      <c r="Q1474" s="97"/>
    </row>
    <row r="1475" spans="17:17" ht="14.25" x14ac:dyDescent="0.2">
      <c r="Q1475" s="97"/>
    </row>
    <row r="1476" spans="17:17" ht="14.25" x14ac:dyDescent="0.2">
      <c r="Q1476" s="97"/>
    </row>
    <row r="1477" spans="17:17" ht="14.25" x14ac:dyDescent="0.2">
      <c r="Q1477" s="97"/>
    </row>
    <row r="1478" spans="17:17" ht="14.25" x14ac:dyDescent="0.2">
      <c r="Q1478" s="97"/>
    </row>
    <row r="1479" spans="17:17" ht="14.25" x14ac:dyDescent="0.2">
      <c r="Q1479" s="97"/>
    </row>
    <row r="1480" spans="17:17" ht="14.25" x14ac:dyDescent="0.2">
      <c r="Q1480" s="97"/>
    </row>
    <row r="1481" spans="17:17" ht="14.25" x14ac:dyDescent="0.2">
      <c r="Q1481" s="97"/>
    </row>
    <row r="1482" spans="17:17" ht="14.25" x14ac:dyDescent="0.2">
      <c r="Q1482" s="97"/>
    </row>
    <row r="1483" spans="17:17" ht="14.25" x14ac:dyDescent="0.2">
      <c r="Q1483" s="97"/>
    </row>
    <row r="1484" spans="17:17" ht="14.25" x14ac:dyDescent="0.2">
      <c r="Q1484" s="97"/>
    </row>
    <row r="1485" spans="17:17" ht="14.25" x14ac:dyDescent="0.2">
      <c r="Q1485" s="97"/>
    </row>
    <row r="1486" spans="17:17" ht="14.25" x14ac:dyDescent="0.2">
      <c r="Q1486" s="97"/>
    </row>
    <row r="1487" spans="17:17" ht="14.25" x14ac:dyDescent="0.2">
      <c r="Q1487" s="97"/>
    </row>
    <row r="1488" spans="17:17" ht="14.25" x14ac:dyDescent="0.2">
      <c r="Q1488" s="97"/>
    </row>
    <row r="1489" spans="17:17" ht="14.25" x14ac:dyDescent="0.2">
      <c r="Q1489" s="97"/>
    </row>
    <row r="1490" spans="17:17" ht="14.25" x14ac:dyDescent="0.2">
      <c r="Q1490" s="97"/>
    </row>
    <row r="1491" spans="17:17" ht="14.25" x14ac:dyDescent="0.2">
      <c r="Q1491" s="97"/>
    </row>
    <row r="1492" spans="17:17" ht="14.25" x14ac:dyDescent="0.2">
      <c r="Q1492" s="97"/>
    </row>
    <row r="1493" spans="17:17" ht="14.25" x14ac:dyDescent="0.2">
      <c r="Q1493" s="97"/>
    </row>
    <row r="1494" spans="17:17" ht="14.25" x14ac:dyDescent="0.2">
      <c r="Q1494" s="97"/>
    </row>
    <row r="1495" spans="17:17" ht="14.25" x14ac:dyDescent="0.2">
      <c r="Q1495" s="97"/>
    </row>
    <row r="1496" spans="17:17" ht="14.25" x14ac:dyDescent="0.2">
      <c r="Q1496" s="97"/>
    </row>
    <row r="1497" spans="17:17" ht="14.25" x14ac:dyDescent="0.2">
      <c r="Q1497" s="97"/>
    </row>
    <row r="1498" spans="17:17" ht="14.25" x14ac:dyDescent="0.2">
      <c r="Q1498" s="97"/>
    </row>
    <row r="1499" spans="17:17" ht="14.25" x14ac:dyDescent="0.2">
      <c r="Q1499" s="97"/>
    </row>
    <row r="1500" spans="17:17" ht="14.25" x14ac:dyDescent="0.2">
      <c r="Q1500" s="97"/>
    </row>
    <row r="1501" spans="17:17" ht="14.25" x14ac:dyDescent="0.2">
      <c r="Q1501" s="97"/>
    </row>
    <row r="1502" spans="17:17" ht="14.25" x14ac:dyDescent="0.2">
      <c r="Q1502" s="97"/>
    </row>
    <row r="1503" spans="17:17" ht="14.25" x14ac:dyDescent="0.2">
      <c r="Q1503" s="97"/>
    </row>
    <row r="1504" spans="17:17" ht="14.25" x14ac:dyDescent="0.2">
      <c r="Q1504" s="97"/>
    </row>
    <row r="1505" spans="17:17" ht="14.25" x14ac:dyDescent="0.2">
      <c r="Q1505" s="97"/>
    </row>
    <row r="1506" spans="17:17" ht="14.25" x14ac:dyDescent="0.2">
      <c r="Q1506" s="97"/>
    </row>
    <row r="1507" spans="17:17" ht="14.25" x14ac:dyDescent="0.2">
      <c r="Q1507" s="97"/>
    </row>
    <row r="1508" spans="17:17" ht="14.25" x14ac:dyDescent="0.2">
      <c r="Q1508" s="97"/>
    </row>
    <row r="1509" spans="17:17" ht="14.25" x14ac:dyDescent="0.2">
      <c r="Q1509" s="97"/>
    </row>
    <row r="1510" spans="17:17" ht="14.25" x14ac:dyDescent="0.2">
      <c r="Q1510" s="97"/>
    </row>
    <row r="1511" spans="17:17" ht="14.25" x14ac:dyDescent="0.2">
      <c r="Q1511" s="97"/>
    </row>
    <row r="1512" spans="17:17" ht="14.25" x14ac:dyDescent="0.2">
      <c r="Q1512" s="97"/>
    </row>
    <row r="1513" spans="17:17" ht="14.25" x14ac:dyDescent="0.2">
      <c r="Q1513" s="97"/>
    </row>
    <row r="1514" spans="17:17" ht="14.25" x14ac:dyDescent="0.2">
      <c r="Q1514" s="97"/>
    </row>
    <row r="1515" spans="17:17" ht="14.25" x14ac:dyDescent="0.2">
      <c r="Q1515" s="97"/>
    </row>
    <row r="1516" spans="17:17" ht="14.25" x14ac:dyDescent="0.2">
      <c r="Q1516" s="97"/>
    </row>
    <row r="1517" spans="17:17" ht="14.25" x14ac:dyDescent="0.2">
      <c r="Q1517" s="97"/>
    </row>
    <row r="1518" spans="17:17" ht="14.25" x14ac:dyDescent="0.2">
      <c r="Q1518" s="97"/>
    </row>
    <row r="1519" spans="17:17" ht="14.25" x14ac:dyDescent="0.2">
      <c r="Q1519" s="97"/>
    </row>
    <row r="1520" spans="17:17" ht="14.25" x14ac:dyDescent="0.2">
      <c r="Q1520" s="97"/>
    </row>
    <row r="1521" spans="17:17" ht="14.25" x14ac:dyDescent="0.2">
      <c r="Q1521" s="97"/>
    </row>
    <row r="1522" spans="17:17" ht="14.25" x14ac:dyDescent="0.2">
      <c r="Q1522" s="97"/>
    </row>
    <row r="1523" spans="17:17" ht="14.25" x14ac:dyDescent="0.2">
      <c r="Q1523" s="97"/>
    </row>
    <row r="1524" spans="17:17" ht="14.25" x14ac:dyDescent="0.2">
      <c r="Q1524" s="97"/>
    </row>
    <row r="1525" spans="17:17" ht="14.25" x14ac:dyDescent="0.2">
      <c r="Q1525" s="97"/>
    </row>
    <row r="1526" spans="17:17" ht="14.25" x14ac:dyDescent="0.2">
      <c r="Q1526" s="97"/>
    </row>
    <row r="1527" spans="17:17" ht="14.25" x14ac:dyDescent="0.2">
      <c r="Q1527" s="97"/>
    </row>
    <row r="1528" spans="17:17" ht="14.25" x14ac:dyDescent="0.2">
      <c r="Q1528" s="97"/>
    </row>
    <row r="1529" spans="17:17" ht="14.25" x14ac:dyDescent="0.2">
      <c r="Q1529" s="97"/>
    </row>
    <row r="1530" spans="17:17" ht="14.25" x14ac:dyDescent="0.2">
      <c r="Q1530" s="97"/>
    </row>
    <row r="1531" spans="17:17" ht="14.25" x14ac:dyDescent="0.2">
      <c r="Q1531" s="97"/>
    </row>
    <row r="1532" spans="17:17" ht="14.25" x14ac:dyDescent="0.2">
      <c r="Q1532" s="97"/>
    </row>
    <row r="1533" spans="17:17" ht="14.25" x14ac:dyDescent="0.2">
      <c r="Q1533" s="97"/>
    </row>
    <row r="1534" spans="17:17" ht="14.25" x14ac:dyDescent="0.2">
      <c r="Q1534" s="97"/>
    </row>
    <row r="1535" spans="17:17" ht="14.25" x14ac:dyDescent="0.2">
      <c r="Q1535" s="97"/>
    </row>
    <row r="1536" spans="17:17" ht="14.25" x14ac:dyDescent="0.2">
      <c r="Q1536" s="97"/>
    </row>
    <row r="1537" spans="17:17" ht="14.25" x14ac:dyDescent="0.2">
      <c r="Q1537" s="97"/>
    </row>
    <row r="1538" spans="17:17" ht="14.25" x14ac:dyDescent="0.2">
      <c r="Q1538" s="97"/>
    </row>
    <row r="1539" spans="17:17" ht="14.25" x14ac:dyDescent="0.2">
      <c r="Q1539" s="97"/>
    </row>
    <row r="1540" spans="17:17" ht="14.25" x14ac:dyDescent="0.2">
      <c r="Q1540" s="97"/>
    </row>
    <row r="1541" spans="17:17" ht="14.25" x14ac:dyDescent="0.2">
      <c r="Q1541" s="97"/>
    </row>
    <row r="1542" spans="17:17" ht="14.25" x14ac:dyDescent="0.2">
      <c r="Q1542" s="97"/>
    </row>
    <row r="1543" spans="17:17" ht="14.25" x14ac:dyDescent="0.2">
      <c r="Q1543" s="97"/>
    </row>
    <row r="1544" spans="17:17" ht="14.25" x14ac:dyDescent="0.2">
      <c r="Q1544" s="97"/>
    </row>
    <row r="1545" spans="17:17" ht="14.25" x14ac:dyDescent="0.2">
      <c r="Q1545" s="97"/>
    </row>
    <row r="1546" spans="17:17" ht="14.25" x14ac:dyDescent="0.2">
      <c r="Q1546" s="97"/>
    </row>
    <row r="1547" spans="17:17" ht="14.25" x14ac:dyDescent="0.2">
      <c r="Q1547" s="97"/>
    </row>
    <row r="1548" spans="17:17" ht="14.25" x14ac:dyDescent="0.2">
      <c r="Q1548" s="97"/>
    </row>
    <row r="1549" spans="17:17" ht="14.25" x14ac:dyDescent="0.2">
      <c r="Q1549" s="97"/>
    </row>
    <row r="1550" spans="17:17" ht="14.25" x14ac:dyDescent="0.2">
      <c r="Q1550" s="97"/>
    </row>
    <row r="1551" spans="17:17" ht="14.25" x14ac:dyDescent="0.2">
      <c r="Q1551" s="97"/>
    </row>
    <row r="1552" spans="17:17" ht="14.25" x14ac:dyDescent="0.2">
      <c r="Q1552" s="97"/>
    </row>
    <row r="1553" spans="17:17" ht="14.25" x14ac:dyDescent="0.2">
      <c r="Q1553" s="97"/>
    </row>
    <row r="1554" spans="17:17" ht="14.25" x14ac:dyDescent="0.2">
      <c r="Q1554" s="97"/>
    </row>
    <row r="1555" spans="17:17" ht="14.25" x14ac:dyDescent="0.2">
      <c r="Q1555" s="97"/>
    </row>
    <row r="1556" spans="17:17" ht="14.25" x14ac:dyDescent="0.2">
      <c r="Q1556" s="97"/>
    </row>
    <row r="1557" spans="17:17" ht="14.25" x14ac:dyDescent="0.2">
      <c r="Q1557" s="97"/>
    </row>
    <row r="1558" spans="17:17" ht="14.25" x14ac:dyDescent="0.2">
      <c r="Q1558" s="97"/>
    </row>
    <row r="1559" spans="17:17" ht="14.25" x14ac:dyDescent="0.2">
      <c r="Q1559" s="97"/>
    </row>
    <row r="1560" spans="17:17" ht="14.25" x14ac:dyDescent="0.2">
      <c r="Q1560" s="97"/>
    </row>
    <row r="1561" spans="17:17" ht="14.25" x14ac:dyDescent="0.2">
      <c r="Q1561" s="97"/>
    </row>
    <row r="1562" spans="17:17" ht="14.25" x14ac:dyDescent="0.2">
      <c r="Q1562" s="97"/>
    </row>
    <row r="1563" spans="17:17" ht="14.25" x14ac:dyDescent="0.2">
      <c r="Q1563" s="97"/>
    </row>
    <row r="1564" spans="17:17" ht="14.25" x14ac:dyDescent="0.2">
      <c r="Q1564" s="97"/>
    </row>
    <row r="1565" spans="17:17" ht="14.25" x14ac:dyDescent="0.2">
      <c r="Q1565" s="97"/>
    </row>
    <row r="1566" spans="17:17" ht="14.25" x14ac:dyDescent="0.2">
      <c r="Q1566" s="97"/>
    </row>
    <row r="1567" spans="17:17" ht="14.25" x14ac:dyDescent="0.2">
      <c r="Q1567" s="97"/>
    </row>
    <row r="1568" spans="17:17" ht="14.25" x14ac:dyDescent="0.2">
      <c r="Q1568" s="97"/>
    </row>
    <row r="1569" spans="17:17" ht="14.25" x14ac:dyDescent="0.2">
      <c r="Q1569" s="97"/>
    </row>
    <row r="1570" spans="17:17" ht="14.25" x14ac:dyDescent="0.2">
      <c r="Q1570" s="97"/>
    </row>
    <row r="1571" spans="17:17" ht="14.25" x14ac:dyDescent="0.2">
      <c r="Q1571" s="97"/>
    </row>
    <row r="1572" spans="17:17" ht="14.25" x14ac:dyDescent="0.2">
      <c r="Q1572" s="97"/>
    </row>
    <row r="1573" spans="17:17" ht="14.25" x14ac:dyDescent="0.2">
      <c r="Q1573" s="97"/>
    </row>
    <row r="1574" spans="17:17" ht="14.25" x14ac:dyDescent="0.2">
      <c r="Q1574" s="97"/>
    </row>
    <row r="1575" spans="17:17" ht="14.25" x14ac:dyDescent="0.2">
      <c r="Q1575" s="97"/>
    </row>
    <row r="1576" spans="17:17" ht="14.25" x14ac:dyDescent="0.2">
      <c r="Q1576" s="97"/>
    </row>
    <row r="1577" spans="17:17" ht="14.25" x14ac:dyDescent="0.2">
      <c r="Q1577" s="97"/>
    </row>
    <row r="1578" spans="17:17" ht="14.25" x14ac:dyDescent="0.2">
      <c r="Q1578" s="97"/>
    </row>
    <row r="1579" spans="17:17" ht="14.25" x14ac:dyDescent="0.2">
      <c r="Q1579" s="97"/>
    </row>
    <row r="1580" spans="17:17" ht="14.25" x14ac:dyDescent="0.2">
      <c r="Q1580" s="97"/>
    </row>
    <row r="1581" spans="17:17" ht="14.25" x14ac:dyDescent="0.2">
      <c r="Q1581" s="97"/>
    </row>
    <row r="1582" spans="17:17" ht="14.25" x14ac:dyDescent="0.2">
      <c r="Q1582" s="97"/>
    </row>
    <row r="1583" spans="17:17" ht="14.25" x14ac:dyDescent="0.2">
      <c r="Q1583" s="97"/>
    </row>
    <row r="1584" spans="17:17" ht="14.25" x14ac:dyDescent="0.2">
      <c r="Q1584" s="97"/>
    </row>
    <row r="1585" spans="17:17" ht="14.25" x14ac:dyDescent="0.2">
      <c r="Q1585" s="97"/>
    </row>
    <row r="1586" spans="17:17" ht="14.25" x14ac:dyDescent="0.2">
      <c r="Q1586" s="97"/>
    </row>
    <row r="1587" spans="17:17" ht="14.25" x14ac:dyDescent="0.2">
      <c r="Q1587" s="97"/>
    </row>
    <row r="1588" spans="17:17" ht="14.25" x14ac:dyDescent="0.2">
      <c r="Q1588" s="97"/>
    </row>
    <row r="1589" spans="17:17" ht="14.25" x14ac:dyDescent="0.2">
      <c r="Q1589" s="97"/>
    </row>
    <row r="1590" spans="17:17" ht="14.25" x14ac:dyDescent="0.2">
      <c r="Q1590" s="97"/>
    </row>
    <row r="1591" spans="17:17" ht="14.25" x14ac:dyDescent="0.2">
      <c r="Q1591" s="97"/>
    </row>
    <row r="1592" spans="17:17" ht="14.25" x14ac:dyDescent="0.2">
      <c r="Q1592" s="97"/>
    </row>
    <row r="1593" spans="17:17" ht="14.25" x14ac:dyDescent="0.2">
      <c r="Q1593" s="97"/>
    </row>
    <row r="1594" spans="17:17" ht="14.25" x14ac:dyDescent="0.2">
      <c r="Q1594" s="97"/>
    </row>
    <row r="1595" spans="17:17" ht="14.25" x14ac:dyDescent="0.2">
      <c r="Q1595" s="97"/>
    </row>
    <row r="1596" spans="17:17" ht="14.25" x14ac:dyDescent="0.2">
      <c r="Q1596" s="97"/>
    </row>
    <row r="1597" spans="17:17" ht="14.25" x14ac:dyDescent="0.2">
      <c r="Q1597" s="97"/>
    </row>
    <row r="1598" spans="17:17" ht="14.25" x14ac:dyDescent="0.2">
      <c r="Q1598" s="97"/>
    </row>
    <row r="1599" spans="17:17" ht="14.25" x14ac:dyDescent="0.2">
      <c r="Q1599" s="97"/>
    </row>
    <row r="1600" spans="17:17" ht="14.25" x14ac:dyDescent="0.2">
      <c r="Q1600" s="97"/>
    </row>
    <row r="1601" spans="17:17" ht="14.25" x14ac:dyDescent="0.2">
      <c r="Q1601" s="97"/>
    </row>
    <row r="1602" spans="17:17" ht="14.25" x14ac:dyDescent="0.2">
      <c r="Q1602" s="97"/>
    </row>
    <row r="1603" spans="17:17" ht="14.25" x14ac:dyDescent="0.2">
      <c r="Q1603" s="97"/>
    </row>
    <row r="1604" spans="17:17" ht="14.25" x14ac:dyDescent="0.2">
      <c r="Q1604" s="97"/>
    </row>
    <row r="1605" spans="17:17" ht="14.25" x14ac:dyDescent="0.2">
      <c r="Q1605" s="97"/>
    </row>
    <row r="1606" spans="17:17" ht="14.25" x14ac:dyDescent="0.2">
      <c r="Q1606" s="97"/>
    </row>
    <row r="1607" spans="17:17" ht="14.25" x14ac:dyDescent="0.2">
      <c r="Q1607" s="97"/>
    </row>
    <row r="1608" spans="17:17" ht="14.25" x14ac:dyDescent="0.2">
      <c r="Q1608" s="97"/>
    </row>
    <row r="1609" spans="17:17" ht="14.25" x14ac:dyDescent="0.2">
      <c r="Q1609" s="97"/>
    </row>
    <row r="1610" spans="17:17" ht="14.25" x14ac:dyDescent="0.2">
      <c r="Q1610" s="97"/>
    </row>
    <row r="1611" spans="17:17" ht="14.25" x14ac:dyDescent="0.2">
      <c r="Q1611" s="97"/>
    </row>
    <row r="1612" spans="17:17" ht="14.25" x14ac:dyDescent="0.2">
      <c r="Q1612" s="97"/>
    </row>
    <row r="1613" spans="17:17" ht="14.25" x14ac:dyDescent="0.2">
      <c r="Q1613" s="97"/>
    </row>
    <row r="1614" spans="17:17" ht="14.25" x14ac:dyDescent="0.2">
      <c r="Q1614" s="97"/>
    </row>
    <row r="1615" spans="17:17" ht="14.25" x14ac:dyDescent="0.2">
      <c r="Q1615" s="97"/>
    </row>
    <row r="1616" spans="17:17" ht="14.25" x14ac:dyDescent="0.2">
      <c r="Q1616" s="97"/>
    </row>
    <row r="1617" spans="17:17" ht="14.25" x14ac:dyDescent="0.2">
      <c r="Q1617" s="97"/>
    </row>
    <row r="1618" spans="17:17" ht="14.25" x14ac:dyDescent="0.2">
      <c r="Q1618" s="97"/>
    </row>
    <row r="1619" spans="17:17" ht="14.25" x14ac:dyDescent="0.2">
      <c r="Q1619" s="97"/>
    </row>
    <row r="1620" spans="17:17" ht="14.25" x14ac:dyDescent="0.2">
      <c r="Q1620" s="97"/>
    </row>
    <row r="1621" spans="17:17" ht="14.25" x14ac:dyDescent="0.2">
      <c r="Q1621" s="97"/>
    </row>
    <row r="1622" spans="17:17" ht="14.25" x14ac:dyDescent="0.2">
      <c r="Q1622" s="97"/>
    </row>
    <row r="1623" spans="17:17" ht="14.25" x14ac:dyDescent="0.2">
      <c r="Q1623" s="97"/>
    </row>
    <row r="1624" spans="17:17" ht="14.25" x14ac:dyDescent="0.2">
      <c r="Q1624" s="97"/>
    </row>
    <row r="1625" spans="17:17" ht="14.25" x14ac:dyDescent="0.2">
      <c r="Q1625" s="97"/>
    </row>
    <row r="1626" spans="17:17" ht="14.25" x14ac:dyDescent="0.2">
      <c r="Q1626" s="97"/>
    </row>
    <row r="1627" spans="17:17" ht="14.25" x14ac:dyDescent="0.2">
      <c r="Q1627" s="97"/>
    </row>
    <row r="1628" spans="17:17" ht="14.25" x14ac:dyDescent="0.2">
      <c r="Q1628" s="97"/>
    </row>
    <row r="1629" spans="17:17" ht="14.25" x14ac:dyDescent="0.2">
      <c r="Q1629" s="97"/>
    </row>
    <row r="1630" spans="17:17" ht="14.25" x14ac:dyDescent="0.2">
      <c r="Q1630" s="97"/>
    </row>
    <row r="1631" spans="17:17" ht="14.25" x14ac:dyDescent="0.2">
      <c r="Q1631" s="97"/>
    </row>
    <row r="1632" spans="17:17" ht="14.25" x14ac:dyDescent="0.2">
      <c r="Q1632" s="97"/>
    </row>
    <row r="1633" spans="17:17" ht="14.25" x14ac:dyDescent="0.2">
      <c r="Q1633" s="97"/>
    </row>
    <row r="1634" spans="17:17" ht="14.25" x14ac:dyDescent="0.2">
      <c r="Q1634" s="97"/>
    </row>
    <row r="1635" spans="17:17" ht="14.25" x14ac:dyDescent="0.2">
      <c r="Q1635" s="97"/>
    </row>
    <row r="1636" spans="17:17" ht="14.25" x14ac:dyDescent="0.2">
      <c r="Q1636" s="97"/>
    </row>
    <row r="1637" spans="17:17" ht="14.25" x14ac:dyDescent="0.2">
      <c r="Q1637" s="97"/>
    </row>
    <row r="1638" spans="17:17" ht="14.25" x14ac:dyDescent="0.2">
      <c r="Q1638" s="97"/>
    </row>
    <row r="1639" spans="17:17" ht="14.25" x14ac:dyDescent="0.2">
      <c r="Q1639" s="97"/>
    </row>
    <row r="1640" spans="17:17" ht="14.25" x14ac:dyDescent="0.2">
      <c r="Q1640" s="97"/>
    </row>
    <row r="1641" spans="17:17" ht="14.25" x14ac:dyDescent="0.2">
      <c r="Q1641" s="97"/>
    </row>
    <row r="1642" spans="17:17" ht="14.25" x14ac:dyDescent="0.2">
      <c r="Q1642" s="97"/>
    </row>
    <row r="1643" spans="17:17" ht="14.25" x14ac:dyDescent="0.2">
      <c r="Q1643" s="97"/>
    </row>
    <row r="1644" spans="17:17" ht="14.25" x14ac:dyDescent="0.2">
      <c r="Q1644" s="97"/>
    </row>
    <row r="1645" spans="17:17" ht="14.25" x14ac:dyDescent="0.2">
      <c r="Q1645" s="97"/>
    </row>
    <row r="1646" spans="17:17" ht="14.25" x14ac:dyDescent="0.2">
      <c r="Q1646" s="97"/>
    </row>
    <row r="1647" spans="17:17" ht="14.25" x14ac:dyDescent="0.2">
      <c r="Q1647" s="97"/>
    </row>
    <row r="1648" spans="17:17" ht="14.25" x14ac:dyDescent="0.2">
      <c r="Q1648" s="97"/>
    </row>
    <row r="1649" spans="17:17" ht="14.25" x14ac:dyDescent="0.2">
      <c r="Q1649" s="97"/>
    </row>
    <row r="1650" spans="17:17" ht="14.25" x14ac:dyDescent="0.2">
      <c r="Q1650" s="97"/>
    </row>
    <row r="1651" spans="17:17" ht="14.25" x14ac:dyDescent="0.2">
      <c r="Q1651" s="97"/>
    </row>
    <row r="1652" spans="17:17" ht="14.25" x14ac:dyDescent="0.2">
      <c r="Q1652" s="97"/>
    </row>
    <row r="1653" spans="17:17" ht="14.25" x14ac:dyDescent="0.2">
      <c r="Q1653" s="97"/>
    </row>
    <row r="1654" spans="17:17" ht="14.25" x14ac:dyDescent="0.2">
      <c r="Q1654" s="97"/>
    </row>
    <row r="1655" spans="17:17" ht="14.25" x14ac:dyDescent="0.2">
      <c r="Q1655" s="97"/>
    </row>
    <row r="1656" spans="17:17" ht="14.25" x14ac:dyDescent="0.2">
      <c r="Q1656" s="97"/>
    </row>
    <row r="1657" spans="17:17" ht="14.25" x14ac:dyDescent="0.2">
      <c r="Q1657" s="97"/>
    </row>
    <row r="1658" spans="17:17" ht="14.25" x14ac:dyDescent="0.2">
      <c r="Q1658" s="97"/>
    </row>
    <row r="1659" spans="17:17" ht="14.25" x14ac:dyDescent="0.2">
      <c r="Q1659" s="97"/>
    </row>
    <row r="1660" spans="17:17" ht="14.25" x14ac:dyDescent="0.2">
      <c r="Q1660" s="97"/>
    </row>
    <row r="1661" spans="17:17" ht="14.25" x14ac:dyDescent="0.2">
      <c r="Q1661" s="97"/>
    </row>
    <row r="1662" spans="17:17" ht="14.25" x14ac:dyDescent="0.2">
      <c r="Q1662" s="97"/>
    </row>
    <row r="1663" spans="17:17" ht="14.25" x14ac:dyDescent="0.2">
      <c r="Q1663" s="97"/>
    </row>
    <row r="1664" spans="17:17" ht="14.25" x14ac:dyDescent="0.2">
      <c r="Q1664" s="97"/>
    </row>
    <row r="1665" spans="17:17" ht="14.25" x14ac:dyDescent="0.2">
      <c r="Q1665" s="97"/>
    </row>
    <row r="1666" spans="17:17" ht="14.25" x14ac:dyDescent="0.2">
      <c r="Q1666" s="97"/>
    </row>
    <row r="1667" spans="17:17" ht="14.25" x14ac:dyDescent="0.2">
      <c r="Q1667" s="97"/>
    </row>
    <row r="1668" spans="17:17" ht="14.25" x14ac:dyDescent="0.2">
      <c r="Q1668" s="97"/>
    </row>
    <row r="1669" spans="17:17" ht="14.25" x14ac:dyDescent="0.2">
      <c r="Q1669" s="97"/>
    </row>
    <row r="1670" spans="17:17" ht="14.25" x14ac:dyDescent="0.2">
      <c r="Q1670" s="97"/>
    </row>
    <row r="1671" spans="17:17" ht="14.25" x14ac:dyDescent="0.2">
      <c r="Q1671" s="97"/>
    </row>
    <row r="1672" spans="17:17" ht="14.25" x14ac:dyDescent="0.2">
      <c r="Q1672" s="97"/>
    </row>
    <row r="1673" spans="17:17" ht="14.25" x14ac:dyDescent="0.2">
      <c r="Q1673" s="97"/>
    </row>
    <row r="1674" spans="17:17" ht="14.25" x14ac:dyDescent="0.2">
      <c r="Q1674" s="97"/>
    </row>
    <row r="1675" spans="17:17" ht="14.25" x14ac:dyDescent="0.2">
      <c r="Q1675" s="97"/>
    </row>
    <row r="1676" spans="17:17" ht="14.25" x14ac:dyDescent="0.2">
      <c r="Q1676" s="97"/>
    </row>
    <row r="1677" spans="17:17" ht="14.25" x14ac:dyDescent="0.2">
      <c r="Q1677" s="97"/>
    </row>
    <row r="1678" spans="17:17" ht="14.25" x14ac:dyDescent="0.2">
      <c r="Q1678" s="97"/>
    </row>
    <row r="1679" spans="17:17" ht="14.25" x14ac:dyDescent="0.2">
      <c r="Q1679" s="97"/>
    </row>
    <row r="1680" spans="17:17" ht="14.25" x14ac:dyDescent="0.2">
      <c r="Q1680" s="97"/>
    </row>
    <row r="1681" spans="17:17" ht="14.25" x14ac:dyDescent="0.2">
      <c r="Q1681" s="97"/>
    </row>
    <row r="1682" spans="17:17" ht="14.25" x14ac:dyDescent="0.2">
      <c r="Q1682" s="97"/>
    </row>
    <row r="1683" spans="17:17" ht="14.25" x14ac:dyDescent="0.2">
      <c r="Q1683" s="97"/>
    </row>
    <row r="1684" spans="17:17" ht="14.25" x14ac:dyDescent="0.2">
      <c r="Q1684" s="97"/>
    </row>
    <row r="1685" spans="17:17" ht="14.25" x14ac:dyDescent="0.2">
      <c r="Q1685" s="97"/>
    </row>
    <row r="1686" spans="17:17" ht="14.25" x14ac:dyDescent="0.2">
      <c r="Q1686" s="97"/>
    </row>
    <row r="1687" spans="17:17" ht="14.25" x14ac:dyDescent="0.2">
      <c r="Q1687" s="97"/>
    </row>
    <row r="1688" spans="17:17" ht="14.25" x14ac:dyDescent="0.2">
      <c r="Q1688" s="97"/>
    </row>
    <row r="1689" spans="17:17" ht="14.25" x14ac:dyDescent="0.2">
      <c r="Q1689" s="97"/>
    </row>
    <row r="1690" spans="17:17" ht="14.25" x14ac:dyDescent="0.2">
      <c r="Q1690" s="97"/>
    </row>
    <row r="1691" spans="17:17" ht="14.25" x14ac:dyDescent="0.2">
      <c r="Q1691" s="97"/>
    </row>
    <row r="1692" spans="17:17" ht="14.25" x14ac:dyDescent="0.2">
      <c r="Q1692" s="97"/>
    </row>
    <row r="1693" spans="17:17" ht="14.25" x14ac:dyDescent="0.2">
      <c r="Q1693" s="97"/>
    </row>
    <row r="1694" spans="17:17" ht="14.25" x14ac:dyDescent="0.2">
      <c r="Q1694" s="97"/>
    </row>
    <row r="1695" spans="17:17" ht="14.25" x14ac:dyDescent="0.2">
      <c r="Q1695" s="97"/>
    </row>
    <row r="1696" spans="17:17" ht="14.25" x14ac:dyDescent="0.2">
      <c r="Q1696" s="97"/>
    </row>
    <row r="1697" spans="17:17" ht="14.25" x14ac:dyDescent="0.2">
      <c r="Q1697" s="97"/>
    </row>
    <row r="1698" spans="17:17" ht="14.25" x14ac:dyDescent="0.2">
      <c r="Q1698" s="97"/>
    </row>
    <row r="1699" spans="17:17" ht="14.25" x14ac:dyDescent="0.2">
      <c r="Q1699" s="97"/>
    </row>
    <row r="1700" spans="17:17" ht="14.25" x14ac:dyDescent="0.2">
      <c r="Q1700" s="97"/>
    </row>
    <row r="1701" spans="17:17" ht="14.25" x14ac:dyDescent="0.2">
      <c r="Q1701" s="97"/>
    </row>
    <row r="1702" spans="17:17" ht="14.25" x14ac:dyDescent="0.2">
      <c r="Q1702" s="97"/>
    </row>
    <row r="1703" spans="17:17" ht="14.25" x14ac:dyDescent="0.2">
      <c r="Q1703" s="97"/>
    </row>
    <row r="1704" spans="17:17" ht="14.25" x14ac:dyDescent="0.2">
      <c r="Q1704" s="97"/>
    </row>
    <row r="1705" spans="17:17" ht="14.25" x14ac:dyDescent="0.2">
      <c r="Q1705" s="97"/>
    </row>
    <row r="1706" spans="17:17" ht="14.25" x14ac:dyDescent="0.2">
      <c r="Q1706" s="97"/>
    </row>
    <row r="1707" spans="17:17" ht="14.25" x14ac:dyDescent="0.2">
      <c r="Q1707" s="97"/>
    </row>
    <row r="1708" spans="17:17" ht="14.25" x14ac:dyDescent="0.2">
      <c r="Q1708" s="97"/>
    </row>
    <row r="1709" spans="17:17" ht="14.25" x14ac:dyDescent="0.2">
      <c r="Q1709" s="97"/>
    </row>
    <row r="1710" spans="17:17" ht="14.25" x14ac:dyDescent="0.2">
      <c r="Q1710" s="97"/>
    </row>
    <row r="1711" spans="17:17" ht="14.25" x14ac:dyDescent="0.2">
      <c r="Q1711" s="97"/>
    </row>
    <row r="1712" spans="17:17" ht="14.25" x14ac:dyDescent="0.2">
      <c r="Q1712" s="97"/>
    </row>
    <row r="1713" spans="17:17" ht="14.25" x14ac:dyDescent="0.2">
      <c r="Q1713" s="97"/>
    </row>
    <row r="1714" spans="17:17" ht="14.25" x14ac:dyDescent="0.2">
      <c r="Q1714" s="97"/>
    </row>
    <row r="1715" spans="17:17" ht="14.25" x14ac:dyDescent="0.2">
      <c r="Q1715" s="97"/>
    </row>
    <row r="1716" spans="17:17" ht="14.25" x14ac:dyDescent="0.2">
      <c r="Q1716" s="97"/>
    </row>
    <row r="1717" spans="17:17" ht="14.25" x14ac:dyDescent="0.2">
      <c r="Q1717" s="97"/>
    </row>
    <row r="1718" spans="17:17" ht="14.25" x14ac:dyDescent="0.2">
      <c r="Q1718" s="97"/>
    </row>
    <row r="1719" spans="17:17" ht="14.25" x14ac:dyDescent="0.2">
      <c r="Q1719" s="97"/>
    </row>
    <row r="1720" spans="17:17" ht="14.25" x14ac:dyDescent="0.2">
      <c r="Q1720" s="97"/>
    </row>
    <row r="1721" spans="17:17" ht="14.25" x14ac:dyDescent="0.2">
      <c r="Q1721" s="97"/>
    </row>
    <row r="1722" spans="17:17" ht="14.25" x14ac:dyDescent="0.2">
      <c r="Q1722" s="97"/>
    </row>
    <row r="1723" spans="17:17" ht="14.25" x14ac:dyDescent="0.2">
      <c r="Q1723" s="97"/>
    </row>
    <row r="1724" spans="17:17" ht="14.25" x14ac:dyDescent="0.2">
      <c r="Q1724" s="97"/>
    </row>
    <row r="1725" spans="17:17" ht="14.25" x14ac:dyDescent="0.2">
      <c r="Q1725" s="97"/>
    </row>
    <row r="1726" spans="17:17" ht="14.25" x14ac:dyDescent="0.2">
      <c r="Q1726" s="97"/>
    </row>
    <row r="1727" spans="17:17" ht="14.25" x14ac:dyDescent="0.2">
      <c r="Q1727" s="97"/>
    </row>
    <row r="1728" spans="17:17" ht="14.25" x14ac:dyDescent="0.2">
      <c r="Q1728" s="97"/>
    </row>
    <row r="1729" spans="17:17" ht="14.25" x14ac:dyDescent="0.2">
      <c r="Q1729" s="97"/>
    </row>
    <row r="1730" spans="17:17" ht="14.25" x14ac:dyDescent="0.2">
      <c r="Q1730" s="97"/>
    </row>
    <row r="1731" spans="17:17" ht="14.25" x14ac:dyDescent="0.2">
      <c r="Q1731" s="97"/>
    </row>
    <row r="1732" spans="17:17" ht="14.25" x14ac:dyDescent="0.2">
      <c r="Q1732" s="97"/>
    </row>
    <row r="1733" spans="17:17" ht="14.25" x14ac:dyDescent="0.2">
      <c r="Q1733" s="97"/>
    </row>
    <row r="1734" spans="17:17" ht="14.25" x14ac:dyDescent="0.2">
      <c r="Q1734" s="97"/>
    </row>
    <row r="1735" spans="17:17" ht="14.25" x14ac:dyDescent="0.2">
      <c r="Q1735" s="97"/>
    </row>
    <row r="1736" spans="17:17" ht="14.25" x14ac:dyDescent="0.2">
      <c r="Q1736" s="97"/>
    </row>
    <row r="1737" spans="17:17" ht="14.25" x14ac:dyDescent="0.2">
      <c r="Q1737" s="97"/>
    </row>
    <row r="1738" spans="17:17" ht="14.25" x14ac:dyDescent="0.2">
      <c r="Q1738" s="97"/>
    </row>
    <row r="1739" spans="17:17" ht="14.25" x14ac:dyDescent="0.2">
      <c r="Q1739" s="97"/>
    </row>
    <row r="1740" spans="17:17" ht="14.25" x14ac:dyDescent="0.2">
      <c r="Q1740" s="97"/>
    </row>
    <row r="1741" spans="17:17" ht="14.25" x14ac:dyDescent="0.2">
      <c r="Q1741" s="97"/>
    </row>
    <row r="1742" spans="17:17" ht="14.25" x14ac:dyDescent="0.2">
      <c r="Q1742" s="97"/>
    </row>
    <row r="1743" spans="17:17" ht="14.25" x14ac:dyDescent="0.2">
      <c r="Q1743" s="97"/>
    </row>
    <row r="1744" spans="17:17" ht="14.25" x14ac:dyDescent="0.2">
      <c r="Q1744" s="97"/>
    </row>
    <row r="1745" spans="17:17" ht="14.25" x14ac:dyDescent="0.2">
      <c r="Q1745" s="97"/>
    </row>
    <row r="1746" spans="17:17" ht="14.25" x14ac:dyDescent="0.2">
      <c r="Q1746" s="97"/>
    </row>
    <row r="1747" spans="17:17" ht="14.25" x14ac:dyDescent="0.2">
      <c r="Q1747" s="97"/>
    </row>
    <row r="1748" spans="17:17" ht="14.25" x14ac:dyDescent="0.2">
      <c r="Q1748" s="97"/>
    </row>
    <row r="1749" spans="17:17" ht="14.25" x14ac:dyDescent="0.2">
      <c r="Q1749" s="97"/>
    </row>
    <row r="1750" spans="17:17" ht="14.25" x14ac:dyDescent="0.2">
      <c r="Q1750" s="97"/>
    </row>
    <row r="1751" spans="17:17" ht="14.25" x14ac:dyDescent="0.2">
      <c r="Q1751" s="97"/>
    </row>
    <row r="1752" spans="17:17" ht="14.25" x14ac:dyDescent="0.2">
      <c r="Q1752" s="97"/>
    </row>
    <row r="1753" spans="17:17" ht="14.25" x14ac:dyDescent="0.2">
      <c r="Q1753" s="97"/>
    </row>
    <row r="1754" spans="17:17" ht="14.25" x14ac:dyDescent="0.2">
      <c r="Q1754" s="97"/>
    </row>
    <row r="1755" spans="17:17" ht="14.25" x14ac:dyDescent="0.2">
      <c r="Q1755" s="97"/>
    </row>
    <row r="1756" spans="17:17" ht="14.25" x14ac:dyDescent="0.2">
      <c r="Q1756" s="97"/>
    </row>
    <row r="1757" spans="17:17" ht="14.25" x14ac:dyDescent="0.2">
      <c r="Q1757" s="97"/>
    </row>
    <row r="1758" spans="17:17" ht="14.25" x14ac:dyDescent="0.2">
      <c r="Q1758" s="97"/>
    </row>
    <row r="1759" spans="17:17" ht="14.25" x14ac:dyDescent="0.2">
      <c r="Q1759" s="97"/>
    </row>
    <row r="1760" spans="17:17" ht="14.25" x14ac:dyDescent="0.2">
      <c r="Q1760" s="97"/>
    </row>
    <row r="1761" spans="17:17" ht="14.25" x14ac:dyDescent="0.2">
      <c r="Q1761" s="97"/>
    </row>
    <row r="1762" spans="17:17" ht="14.25" x14ac:dyDescent="0.2">
      <c r="Q1762" s="97"/>
    </row>
    <row r="1763" spans="17:17" ht="14.25" x14ac:dyDescent="0.2">
      <c r="Q1763" s="97"/>
    </row>
    <row r="1764" spans="17:17" ht="14.25" x14ac:dyDescent="0.2">
      <c r="Q1764" s="97"/>
    </row>
    <row r="1765" spans="17:17" ht="14.25" x14ac:dyDescent="0.2">
      <c r="Q1765" s="97"/>
    </row>
    <row r="1766" spans="17:17" ht="14.25" x14ac:dyDescent="0.2">
      <c r="Q1766" s="97"/>
    </row>
    <row r="1767" spans="17:17" ht="14.25" x14ac:dyDescent="0.2">
      <c r="Q1767" s="97"/>
    </row>
    <row r="1768" spans="17:17" ht="14.25" x14ac:dyDescent="0.2">
      <c r="Q1768" s="97"/>
    </row>
    <row r="1769" spans="17:17" ht="14.25" x14ac:dyDescent="0.2">
      <c r="Q1769" s="97"/>
    </row>
    <row r="1770" spans="17:17" ht="14.25" x14ac:dyDescent="0.2">
      <c r="Q1770" s="97"/>
    </row>
    <row r="1771" spans="17:17" ht="14.25" x14ac:dyDescent="0.2">
      <c r="Q1771" s="97"/>
    </row>
    <row r="1772" spans="17:17" ht="14.25" x14ac:dyDescent="0.2">
      <c r="Q1772" s="97"/>
    </row>
    <row r="1773" spans="17:17" ht="14.25" x14ac:dyDescent="0.2">
      <c r="Q1773" s="97"/>
    </row>
    <row r="1774" spans="17:17" ht="14.25" x14ac:dyDescent="0.2">
      <c r="Q1774" s="97"/>
    </row>
    <row r="1775" spans="17:17" ht="14.25" x14ac:dyDescent="0.2">
      <c r="Q1775" s="97"/>
    </row>
    <row r="1776" spans="17:17" ht="14.25" x14ac:dyDescent="0.2">
      <c r="Q1776" s="97"/>
    </row>
    <row r="1777" spans="17:17" ht="14.25" x14ac:dyDescent="0.2">
      <c r="Q1777" s="97"/>
    </row>
    <row r="1778" spans="17:17" ht="14.25" x14ac:dyDescent="0.2">
      <c r="Q1778" s="97"/>
    </row>
    <row r="1779" spans="17:17" ht="14.25" x14ac:dyDescent="0.2">
      <c r="Q1779" s="97"/>
    </row>
    <row r="1780" spans="17:17" ht="14.25" x14ac:dyDescent="0.2">
      <c r="Q1780" s="97"/>
    </row>
    <row r="1781" spans="17:17" ht="14.25" x14ac:dyDescent="0.2">
      <c r="Q1781" s="97"/>
    </row>
    <row r="1782" spans="17:17" ht="14.25" x14ac:dyDescent="0.2">
      <c r="Q1782" s="97"/>
    </row>
    <row r="1783" spans="17:17" ht="14.25" x14ac:dyDescent="0.2">
      <c r="Q1783" s="97"/>
    </row>
    <row r="1784" spans="17:17" ht="14.25" x14ac:dyDescent="0.2">
      <c r="Q1784" s="97"/>
    </row>
    <row r="1785" spans="17:17" ht="14.25" x14ac:dyDescent="0.2">
      <c r="Q1785" s="97"/>
    </row>
    <row r="1786" spans="17:17" ht="14.25" x14ac:dyDescent="0.2">
      <c r="Q1786" s="97"/>
    </row>
    <row r="1787" spans="17:17" ht="14.25" x14ac:dyDescent="0.2">
      <c r="Q1787" s="97"/>
    </row>
    <row r="1788" spans="17:17" ht="14.25" x14ac:dyDescent="0.2">
      <c r="Q1788" s="97"/>
    </row>
    <row r="1789" spans="17:17" ht="14.25" x14ac:dyDescent="0.2">
      <c r="Q1789" s="97"/>
    </row>
    <row r="1790" spans="17:17" ht="14.25" x14ac:dyDescent="0.2">
      <c r="Q1790" s="97"/>
    </row>
    <row r="1791" spans="17:17" ht="14.25" x14ac:dyDescent="0.2">
      <c r="Q1791" s="97"/>
    </row>
    <row r="1792" spans="17:17" ht="14.25" x14ac:dyDescent="0.2">
      <c r="Q1792" s="97"/>
    </row>
    <row r="1793" spans="17:17" ht="14.25" x14ac:dyDescent="0.2">
      <c r="Q1793" s="97"/>
    </row>
    <row r="1794" spans="17:17" ht="14.25" x14ac:dyDescent="0.2">
      <c r="Q1794" s="97"/>
    </row>
    <row r="1795" spans="17:17" ht="14.25" x14ac:dyDescent="0.2">
      <c r="Q1795" s="97"/>
    </row>
    <row r="1796" spans="17:17" ht="14.25" x14ac:dyDescent="0.2">
      <c r="Q1796" s="97"/>
    </row>
    <row r="1797" spans="17:17" ht="14.25" x14ac:dyDescent="0.2">
      <c r="Q1797" s="97"/>
    </row>
    <row r="1798" spans="17:17" ht="14.25" x14ac:dyDescent="0.2">
      <c r="Q1798" s="97"/>
    </row>
    <row r="1799" spans="17:17" ht="14.25" x14ac:dyDescent="0.2">
      <c r="Q1799" s="97"/>
    </row>
    <row r="1800" spans="17:17" ht="14.25" x14ac:dyDescent="0.2">
      <c r="Q1800" s="97"/>
    </row>
    <row r="1801" spans="17:17" ht="14.25" x14ac:dyDescent="0.2">
      <c r="Q1801" s="97"/>
    </row>
    <row r="1802" spans="17:17" ht="14.25" x14ac:dyDescent="0.2">
      <c r="Q1802" s="97"/>
    </row>
    <row r="1803" spans="17:17" ht="14.25" x14ac:dyDescent="0.2">
      <c r="Q1803" s="97"/>
    </row>
    <row r="1804" spans="17:17" ht="14.25" x14ac:dyDescent="0.2">
      <c r="Q1804" s="97"/>
    </row>
    <row r="1805" spans="17:17" ht="14.25" x14ac:dyDescent="0.2">
      <c r="Q1805" s="97"/>
    </row>
    <row r="1806" spans="17:17" ht="14.25" x14ac:dyDescent="0.2">
      <c r="Q1806" s="97"/>
    </row>
    <row r="1807" spans="17:17" ht="14.25" x14ac:dyDescent="0.2">
      <c r="Q1807" s="97"/>
    </row>
    <row r="1808" spans="17:17" ht="14.25" x14ac:dyDescent="0.2">
      <c r="Q1808" s="97"/>
    </row>
    <row r="1809" spans="17:17" ht="14.25" x14ac:dyDescent="0.2">
      <c r="Q1809" s="97"/>
    </row>
    <row r="1810" spans="17:17" ht="14.25" x14ac:dyDescent="0.2">
      <c r="Q1810" s="97"/>
    </row>
    <row r="1811" spans="17:17" ht="14.25" x14ac:dyDescent="0.2">
      <c r="Q1811" s="97"/>
    </row>
    <row r="1812" spans="17:17" ht="14.25" x14ac:dyDescent="0.2">
      <c r="Q1812" s="97"/>
    </row>
    <row r="1813" spans="17:17" ht="14.25" x14ac:dyDescent="0.2">
      <c r="Q1813" s="97"/>
    </row>
    <row r="1814" spans="17:17" ht="14.25" x14ac:dyDescent="0.2">
      <c r="Q1814" s="97"/>
    </row>
    <row r="1815" spans="17:17" ht="14.25" x14ac:dyDescent="0.2">
      <c r="Q1815" s="97"/>
    </row>
    <row r="1816" spans="17:17" ht="14.25" x14ac:dyDescent="0.2">
      <c r="Q1816" s="97"/>
    </row>
    <row r="1817" spans="17:17" ht="14.25" x14ac:dyDescent="0.2">
      <c r="Q1817" s="97"/>
    </row>
    <row r="1818" spans="17:17" ht="14.25" x14ac:dyDescent="0.2">
      <c r="Q1818" s="97"/>
    </row>
    <row r="1819" spans="17:17" ht="14.25" x14ac:dyDescent="0.2">
      <c r="Q1819" s="97"/>
    </row>
    <row r="1820" spans="17:17" ht="14.25" x14ac:dyDescent="0.2">
      <c r="Q1820" s="97"/>
    </row>
    <row r="1821" spans="17:17" ht="14.25" x14ac:dyDescent="0.2">
      <c r="Q1821" s="97"/>
    </row>
    <row r="1822" spans="17:17" ht="14.25" x14ac:dyDescent="0.2">
      <c r="Q1822" s="97"/>
    </row>
    <row r="1823" spans="17:17" ht="14.25" x14ac:dyDescent="0.2">
      <c r="Q1823" s="97"/>
    </row>
    <row r="1824" spans="17:17" ht="14.25" x14ac:dyDescent="0.2">
      <c r="Q1824" s="97"/>
    </row>
    <row r="1825" spans="17:17" ht="14.25" x14ac:dyDescent="0.2">
      <c r="Q1825" s="97"/>
    </row>
    <row r="1826" spans="17:17" ht="14.25" x14ac:dyDescent="0.2">
      <c r="Q1826" s="97"/>
    </row>
    <row r="1827" spans="17:17" ht="14.25" x14ac:dyDescent="0.2">
      <c r="Q1827" s="97"/>
    </row>
    <row r="1828" spans="17:17" ht="14.25" x14ac:dyDescent="0.2">
      <c r="Q1828" s="97"/>
    </row>
    <row r="1829" spans="17:17" ht="14.25" x14ac:dyDescent="0.2">
      <c r="Q1829" s="97"/>
    </row>
    <row r="1830" spans="17:17" ht="14.25" x14ac:dyDescent="0.2">
      <c r="Q1830" s="97"/>
    </row>
    <row r="1831" spans="17:17" ht="14.25" x14ac:dyDescent="0.2">
      <c r="Q1831" s="97"/>
    </row>
    <row r="1832" spans="17:17" ht="14.25" x14ac:dyDescent="0.2">
      <c r="Q1832" s="97"/>
    </row>
    <row r="1833" spans="17:17" ht="14.25" x14ac:dyDescent="0.2">
      <c r="Q1833" s="97"/>
    </row>
    <row r="1834" spans="17:17" ht="14.25" x14ac:dyDescent="0.2">
      <c r="Q1834" s="97"/>
    </row>
    <row r="1835" spans="17:17" ht="14.25" x14ac:dyDescent="0.2">
      <c r="Q1835" s="97"/>
    </row>
    <row r="1836" spans="17:17" ht="14.25" x14ac:dyDescent="0.2">
      <c r="Q1836" s="97"/>
    </row>
    <row r="1837" spans="17:17" ht="14.25" x14ac:dyDescent="0.2">
      <c r="Q1837" s="97"/>
    </row>
    <row r="1838" spans="17:17" ht="14.25" x14ac:dyDescent="0.2">
      <c r="Q1838" s="97"/>
    </row>
    <row r="1839" spans="17:17" ht="14.25" x14ac:dyDescent="0.2">
      <c r="Q1839" s="97"/>
    </row>
    <row r="1840" spans="17:17" ht="14.25" x14ac:dyDescent="0.2">
      <c r="Q1840" s="97"/>
    </row>
    <row r="1841" spans="17:17" ht="14.25" x14ac:dyDescent="0.2">
      <c r="Q1841" s="97"/>
    </row>
    <row r="1842" spans="17:17" ht="14.25" x14ac:dyDescent="0.2">
      <c r="Q1842" s="97"/>
    </row>
    <row r="1843" spans="17:17" ht="14.25" x14ac:dyDescent="0.2">
      <c r="Q1843" s="97"/>
    </row>
    <row r="1844" spans="17:17" ht="14.25" x14ac:dyDescent="0.2">
      <c r="Q1844" s="97"/>
    </row>
    <row r="1845" spans="17:17" ht="14.25" x14ac:dyDescent="0.2">
      <c r="Q1845" s="97"/>
    </row>
    <row r="1846" spans="17:17" ht="14.25" x14ac:dyDescent="0.2">
      <c r="Q1846" s="97"/>
    </row>
    <row r="1847" spans="17:17" ht="14.25" x14ac:dyDescent="0.2">
      <c r="Q1847" s="97"/>
    </row>
    <row r="1848" spans="17:17" ht="14.25" x14ac:dyDescent="0.2">
      <c r="Q1848" s="97"/>
    </row>
    <row r="1849" spans="17:17" ht="14.25" x14ac:dyDescent="0.2">
      <c r="Q1849" s="97"/>
    </row>
    <row r="1850" spans="17:17" ht="14.25" x14ac:dyDescent="0.2">
      <c r="Q1850" s="97"/>
    </row>
    <row r="1851" spans="17:17" ht="14.25" x14ac:dyDescent="0.2">
      <c r="Q1851" s="97"/>
    </row>
    <row r="1852" spans="17:17" ht="14.25" x14ac:dyDescent="0.2">
      <c r="Q1852" s="97"/>
    </row>
    <row r="1853" spans="17:17" ht="14.25" x14ac:dyDescent="0.2">
      <c r="Q1853" s="97"/>
    </row>
    <row r="1854" spans="17:17" ht="14.25" x14ac:dyDescent="0.2">
      <c r="Q1854" s="97"/>
    </row>
    <row r="1855" spans="17:17" ht="14.25" x14ac:dyDescent="0.2">
      <c r="Q1855" s="97"/>
    </row>
    <row r="1856" spans="17:17" ht="14.25" x14ac:dyDescent="0.2">
      <c r="Q1856" s="97"/>
    </row>
    <row r="1857" spans="17:17" ht="14.25" x14ac:dyDescent="0.2">
      <c r="Q1857" s="97"/>
    </row>
    <row r="1858" spans="17:17" ht="14.25" x14ac:dyDescent="0.2">
      <c r="Q1858" s="97"/>
    </row>
    <row r="1859" spans="17:17" ht="14.25" x14ac:dyDescent="0.2">
      <c r="Q1859" s="97"/>
    </row>
    <row r="1860" spans="17:17" ht="14.25" x14ac:dyDescent="0.2">
      <c r="Q1860" s="97"/>
    </row>
    <row r="1861" spans="17:17" ht="14.25" x14ac:dyDescent="0.2">
      <c r="Q1861" s="97"/>
    </row>
    <row r="1862" spans="17:17" ht="14.25" x14ac:dyDescent="0.2">
      <c r="Q1862" s="97"/>
    </row>
    <row r="1863" spans="17:17" ht="14.25" x14ac:dyDescent="0.2">
      <c r="Q1863" s="97"/>
    </row>
    <row r="1864" spans="17:17" ht="14.25" x14ac:dyDescent="0.2">
      <c r="Q1864" s="97"/>
    </row>
    <row r="1865" spans="17:17" ht="14.25" x14ac:dyDescent="0.2">
      <c r="Q1865" s="97"/>
    </row>
    <row r="1866" spans="17:17" ht="14.25" x14ac:dyDescent="0.2">
      <c r="Q1866" s="97"/>
    </row>
    <row r="1867" spans="17:17" ht="14.25" x14ac:dyDescent="0.2">
      <c r="Q1867" s="97"/>
    </row>
    <row r="1868" spans="17:17" ht="14.25" x14ac:dyDescent="0.2">
      <c r="Q1868" s="97"/>
    </row>
    <row r="1869" spans="17:17" ht="14.25" x14ac:dyDescent="0.2">
      <c r="Q1869" s="97"/>
    </row>
    <row r="1870" spans="17:17" ht="14.25" x14ac:dyDescent="0.2">
      <c r="Q1870" s="97"/>
    </row>
    <row r="1871" spans="17:17" ht="14.25" x14ac:dyDescent="0.2">
      <c r="Q1871" s="97"/>
    </row>
    <row r="1872" spans="17:17" ht="14.25" x14ac:dyDescent="0.2">
      <c r="Q1872" s="97"/>
    </row>
    <row r="1873" spans="17:17" ht="14.25" x14ac:dyDescent="0.2">
      <c r="Q1873" s="97"/>
    </row>
    <row r="1874" spans="17:17" ht="14.25" x14ac:dyDescent="0.2">
      <c r="Q1874" s="97"/>
    </row>
    <row r="1875" spans="17:17" ht="14.25" x14ac:dyDescent="0.2">
      <c r="Q1875" s="97"/>
    </row>
    <row r="1876" spans="17:17" ht="14.25" x14ac:dyDescent="0.2">
      <c r="Q1876" s="97"/>
    </row>
    <row r="1877" spans="17:17" ht="14.25" x14ac:dyDescent="0.2">
      <c r="Q1877" s="97"/>
    </row>
    <row r="1878" spans="17:17" ht="14.25" x14ac:dyDescent="0.2">
      <c r="Q1878" s="97"/>
    </row>
    <row r="1879" spans="17:17" ht="14.25" x14ac:dyDescent="0.2">
      <c r="Q1879" s="97"/>
    </row>
    <row r="1880" spans="17:17" ht="14.25" x14ac:dyDescent="0.2">
      <c r="Q1880" s="97"/>
    </row>
    <row r="1881" spans="17:17" ht="14.25" x14ac:dyDescent="0.2">
      <c r="Q1881" s="97"/>
    </row>
    <row r="1882" spans="17:17" ht="14.25" x14ac:dyDescent="0.2">
      <c r="Q1882" s="97"/>
    </row>
    <row r="1883" spans="17:17" ht="14.25" x14ac:dyDescent="0.2">
      <c r="Q1883" s="97"/>
    </row>
    <row r="1884" spans="17:17" ht="14.25" x14ac:dyDescent="0.2">
      <c r="Q1884" s="97"/>
    </row>
    <row r="1885" spans="17:17" ht="14.25" x14ac:dyDescent="0.2">
      <c r="Q1885" s="97"/>
    </row>
    <row r="1886" spans="17:17" ht="14.25" x14ac:dyDescent="0.2">
      <c r="Q1886" s="97"/>
    </row>
    <row r="1887" spans="17:17" ht="14.25" x14ac:dyDescent="0.2">
      <c r="Q1887" s="97"/>
    </row>
    <row r="1888" spans="17:17" ht="14.25" x14ac:dyDescent="0.2">
      <c r="Q1888" s="97"/>
    </row>
    <row r="1889" spans="17:17" ht="14.25" x14ac:dyDescent="0.2">
      <c r="Q1889" s="97"/>
    </row>
    <row r="1890" spans="17:17" ht="14.25" x14ac:dyDescent="0.2">
      <c r="Q1890" s="97"/>
    </row>
    <row r="1891" spans="17:17" ht="14.25" x14ac:dyDescent="0.2">
      <c r="Q1891" s="97"/>
    </row>
    <row r="1892" spans="17:17" ht="14.25" x14ac:dyDescent="0.2">
      <c r="Q1892" s="97"/>
    </row>
    <row r="1893" spans="17:17" ht="14.25" x14ac:dyDescent="0.2">
      <c r="Q1893" s="97"/>
    </row>
    <row r="1894" spans="17:17" ht="15" thickBot="1" x14ac:dyDescent="0.25">
      <c r="Q1894" s="97"/>
    </row>
  </sheetData>
  <sheetProtection algorithmName="SHA-512" hashValue="a0ISCSsQbV0jK85Ew/f7SWRpi+Qcrt498jN3KSUZFh9KJ0iUfL1bhI8R/TY+Bc/miF3tLurz8Rgy4uaEk7K2pg==" saltValue="z28LaEz0Y39UcgbrcpD9Lw==" spinCount="100000" sheet="1" objects="1" scenarios="1"/>
  <dataConsolidate/>
  <mergeCells count="927">
    <mergeCell ref="AK28:AL28"/>
    <mergeCell ref="AM28:AN28"/>
    <mergeCell ref="AO28:AP28"/>
    <mergeCell ref="AE26:AE27"/>
    <mergeCell ref="AF26:AF27"/>
    <mergeCell ref="AG26:AG27"/>
    <mergeCell ref="AH26:AH27"/>
    <mergeCell ref="AI26:AI27"/>
    <mergeCell ref="AJ26:AJ27"/>
    <mergeCell ref="AK26:AL27"/>
    <mergeCell ref="AM26:AN27"/>
    <mergeCell ref="AO26:AP27"/>
    <mergeCell ref="AG22:AG23"/>
    <mergeCell ref="AH22:AH23"/>
    <mergeCell ref="AI22:AI23"/>
    <mergeCell ref="AJ22:AJ23"/>
    <mergeCell ref="AK22:AL23"/>
    <mergeCell ref="AM22:AN23"/>
    <mergeCell ref="AO22:AP23"/>
    <mergeCell ref="AE24:AE25"/>
    <mergeCell ref="AF24:AF25"/>
    <mergeCell ref="AG24:AG25"/>
    <mergeCell ref="AH24:AH25"/>
    <mergeCell ref="AI24:AI25"/>
    <mergeCell ref="AJ24:AJ25"/>
    <mergeCell ref="AK24:AL25"/>
    <mergeCell ref="AM24:AN25"/>
    <mergeCell ref="AO24:AP25"/>
    <mergeCell ref="AK17:AL17"/>
    <mergeCell ref="AM17:AN17"/>
    <mergeCell ref="AO17:AP17"/>
    <mergeCell ref="AD18:AD28"/>
    <mergeCell ref="AE18:AE19"/>
    <mergeCell ref="AF18:AF19"/>
    <mergeCell ref="AG18:AG19"/>
    <mergeCell ref="AH18:AH19"/>
    <mergeCell ref="AI18:AI19"/>
    <mergeCell ref="AJ18:AJ19"/>
    <mergeCell ref="AK18:AL19"/>
    <mergeCell ref="AM18:AN19"/>
    <mergeCell ref="AO18:AP19"/>
    <mergeCell ref="AE20:AE21"/>
    <mergeCell ref="AF20:AF21"/>
    <mergeCell ref="AG20:AG21"/>
    <mergeCell ref="AH20:AH21"/>
    <mergeCell ref="AI20:AI21"/>
    <mergeCell ref="AJ20:AJ21"/>
    <mergeCell ref="AK20:AL21"/>
    <mergeCell ref="AM20:AN21"/>
    <mergeCell ref="AO20:AP21"/>
    <mergeCell ref="AE22:AE23"/>
    <mergeCell ref="AF22:AF23"/>
    <mergeCell ref="AD12:AQ12"/>
    <mergeCell ref="AD13:AQ13"/>
    <mergeCell ref="AF14:AK14"/>
    <mergeCell ref="AL14:AM14"/>
    <mergeCell ref="AN14:AP14"/>
    <mergeCell ref="AQ14:AQ16"/>
    <mergeCell ref="AD15:AD16"/>
    <mergeCell ref="AE15:AE16"/>
    <mergeCell ref="AF15:AF16"/>
    <mergeCell ref="AG15:AG16"/>
    <mergeCell ref="AH15:AH16"/>
    <mergeCell ref="AJ15:AJ16"/>
    <mergeCell ref="AK15:AL16"/>
    <mergeCell ref="AM15:AN16"/>
    <mergeCell ref="AO15:AP16"/>
    <mergeCell ref="L12:M21"/>
    <mergeCell ref="I11:K11"/>
    <mergeCell ref="I12:K21"/>
    <mergeCell ref="I6:M6"/>
    <mergeCell ref="L11:M11"/>
    <mergeCell ref="AC11:AC21"/>
    <mergeCell ref="F612:F621"/>
    <mergeCell ref="F622:F631"/>
    <mergeCell ref="F492:F501"/>
    <mergeCell ref="F502:F511"/>
    <mergeCell ref="F512:F521"/>
    <mergeCell ref="F522:F531"/>
    <mergeCell ref="F532:F541"/>
    <mergeCell ref="F542:F551"/>
    <mergeCell ref="F412:F421"/>
    <mergeCell ref="F422:F431"/>
    <mergeCell ref="F432:F441"/>
    <mergeCell ref="F12:F21"/>
    <mergeCell ref="F22:F31"/>
    <mergeCell ref="F32:F41"/>
    <mergeCell ref="F42:F51"/>
    <mergeCell ref="F52:F61"/>
    <mergeCell ref="F62:F71"/>
    <mergeCell ref="F212:F221"/>
    <mergeCell ref="F792:F801"/>
    <mergeCell ref="F712:F721"/>
    <mergeCell ref="F722:F731"/>
    <mergeCell ref="F472:F481"/>
    <mergeCell ref="F482:F491"/>
    <mergeCell ref="F392:F401"/>
    <mergeCell ref="F402:F411"/>
    <mergeCell ref="F762:F771"/>
    <mergeCell ref="F772:F781"/>
    <mergeCell ref="F782:F791"/>
    <mergeCell ref="F652:F661"/>
    <mergeCell ref="F662:F671"/>
    <mergeCell ref="F672:F681"/>
    <mergeCell ref="F682:F691"/>
    <mergeCell ref="F692:F701"/>
    <mergeCell ref="F702:F711"/>
    <mergeCell ref="F732:F741"/>
    <mergeCell ref="F742:F751"/>
    <mergeCell ref="F752:F761"/>
    <mergeCell ref="F802:F811"/>
    <mergeCell ref="D772:D781"/>
    <mergeCell ref="E772:E781"/>
    <mergeCell ref="D782:D791"/>
    <mergeCell ref="E782:E791"/>
    <mergeCell ref="F92:F101"/>
    <mergeCell ref="F102:F111"/>
    <mergeCell ref="F112:F121"/>
    <mergeCell ref="F122:F131"/>
    <mergeCell ref="F132:F141"/>
    <mergeCell ref="F142:F151"/>
    <mergeCell ref="F282:F291"/>
    <mergeCell ref="F292:F301"/>
    <mergeCell ref="F302:F311"/>
    <mergeCell ref="F442:F451"/>
    <mergeCell ref="F452:F461"/>
    <mergeCell ref="F462:F471"/>
    <mergeCell ref="F332:F341"/>
    <mergeCell ref="F342:F351"/>
    <mergeCell ref="F352:F361"/>
    <mergeCell ref="F362:F371"/>
    <mergeCell ref="F372:F381"/>
    <mergeCell ref="F382:F391"/>
    <mergeCell ref="D752:D761"/>
    <mergeCell ref="L732:M741"/>
    <mergeCell ref="L742:M751"/>
    <mergeCell ref="L752:M761"/>
    <mergeCell ref="L762:M771"/>
    <mergeCell ref="L772:M781"/>
    <mergeCell ref="L782:M791"/>
    <mergeCell ref="L792:M801"/>
    <mergeCell ref="L802:M811"/>
    <mergeCell ref="I732:K741"/>
    <mergeCell ref="I742:K751"/>
    <mergeCell ref="E752:E761"/>
    <mergeCell ref="D762:D771"/>
    <mergeCell ref="E762:E771"/>
    <mergeCell ref="B732:B811"/>
    <mergeCell ref="C732:C811"/>
    <mergeCell ref="D732:D741"/>
    <mergeCell ref="E732:E741"/>
    <mergeCell ref="D742:D751"/>
    <mergeCell ref="E742:E751"/>
    <mergeCell ref="D792:D801"/>
    <mergeCell ref="E792:E801"/>
    <mergeCell ref="D802:D811"/>
    <mergeCell ref="E802:E811"/>
    <mergeCell ref="L662:M671"/>
    <mergeCell ref="L672:M681"/>
    <mergeCell ref="L682:M691"/>
    <mergeCell ref="L692:M701"/>
    <mergeCell ref="L702:M711"/>
    <mergeCell ref="L712:M721"/>
    <mergeCell ref="L722:M731"/>
    <mergeCell ref="I682:K691"/>
    <mergeCell ref="I692:K701"/>
    <mergeCell ref="B572:B651"/>
    <mergeCell ref="C572:C651"/>
    <mergeCell ref="D572:D581"/>
    <mergeCell ref="E572:E581"/>
    <mergeCell ref="D582:D591"/>
    <mergeCell ref="E582:E591"/>
    <mergeCell ref="D632:D641"/>
    <mergeCell ref="E632:E641"/>
    <mergeCell ref="D692:D701"/>
    <mergeCell ref="E692:E701"/>
    <mergeCell ref="D672:D681"/>
    <mergeCell ref="E672:E681"/>
    <mergeCell ref="D682:D691"/>
    <mergeCell ref="E682:E691"/>
    <mergeCell ref="B652:B731"/>
    <mergeCell ref="C652:C731"/>
    <mergeCell ref="D652:D661"/>
    <mergeCell ref="E652:E661"/>
    <mergeCell ref="D662:D671"/>
    <mergeCell ref="E662:E671"/>
    <mergeCell ref="D712:D721"/>
    <mergeCell ref="E712:E721"/>
    <mergeCell ref="D722:D731"/>
    <mergeCell ref="E722:E731"/>
    <mergeCell ref="D702:D711"/>
    <mergeCell ref="E702:E711"/>
    <mergeCell ref="L572:M581"/>
    <mergeCell ref="L582:M591"/>
    <mergeCell ref="L592:M601"/>
    <mergeCell ref="L602:M611"/>
    <mergeCell ref="L612:M621"/>
    <mergeCell ref="L622:M631"/>
    <mergeCell ref="L632:M641"/>
    <mergeCell ref="L642:M651"/>
    <mergeCell ref="I572:K581"/>
    <mergeCell ref="I582:K591"/>
    <mergeCell ref="D642:D651"/>
    <mergeCell ref="E642:E651"/>
    <mergeCell ref="F632:F641"/>
    <mergeCell ref="F642:F651"/>
    <mergeCell ref="D612:D621"/>
    <mergeCell ref="E612:E621"/>
    <mergeCell ref="I632:K641"/>
    <mergeCell ref="I642:K651"/>
    <mergeCell ref="D622:D631"/>
    <mergeCell ref="E622:E631"/>
    <mergeCell ref="I702:K711"/>
    <mergeCell ref="L652:M661"/>
    <mergeCell ref="D542:D551"/>
    <mergeCell ref="E542:E551"/>
    <mergeCell ref="I542:K551"/>
    <mergeCell ref="I552:K561"/>
    <mergeCell ref="I562:K571"/>
    <mergeCell ref="D592:D601"/>
    <mergeCell ref="E592:E601"/>
    <mergeCell ref="D602:D611"/>
    <mergeCell ref="E602:E611"/>
    <mergeCell ref="F572:F581"/>
    <mergeCell ref="F582:F591"/>
    <mergeCell ref="F592:F601"/>
    <mergeCell ref="F602:F611"/>
    <mergeCell ref="B492:B571"/>
    <mergeCell ref="C492:C571"/>
    <mergeCell ref="D492:D501"/>
    <mergeCell ref="E492:E501"/>
    <mergeCell ref="D502:D511"/>
    <mergeCell ref="E502:E511"/>
    <mergeCell ref="L492:M501"/>
    <mergeCell ref="L502:M511"/>
    <mergeCell ref="L512:M521"/>
    <mergeCell ref="L522:M531"/>
    <mergeCell ref="L532:M541"/>
    <mergeCell ref="L542:M551"/>
    <mergeCell ref="L552:M561"/>
    <mergeCell ref="L562:M571"/>
    <mergeCell ref="I522:K531"/>
    <mergeCell ref="I532:K541"/>
    <mergeCell ref="D552:D561"/>
    <mergeCell ref="E552:E561"/>
    <mergeCell ref="D562:D571"/>
    <mergeCell ref="E562:E571"/>
    <mergeCell ref="F552:F561"/>
    <mergeCell ref="F562:F571"/>
    <mergeCell ref="D532:D541"/>
    <mergeCell ref="E532:E541"/>
    <mergeCell ref="D512:D521"/>
    <mergeCell ref="E512:E521"/>
    <mergeCell ref="D522:D531"/>
    <mergeCell ref="E522:E531"/>
    <mergeCell ref="L412:M421"/>
    <mergeCell ref="L422:M431"/>
    <mergeCell ref="L432:M441"/>
    <mergeCell ref="L442:M451"/>
    <mergeCell ref="L452:M461"/>
    <mergeCell ref="L462:M471"/>
    <mergeCell ref="L472:M481"/>
    <mergeCell ref="L482:M491"/>
    <mergeCell ref="I412:K421"/>
    <mergeCell ref="I422:K431"/>
    <mergeCell ref="D432:D441"/>
    <mergeCell ref="E432:E441"/>
    <mergeCell ref="D442:D451"/>
    <mergeCell ref="E442:E451"/>
    <mergeCell ref="I442:K451"/>
    <mergeCell ref="I452:K461"/>
    <mergeCell ref="I462:K471"/>
    <mergeCell ref="I472:K481"/>
    <mergeCell ref="I482:K491"/>
    <mergeCell ref="I492:K501"/>
    <mergeCell ref="B412:B491"/>
    <mergeCell ref="C412:C491"/>
    <mergeCell ref="D412:D421"/>
    <mergeCell ref="E412:E421"/>
    <mergeCell ref="D422:D431"/>
    <mergeCell ref="E422:E431"/>
    <mergeCell ref="D472:D481"/>
    <mergeCell ref="E472:E481"/>
    <mergeCell ref="D482:D491"/>
    <mergeCell ref="E482:E491"/>
    <mergeCell ref="D452:D461"/>
    <mergeCell ref="E452:E461"/>
    <mergeCell ref="D462:D471"/>
    <mergeCell ref="E462:E471"/>
    <mergeCell ref="L342:M351"/>
    <mergeCell ref="L352:M361"/>
    <mergeCell ref="L362:M371"/>
    <mergeCell ref="L372:M381"/>
    <mergeCell ref="L382:M391"/>
    <mergeCell ref="L392:M401"/>
    <mergeCell ref="L402:M411"/>
    <mergeCell ref="I362:K371"/>
    <mergeCell ref="I372:K381"/>
    <mergeCell ref="I342:K351"/>
    <mergeCell ref="I352:K361"/>
    <mergeCell ref="B252:B331"/>
    <mergeCell ref="C252:C331"/>
    <mergeCell ref="D252:D261"/>
    <mergeCell ref="E252:E261"/>
    <mergeCell ref="D262:D271"/>
    <mergeCell ref="E262:E271"/>
    <mergeCell ref="D312:D321"/>
    <mergeCell ref="E312:E321"/>
    <mergeCell ref="D372:D381"/>
    <mergeCell ref="E372:E381"/>
    <mergeCell ref="D352:D361"/>
    <mergeCell ref="E352:E361"/>
    <mergeCell ref="D362:D371"/>
    <mergeCell ref="E362:E371"/>
    <mergeCell ref="B332:B411"/>
    <mergeCell ref="C332:C411"/>
    <mergeCell ref="D332:D341"/>
    <mergeCell ref="E332:E341"/>
    <mergeCell ref="D342:D351"/>
    <mergeCell ref="E342:E351"/>
    <mergeCell ref="D392:D401"/>
    <mergeCell ref="E392:E401"/>
    <mergeCell ref="D402:D411"/>
    <mergeCell ref="E402:E411"/>
    <mergeCell ref="D382:D391"/>
    <mergeCell ref="E382:E391"/>
    <mergeCell ref="L252:M261"/>
    <mergeCell ref="L262:M271"/>
    <mergeCell ref="L272:M281"/>
    <mergeCell ref="L282:M291"/>
    <mergeCell ref="L292:M301"/>
    <mergeCell ref="L302:M311"/>
    <mergeCell ref="L312:M321"/>
    <mergeCell ref="L322:M331"/>
    <mergeCell ref="I252:K261"/>
    <mergeCell ref="I262:K271"/>
    <mergeCell ref="D322:D331"/>
    <mergeCell ref="E322:E331"/>
    <mergeCell ref="F312:F321"/>
    <mergeCell ref="F322:F331"/>
    <mergeCell ref="D292:D301"/>
    <mergeCell ref="E292:E301"/>
    <mergeCell ref="I312:K321"/>
    <mergeCell ref="I322:K331"/>
    <mergeCell ref="D302:D311"/>
    <mergeCell ref="E302:E311"/>
    <mergeCell ref="I382:K391"/>
    <mergeCell ref="L332:M341"/>
    <mergeCell ref="D222:D231"/>
    <mergeCell ref="E222:E231"/>
    <mergeCell ref="I222:K231"/>
    <mergeCell ref="I232:K241"/>
    <mergeCell ref="I242:K251"/>
    <mergeCell ref="D272:D281"/>
    <mergeCell ref="E272:E281"/>
    <mergeCell ref="D282:D291"/>
    <mergeCell ref="E282:E291"/>
    <mergeCell ref="F262:F271"/>
    <mergeCell ref="F272:F281"/>
    <mergeCell ref="F252:F261"/>
    <mergeCell ref="I272:K281"/>
    <mergeCell ref="I282:K291"/>
    <mergeCell ref="F222:F231"/>
    <mergeCell ref="B172:B251"/>
    <mergeCell ref="C172:C251"/>
    <mergeCell ref="D172:D181"/>
    <mergeCell ref="E172:E181"/>
    <mergeCell ref="D182:D191"/>
    <mergeCell ref="E182:E191"/>
    <mergeCell ref="L172:M181"/>
    <mergeCell ref="L182:M191"/>
    <mergeCell ref="L192:M201"/>
    <mergeCell ref="L202:M211"/>
    <mergeCell ref="L212:M221"/>
    <mergeCell ref="L222:M231"/>
    <mergeCell ref="L232:M241"/>
    <mergeCell ref="L242:M251"/>
    <mergeCell ref="I202:K211"/>
    <mergeCell ref="I212:K221"/>
    <mergeCell ref="D232:D241"/>
    <mergeCell ref="E232:E241"/>
    <mergeCell ref="D242:D251"/>
    <mergeCell ref="E242:E251"/>
    <mergeCell ref="F232:F241"/>
    <mergeCell ref="F242:F251"/>
    <mergeCell ref="D212:D221"/>
    <mergeCell ref="E212:E221"/>
    <mergeCell ref="F152:F161"/>
    <mergeCell ref="F162:F171"/>
    <mergeCell ref="D132:D141"/>
    <mergeCell ref="E132:E141"/>
    <mergeCell ref="D142:D151"/>
    <mergeCell ref="E142:E151"/>
    <mergeCell ref="D192:D201"/>
    <mergeCell ref="E192:E201"/>
    <mergeCell ref="D202:D211"/>
    <mergeCell ref="E202:E211"/>
    <mergeCell ref="F172:F181"/>
    <mergeCell ref="F182:F191"/>
    <mergeCell ref="F192:F201"/>
    <mergeCell ref="F202:F211"/>
    <mergeCell ref="L92:M101"/>
    <mergeCell ref="L102:M111"/>
    <mergeCell ref="L112:M121"/>
    <mergeCell ref="L122:M131"/>
    <mergeCell ref="L132:M141"/>
    <mergeCell ref="L142:M151"/>
    <mergeCell ref="L152:M161"/>
    <mergeCell ref="L162:M171"/>
    <mergeCell ref="I92:K101"/>
    <mergeCell ref="I102:K111"/>
    <mergeCell ref="I112:K121"/>
    <mergeCell ref="I122:K131"/>
    <mergeCell ref="I132:K141"/>
    <mergeCell ref="I142:K151"/>
    <mergeCell ref="I152:K161"/>
    <mergeCell ref="I162:K171"/>
    <mergeCell ref="D112:D121"/>
    <mergeCell ref="E112:E121"/>
    <mergeCell ref="D122:D131"/>
    <mergeCell ref="E122:E131"/>
    <mergeCell ref="B92:B171"/>
    <mergeCell ref="C92:C171"/>
    <mergeCell ref="D92:D101"/>
    <mergeCell ref="E92:E101"/>
    <mergeCell ref="D102:D111"/>
    <mergeCell ref="E102:E111"/>
    <mergeCell ref="D152:D161"/>
    <mergeCell ref="E152:E161"/>
    <mergeCell ref="D162:D171"/>
    <mergeCell ref="E162:E171"/>
    <mergeCell ref="D82:D91"/>
    <mergeCell ref="E82:E91"/>
    <mergeCell ref="F72:F81"/>
    <mergeCell ref="F82:F91"/>
    <mergeCell ref="D52:D61"/>
    <mergeCell ref="E52:E61"/>
    <mergeCell ref="D62:D71"/>
    <mergeCell ref="E62:E71"/>
    <mergeCell ref="I52:K61"/>
    <mergeCell ref="I62:K71"/>
    <mergeCell ref="I72:K81"/>
    <mergeCell ref="I82:K91"/>
    <mergeCell ref="H6:H10"/>
    <mergeCell ref="H5:M5"/>
    <mergeCell ref="B4:AB4"/>
    <mergeCell ref="D32:D41"/>
    <mergeCell ref="E32:E41"/>
    <mergeCell ref="D42:D51"/>
    <mergeCell ref="E42:E51"/>
    <mergeCell ref="C12:C91"/>
    <mergeCell ref="D12:D21"/>
    <mergeCell ref="E12:E21"/>
    <mergeCell ref="D22:D31"/>
    <mergeCell ref="E22:E31"/>
    <mergeCell ref="L22:M31"/>
    <mergeCell ref="L32:M41"/>
    <mergeCell ref="L42:M51"/>
    <mergeCell ref="L52:M61"/>
    <mergeCell ref="L62:M71"/>
    <mergeCell ref="L72:M81"/>
    <mergeCell ref="L82:M91"/>
    <mergeCell ref="I22:K31"/>
    <mergeCell ref="I32:K41"/>
    <mergeCell ref="I42:K51"/>
    <mergeCell ref="D72:D81"/>
    <mergeCell ref="E72:E81"/>
    <mergeCell ref="B5:C5"/>
    <mergeCell ref="B9:B11"/>
    <mergeCell ref="C9:C11"/>
    <mergeCell ref="D9:E11"/>
    <mergeCell ref="B1:C1"/>
    <mergeCell ref="D1:G1"/>
    <mergeCell ref="B2:C2"/>
    <mergeCell ref="D2:G2"/>
    <mergeCell ref="B3:C3"/>
    <mergeCell ref="D3:G3"/>
    <mergeCell ref="F9:F11"/>
    <mergeCell ref="G9:G11"/>
    <mergeCell ref="P6:T6"/>
    <mergeCell ref="P5:W5"/>
    <mergeCell ref="W122:W131"/>
    <mergeCell ref="W132:W141"/>
    <mergeCell ref="W142:W151"/>
    <mergeCell ref="W152:W161"/>
    <mergeCell ref="W162:W171"/>
    <mergeCell ref="W172:W181"/>
    <mergeCell ref="W182:W191"/>
    <mergeCell ref="P9:U11"/>
    <mergeCell ref="I292:K301"/>
    <mergeCell ref="I302:K311"/>
    <mergeCell ref="I172:K181"/>
    <mergeCell ref="I182:K191"/>
    <mergeCell ref="I192:K201"/>
    <mergeCell ref="I792:K801"/>
    <mergeCell ref="I802:K811"/>
    <mergeCell ref="I592:K601"/>
    <mergeCell ref="I602:K611"/>
    <mergeCell ref="I612:K621"/>
    <mergeCell ref="I622:K631"/>
    <mergeCell ref="I392:K401"/>
    <mergeCell ref="I402:K411"/>
    <mergeCell ref="I332:K341"/>
    <mergeCell ref="I712:K721"/>
    <mergeCell ref="I722:K731"/>
    <mergeCell ref="I652:K661"/>
    <mergeCell ref="I752:K761"/>
    <mergeCell ref="I762:K771"/>
    <mergeCell ref="I772:K781"/>
    <mergeCell ref="I782:K791"/>
    <mergeCell ref="I662:K671"/>
    <mergeCell ref="I672:K681"/>
    <mergeCell ref="I432:K441"/>
    <mergeCell ref="I502:K511"/>
    <mergeCell ref="I512:K521"/>
    <mergeCell ref="V6:V7"/>
    <mergeCell ref="V8:V11"/>
    <mergeCell ref="W12:W21"/>
    <mergeCell ref="W22:W31"/>
    <mergeCell ref="W32:W41"/>
    <mergeCell ref="W42:W51"/>
    <mergeCell ref="W52:W61"/>
    <mergeCell ref="W62:W71"/>
    <mergeCell ref="W252:W261"/>
    <mergeCell ref="W72:W81"/>
    <mergeCell ref="W82:W91"/>
    <mergeCell ref="W92:W101"/>
    <mergeCell ref="W102:W111"/>
    <mergeCell ref="W112:W121"/>
    <mergeCell ref="W192:W201"/>
    <mergeCell ref="W202:W211"/>
    <mergeCell ref="W212:W221"/>
    <mergeCell ref="W222:W231"/>
    <mergeCell ref="W232:W241"/>
    <mergeCell ref="W242:W251"/>
    <mergeCell ref="W262:W271"/>
    <mergeCell ref="W272:W281"/>
    <mergeCell ref="W282:W291"/>
    <mergeCell ref="W292:W301"/>
    <mergeCell ref="W302:W311"/>
    <mergeCell ref="W312:W321"/>
    <mergeCell ref="W322:W331"/>
    <mergeCell ref="W332:W341"/>
    <mergeCell ref="W342:W351"/>
    <mergeCell ref="W352:W361"/>
    <mergeCell ref="W362:W371"/>
    <mergeCell ref="W372:W381"/>
    <mergeCell ref="W382:W391"/>
    <mergeCell ref="W392:W401"/>
    <mergeCell ref="W402:W411"/>
    <mergeCell ref="W412:W421"/>
    <mergeCell ref="W422:W431"/>
    <mergeCell ref="W432:W441"/>
    <mergeCell ref="W442:W451"/>
    <mergeCell ref="W452:W461"/>
    <mergeCell ref="W462:W471"/>
    <mergeCell ref="W472:W481"/>
    <mergeCell ref="W482:W491"/>
    <mergeCell ref="W492:W501"/>
    <mergeCell ref="W502:W511"/>
    <mergeCell ref="W512:W521"/>
    <mergeCell ref="W522:W531"/>
    <mergeCell ref="W532:W541"/>
    <mergeCell ref="W542:W551"/>
    <mergeCell ref="W552:W561"/>
    <mergeCell ref="W562:W571"/>
    <mergeCell ref="W572:W581"/>
    <mergeCell ref="W582:W591"/>
    <mergeCell ref="W592:W601"/>
    <mergeCell ref="W602:W611"/>
    <mergeCell ref="W722:W731"/>
    <mergeCell ref="W732:W741"/>
    <mergeCell ref="W742:W751"/>
    <mergeCell ref="W752:W761"/>
    <mergeCell ref="W762:W771"/>
    <mergeCell ref="W772:W781"/>
    <mergeCell ref="W782:W791"/>
    <mergeCell ref="W612:W621"/>
    <mergeCell ref="W622:W631"/>
    <mergeCell ref="W632:W641"/>
    <mergeCell ref="W642:W651"/>
    <mergeCell ref="W652:W661"/>
    <mergeCell ref="W662:W671"/>
    <mergeCell ref="W672:W681"/>
    <mergeCell ref="W682:W691"/>
    <mergeCell ref="W692:W701"/>
    <mergeCell ref="W792:W801"/>
    <mergeCell ref="W802:W811"/>
    <mergeCell ref="W6:W11"/>
    <mergeCell ref="Y5:AB5"/>
    <mergeCell ref="Y6:Y11"/>
    <mergeCell ref="Z6:Z11"/>
    <mergeCell ref="AA6:AA11"/>
    <mergeCell ref="Y12:Y21"/>
    <mergeCell ref="Z12:Z21"/>
    <mergeCell ref="AA12:AA21"/>
    <mergeCell ref="Y22:Y31"/>
    <mergeCell ref="Y32:Y41"/>
    <mergeCell ref="Y42:Y51"/>
    <mergeCell ref="Y52:Y61"/>
    <mergeCell ref="Y62:Y71"/>
    <mergeCell ref="Y72:Y81"/>
    <mergeCell ref="Y82:Y91"/>
    <mergeCell ref="Y92:Y101"/>
    <mergeCell ref="Y102:Y111"/>
    <mergeCell ref="Y112:Y121"/>
    <mergeCell ref="Y122:Y131"/>
    <mergeCell ref="Y132:Y141"/>
    <mergeCell ref="W702:W711"/>
    <mergeCell ref="W712:W721"/>
    <mergeCell ref="Y142:Y151"/>
    <mergeCell ref="Y152:Y161"/>
    <mergeCell ref="Y162:Y171"/>
    <mergeCell ref="Y172:Y181"/>
    <mergeCell ref="Y182:Y191"/>
    <mergeCell ref="Y192:Y201"/>
    <mergeCell ref="Y202:Y211"/>
    <mergeCell ref="Y212:Y221"/>
    <mergeCell ref="Y222:Y231"/>
    <mergeCell ref="Y232:Y241"/>
    <mergeCell ref="Y242:Y251"/>
    <mergeCell ref="Y252:Y261"/>
    <mergeCell ref="Y262:Y271"/>
    <mergeCell ref="Y272:Y281"/>
    <mergeCell ref="Y282:Y291"/>
    <mergeCell ref="Y292:Y301"/>
    <mergeCell ref="Y302:Y311"/>
    <mergeCell ref="Y312:Y321"/>
    <mergeCell ref="Y322:Y331"/>
    <mergeCell ref="Y332:Y341"/>
    <mergeCell ref="Y342:Y351"/>
    <mergeCell ref="Y352:Y361"/>
    <mergeCell ref="Y362:Y371"/>
    <mergeCell ref="Y372:Y381"/>
    <mergeCell ref="Y382:Y391"/>
    <mergeCell ref="Y392:Y401"/>
    <mergeCell ref="Y402:Y411"/>
    <mergeCell ref="Y412:Y421"/>
    <mergeCell ref="Y422:Y431"/>
    <mergeCell ref="Y432:Y441"/>
    <mergeCell ref="Y442:Y451"/>
    <mergeCell ref="Y452:Y461"/>
    <mergeCell ref="Y462:Y471"/>
    <mergeCell ref="Y472:Y481"/>
    <mergeCell ref="Y482:Y491"/>
    <mergeCell ref="Y492:Y501"/>
    <mergeCell ref="Y502:Y511"/>
    <mergeCell ref="Y512:Y521"/>
    <mergeCell ref="Y522:Y531"/>
    <mergeCell ref="Y532:Y541"/>
    <mergeCell ref="Y542:Y551"/>
    <mergeCell ref="Y552:Y561"/>
    <mergeCell ref="Y562:Y571"/>
    <mergeCell ref="Y572:Y581"/>
    <mergeCell ref="Y582:Y591"/>
    <mergeCell ref="Y592:Y601"/>
    <mergeCell ref="Y602:Y611"/>
    <mergeCell ref="Y612:Y621"/>
    <mergeCell ref="Y622:Y631"/>
    <mergeCell ref="Y632:Y641"/>
    <mergeCell ref="Y642:Y651"/>
    <mergeCell ref="Y652:Y661"/>
    <mergeCell ref="Y662:Y671"/>
    <mergeCell ref="Y672:Y681"/>
    <mergeCell ref="Y682:Y691"/>
    <mergeCell ref="Y692:Y701"/>
    <mergeCell ref="Y702:Y711"/>
    <mergeCell ref="Y712:Y721"/>
    <mergeCell ref="Y722:Y731"/>
    <mergeCell ref="Y732:Y741"/>
    <mergeCell ref="Y742:Y751"/>
    <mergeCell ref="Y752:Y761"/>
    <mergeCell ref="Y762:Y771"/>
    <mergeCell ref="Y772:Y781"/>
    <mergeCell ref="Y782:Y791"/>
    <mergeCell ref="Y792:Y801"/>
    <mergeCell ref="Y802:Y811"/>
    <mergeCell ref="Y812:Y821"/>
    <mergeCell ref="Z22:Z31"/>
    <mergeCell ref="AA22:AA31"/>
    <mergeCell ref="Z32:Z41"/>
    <mergeCell ref="AA32:AA41"/>
    <mergeCell ref="Z42:Z51"/>
    <mergeCell ref="AA42:AA51"/>
    <mergeCell ref="Z52:Z61"/>
    <mergeCell ref="AA52:AA61"/>
    <mergeCell ref="Z62:Z71"/>
    <mergeCell ref="AA62:AA71"/>
    <mergeCell ref="Z72:Z81"/>
    <mergeCell ref="AA72:AA81"/>
    <mergeCell ref="Z82:Z91"/>
    <mergeCell ref="AA82:AA91"/>
    <mergeCell ref="Z92:Z101"/>
    <mergeCell ref="AA92:AA101"/>
    <mergeCell ref="Z102:Z111"/>
    <mergeCell ref="AA102:AA111"/>
    <mergeCell ref="Z112:Z121"/>
    <mergeCell ref="AA112:AA121"/>
    <mergeCell ref="Z122:Z131"/>
    <mergeCell ref="AA122:AA131"/>
    <mergeCell ref="Z132:Z141"/>
    <mergeCell ref="AA132:AA141"/>
    <mergeCell ref="Z142:Z151"/>
    <mergeCell ref="AA142:AA151"/>
    <mergeCell ref="Z152:Z161"/>
    <mergeCell ref="AA152:AA161"/>
    <mergeCell ref="Z162:Z171"/>
    <mergeCell ref="AA162:AA171"/>
    <mergeCell ref="Z172:Z181"/>
    <mergeCell ref="AA172:AA181"/>
    <mergeCell ref="Z182:Z191"/>
    <mergeCell ref="AA182:AA191"/>
    <mergeCell ref="Z192:Z201"/>
    <mergeCell ref="AA192:AA201"/>
    <mergeCell ref="Z202:Z211"/>
    <mergeCell ref="AA202:AA211"/>
    <mergeCell ref="Z212:Z221"/>
    <mergeCell ref="AA212:AA221"/>
    <mergeCell ref="Z222:Z231"/>
    <mergeCell ref="AA222:AA231"/>
    <mergeCell ref="Z232:Z241"/>
    <mergeCell ref="AA232:AA241"/>
    <mergeCell ref="Z242:Z251"/>
    <mergeCell ref="AA242:AA251"/>
    <mergeCell ref="Z252:Z261"/>
    <mergeCell ref="AA252:AA261"/>
    <mergeCell ref="Z262:Z271"/>
    <mergeCell ref="AA262:AA271"/>
    <mergeCell ref="Z272:Z281"/>
    <mergeCell ref="AA272:AA281"/>
    <mergeCell ref="Z282:Z291"/>
    <mergeCell ref="AA282:AA291"/>
    <mergeCell ref="Z292:Z301"/>
    <mergeCell ref="AA292:AA301"/>
    <mergeCell ref="Z302:Z311"/>
    <mergeCell ref="AA302:AA311"/>
    <mergeCell ref="Z312:Z321"/>
    <mergeCell ref="AA312:AA321"/>
    <mergeCell ref="Z322:Z331"/>
    <mergeCell ref="AA322:AA331"/>
    <mergeCell ref="Z332:Z341"/>
    <mergeCell ref="AA332:AA341"/>
    <mergeCell ref="Z342:Z351"/>
    <mergeCell ref="AA342:AA351"/>
    <mergeCell ref="Z352:Z361"/>
    <mergeCell ref="AA352:AA361"/>
    <mergeCell ref="Z362:Z371"/>
    <mergeCell ref="AA362:AA371"/>
    <mergeCell ref="Z372:Z381"/>
    <mergeCell ref="AA372:AA381"/>
    <mergeCell ref="Z382:Z391"/>
    <mergeCell ref="AA382:AA391"/>
    <mergeCell ref="Z392:Z401"/>
    <mergeCell ref="AA392:AA401"/>
    <mergeCell ref="Z402:Z411"/>
    <mergeCell ref="AA402:AA411"/>
    <mergeCell ref="Z412:Z421"/>
    <mergeCell ref="AA412:AA421"/>
    <mergeCell ref="Z422:Z431"/>
    <mergeCell ref="AA422:AA431"/>
    <mergeCell ref="Z432:Z441"/>
    <mergeCell ref="AA432:AA441"/>
    <mergeCell ref="Z442:Z451"/>
    <mergeCell ref="AA442:AA451"/>
    <mergeCell ref="Z452:Z461"/>
    <mergeCell ref="AA452:AA461"/>
    <mergeCell ref="Z462:Z471"/>
    <mergeCell ref="AA462:AA471"/>
    <mergeCell ref="Z472:Z481"/>
    <mergeCell ref="AA472:AA481"/>
    <mergeCell ref="Z482:Z491"/>
    <mergeCell ref="AA482:AA491"/>
    <mergeCell ref="Z492:Z501"/>
    <mergeCell ref="AA492:AA501"/>
    <mergeCell ref="Z502:Z511"/>
    <mergeCell ref="AA502:AA511"/>
    <mergeCell ref="Z512:Z521"/>
    <mergeCell ref="AA512:AA521"/>
    <mergeCell ref="Z522:Z531"/>
    <mergeCell ref="AA522:AA531"/>
    <mergeCell ref="Z532:Z541"/>
    <mergeCell ref="AA532:AA541"/>
    <mergeCell ref="Z542:Z551"/>
    <mergeCell ref="AA542:AA551"/>
    <mergeCell ref="Z552:Z561"/>
    <mergeCell ref="AA552:AA561"/>
    <mergeCell ref="Z562:Z571"/>
    <mergeCell ref="AA562:AA571"/>
    <mergeCell ref="Z572:Z581"/>
    <mergeCell ref="AA572:AA581"/>
    <mergeCell ref="Z582:Z591"/>
    <mergeCell ref="AA582:AA591"/>
    <mergeCell ref="Z592:Z601"/>
    <mergeCell ref="AA592:AA601"/>
    <mergeCell ref="Z602:Z611"/>
    <mergeCell ref="AA602:AA611"/>
    <mergeCell ref="Z612:Z621"/>
    <mergeCell ref="AA612:AA621"/>
    <mergeCell ref="Z622:Z631"/>
    <mergeCell ref="AA622:AA631"/>
    <mergeCell ref="Z632:Z641"/>
    <mergeCell ref="AA632:AA641"/>
    <mergeCell ref="Z642:Z651"/>
    <mergeCell ref="AA642:AA651"/>
    <mergeCell ref="Z652:Z661"/>
    <mergeCell ref="AA652:AA661"/>
    <mergeCell ref="Z662:Z671"/>
    <mergeCell ref="AA662:AA671"/>
    <mergeCell ref="Z672:Z681"/>
    <mergeCell ref="AA672:AA681"/>
    <mergeCell ref="Z682:Z691"/>
    <mergeCell ref="AA682:AA691"/>
    <mergeCell ref="Z692:Z701"/>
    <mergeCell ref="AA692:AA701"/>
    <mergeCell ref="Z702:Z711"/>
    <mergeCell ref="AA702:AA711"/>
    <mergeCell ref="Z712:Z721"/>
    <mergeCell ref="AA712:AA721"/>
    <mergeCell ref="Z722:Z731"/>
    <mergeCell ref="AA722:AA731"/>
    <mergeCell ref="Z732:Z741"/>
    <mergeCell ref="AA732:AA741"/>
    <mergeCell ref="Z742:Z751"/>
    <mergeCell ref="AA742:AA751"/>
    <mergeCell ref="Z752:Z761"/>
    <mergeCell ref="AA752:AA761"/>
    <mergeCell ref="Z762:Z771"/>
    <mergeCell ref="AA762:AA771"/>
    <mergeCell ref="Z772:Z781"/>
    <mergeCell ref="AA772:AA781"/>
    <mergeCell ref="Z782:Z791"/>
    <mergeCell ref="AA782:AA791"/>
    <mergeCell ref="Z792:Z801"/>
    <mergeCell ref="AA792:AA801"/>
    <mergeCell ref="Z802:Z811"/>
    <mergeCell ref="AA802:AA811"/>
    <mergeCell ref="Z812:Z821"/>
    <mergeCell ref="AA812:AA821"/>
    <mergeCell ref="Z822:Z831"/>
    <mergeCell ref="AA822:AA831"/>
    <mergeCell ref="Z832:Z841"/>
    <mergeCell ref="AA832:AA841"/>
    <mergeCell ref="Z842:Z851"/>
    <mergeCell ref="AA842:AA851"/>
    <mergeCell ref="AB6:AB11"/>
    <mergeCell ref="AB12:AB21"/>
    <mergeCell ref="AB22:AB31"/>
    <mergeCell ref="AB32:AB41"/>
    <mergeCell ref="AB42:AB51"/>
    <mergeCell ref="AB52:AB61"/>
    <mergeCell ref="AB62:AB71"/>
    <mergeCell ref="AB72:AB81"/>
    <mergeCell ref="AB82:AB91"/>
    <mergeCell ref="AB92:AB101"/>
    <mergeCell ref="AB102:AB111"/>
    <mergeCell ref="AB112:AB121"/>
    <mergeCell ref="AB122:AB131"/>
    <mergeCell ref="AB132:AB141"/>
    <mergeCell ref="AB142:AB151"/>
    <mergeCell ref="AB152:AB161"/>
    <mergeCell ref="AB162:AB171"/>
    <mergeCell ref="AB172:AB181"/>
    <mergeCell ref="AB182:AB191"/>
    <mergeCell ref="AB192:AB201"/>
    <mergeCell ref="AB202:AB211"/>
    <mergeCell ref="AB212:AB221"/>
    <mergeCell ref="AB222:AB231"/>
    <mergeCell ref="AB232:AB241"/>
    <mergeCell ref="AB242:AB251"/>
    <mergeCell ref="AB252:AB261"/>
    <mergeCell ref="AB262:AB271"/>
    <mergeCell ref="AB272:AB281"/>
    <mergeCell ref="AB282:AB291"/>
    <mergeCell ref="AB292:AB301"/>
    <mergeCell ref="AB302:AB311"/>
    <mergeCell ref="AB312:AB321"/>
    <mergeCell ref="AB322:AB331"/>
    <mergeCell ref="AB332:AB341"/>
    <mergeCell ref="AB342:AB351"/>
    <mergeCell ref="AB352:AB361"/>
    <mergeCell ref="AB362:AB371"/>
    <mergeCell ref="AB372:AB381"/>
    <mergeCell ref="AB382:AB391"/>
    <mergeCell ref="AB392:AB401"/>
    <mergeCell ref="AB402:AB411"/>
    <mergeCell ref="AB412:AB421"/>
    <mergeCell ref="AB422:AB431"/>
    <mergeCell ref="AB542:AB551"/>
    <mergeCell ref="AB552:AB561"/>
    <mergeCell ref="AB562:AB571"/>
    <mergeCell ref="AB572:AB581"/>
    <mergeCell ref="AB582:AB591"/>
    <mergeCell ref="AB592:AB601"/>
    <mergeCell ref="AB602:AB611"/>
    <mergeCell ref="AB432:AB441"/>
    <mergeCell ref="AB442:AB451"/>
    <mergeCell ref="AB452:AB461"/>
    <mergeCell ref="AB462:AB471"/>
    <mergeCell ref="AB472:AB481"/>
    <mergeCell ref="AB482:AB491"/>
    <mergeCell ref="AB492:AB501"/>
    <mergeCell ref="AB502:AB511"/>
    <mergeCell ref="AB512:AB521"/>
    <mergeCell ref="O9:O11"/>
    <mergeCell ref="B12:B91"/>
    <mergeCell ref="AB792:AB801"/>
    <mergeCell ref="AB802:AB811"/>
    <mergeCell ref="AB702:AB711"/>
    <mergeCell ref="AB712:AB721"/>
    <mergeCell ref="AB722:AB731"/>
    <mergeCell ref="AB732:AB741"/>
    <mergeCell ref="AB742:AB751"/>
    <mergeCell ref="AB752:AB761"/>
    <mergeCell ref="AB762:AB771"/>
    <mergeCell ref="AB772:AB781"/>
    <mergeCell ref="AB782:AB791"/>
    <mergeCell ref="AB612:AB621"/>
    <mergeCell ref="AB622:AB631"/>
    <mergeCell ref="AB632:AB641"/>
    <mergeCell ref="AB642:AB651"/>
    <mergeCell ref="AB652:AB661"/>
    <mergeCell ref="AB662:AB671"/>
    <mergeCell ref="AB672:AB681"/>
    <mergeCell ref="AB682:AB691"/>
    <mergeCell ref="AB692:AB701"/>
    <mergeCell ref="AB522:AB531"/>
    <mergeCell ref="AB532:AB541"/>
  </mergeCells>
  <conditionalFormatting sqref="AB12:AB811">
    <cfRule type="expression" dxfId="26" priority="2">
      <formula>AA12&lt;=2</formula>
    </cfRule>
    <cfRule type="expression" dxfId="25" priority="3">
      <formula>AA12&lt;=5</formula>
    </cfRule>
    <cfRule type="expression" dxfId="24" priority="4">
      <formula>AA12&lt;=10</formula>
    </cfRule>
    <cfRule type="expression" dxfId="23" priority="5">
      <formula>AA12&lt;=16</formula>
    </cfRule>
    <cfRule type="expression" dxfId="22" priority="6">
      <formula>AA12&lt;=25</formula>
    </cfRule>
  </conditionalFormatting>
  <conditionalFormatting sqref="AB12:AB811">
    <cfRule type="expression" dxfId="21" priority="1">
      <formula>AA12=0</formula>
    </cfRule>
  </conditionalFormatting>
  <dataValidations count="5">
    <dataValidation allowBlank="1" showInputMessage="1" showErrorMessage="1" prompt="(Não é provável que aconteça.)_x000a_" sqref="I7" xr:uid="{A7A47E1A-7281-46F5-82DA-482DF072D400}"/>
    <dataValidation allowBlank="1" showInputMessage="1" showErrorMessage="1" prompt="(Pode ser que ocorra uma vez dentro de um ano)._x000a_" sqref="J7" xr:uid="{F0AD3D1A-8DC1-4BDA-B547-68A3EFBE9D26}"/>
    <dataValidation allowBlank="1" showInputMessage="1" showErrorMessage="1" prompt="(Pode ocorrer mais de uma vez dentro de um ano)._x000a_" sqref="K7" xr:uid="{8A56E46C-038E-49D0-93E8-0936C6BE8AC6}"/>
    <dataValidation allowBlank="1" showInputMessage="1" showErrorMessage="1" prompt="(Pode ser que ocorra mensalmente)._x000a_" sqref="L7" xr:uid="{F08B460E-8F96-4F3E-BDA6-8F58485D637B}"/>
    <dataValidation allowBlank="1" showInputMessage="1" showErrorMessage="1" prompt="Pode ser que ocorra semanalmente._x000a_" sqref="M7" xr:uid="{519A5584-A2A6-4B25-BBDF-B14BDABC89B0}"/>
  </dataValidations>
  <pageMargins left="0.25" right="0.25" top="0.75" bottom="0.75" header="0.3" footer="0.3"/>
  <pageSetup paperSize="9" scale="1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A91FD-B7A7-49A0-8EBE-4B84CB56D38A}">
  <sheetPr>
    <pageSetUpPr fitToPage="1"/>
  </sheetPr>
  <dimension ref="A1:AH1894"/>
  <sheetViews>
    <sheetView showGridLines="0" zoomScale="80" zoomScaleNormal="80" workbookViewId="0">
      <pane xSplit="6" ySplit="11" topLeftCell="Q12" activePane="bottomRight" state="frozen"/>
      <selection pane="topRight" activeCell="G1" sqref="G1"/>
      <selection pane="bottomLeft" activeCell="A12" sqref="A12"/>
      <selection pane="bottomRight" activeCell="AE7" sqref="AE7"/>
    </sheetView>
  </sheetViews>
  <sheetFormatPr defaultColWidth="8.85546875" defaultRowHeight="15.75" thickTop="1" thickBottom="1" x14ac:dyDescent="0.25"/>
  <cols>
    <col min="1" max="1" width="0.7109375" style="62" customWidth="1"/>
    <col min="2" max="2" width="10.7109375" style="62" customWidth="1"/>
    <col min="3" max="3" width="21" style="62" customWidth="1"/>
    <col min="4" max="4" width="7.85546875" style="62" customWidth="1"/>
    <col min="5" max="5" width="33.42578125" style="62" customWidth="1"/>
    <col min="6" max="6" width="30.85546875" style="62" customWidth="1"/>
    <col min="7" max="7" width="25.28515625" style="62" customWidth="1"/>
    <col min="8" max="8" width="15.7109375" style="127" customWidth="1"/>
    <col min="9" max="9" width="18.7109375" style="127" customWidth="1"/>
    <col min="10" max="10" width="24.28515625" style="127" customWidth="1"/>
    <col min="11" max="11" width="23.28515625" style="127" customWidth="1"/>
    <col min="12" max="12" width="13.7109375" style="127" customWidth="1"/>
    <col min="13" max="13" width="5.7109375" style="126" customWidth="1"/>
    <col min="14" max="14" width="10.5703125" style="126" customWidth="1"/>
    <col min="15" max="15" width="5.7109375" style="126" customWidth="1"/>
    <col min="16" max="16" width="6.28515625" style="96" customWidth="1"/>
    <col min="17" max="17" width="36.28515625" style="62" customWidth="1"/>
    <col min="18" max="18" width="17.140625" style="62" customWidth="1"/>
    <col min="19" max="19" width="19.28515625" style="130" customWidth="1"/>
    <col min="20" max="20" width="22.28515625" style="62" customWidth="1"/>
    <col min="21" max="21" width="22.7109375" style="62" customWidth="1"/>
    <col min="22" max="22" width="12.7109375" style="62" customWidth="1"/>
    <col min="23" max="23" width="5.7109375" style="62" customWidth="1"/>
    <col min="24" max="24" width="10.5703125" style="62" customWidth="1"/>
    <col min="25" max="25" width="5.7109375" style="62" customWidth="1"/>
    <col min="26" max="26" width="5.28515625" style="62" customWidth="1"/>
    <col min="27" max="29" width="8.7109375" style="62" customWidth="1"/>
    <col min="30" max="30" width="14.42578125" style="98" customWidth="1"/>
    <col min="31" max="31" width="17.42578125" style="62" customWidth="1"/>
    <col min="32" max="16384" width="8.85546875" style="62"/>
  </cols>
  <sheetData>
    <row r="1" spans="1:34" ht="15" x14ac:dyDescent="0.2">
      <c r="B1" s="580" t="str">
        <f>'Mapa de Risco'!B3:C3</f>
        <v>Processo:</v>
      </c>
      <c r="C1" s="580"/>
      <c r="D1" s="581" t="str">
        <f>'Mapa de Risco'!D3</f>
        <v>A nível de Unidade ou Subunidade, Informar o assunto dos Processos, caso não seja um processo, mas um objetivo estratégico, por favor descreva-o.</v>
      </c>
      <c r="E1" s="581"/>
      <c r="F1" s="581"/>
      <c r="G1" s="581"/>
      <c r="H1" s="95"/>
      <c r="I1" s="95"/>
      <c r="J1" s="95"/>
      <c r="K1" s="95"/>
      <c r="L1" s="95"/>
      <c r="M1" s="95"/>
      <c r="N1" s="95"/>
      <c r="O1" s="95"/>
      <c r="S1" s="97"/>
    </row>
    <row r="2" spans="1:34" ht="13.9" customHeight="1" x14ac:dyDescent="0.2">
      <c r="B2" s="580" t="str">
        <f>'Mapa de Risco'!B4:C4</f>
        <v>Responsável pelo Processo:</v>
      </c>
      <c r="C2" s="580" t="s">
        <v>48</v>
      </c>
      <c r="D2" s="581" t="str">
        <f>'Mapa de Risco'!D4</f>
        <v>Informe o nome completo do Responsável DIRETO pelo processo/objetivo estratégico Unidade/Subunidade</v>
      </c>
      <c r="E2" s="581"/>
      <c r="F2" s="581"/>
      <c r="G2" s="581"/>
      <c r="H2" s="95"/>
      <c r="I2" s="95"/>
      <c r="J2" s="95"/>
      <c r="K2" s="95"/>
      <c r="L2" s="95"/>
      <c r="M2" s="95"/>
      <c r="N2" s="95"/>
      <c r="O2" s="95"/>
      <c r="S2" s="97"/>
    </row>
    <row r="3" spans="1:34" ht="13.9" customHeight="1" x14ac:dyDescent="0.2">
      <c r="B3" s="582" t="str">
        <f>'Mapa de Risco'!B5:C5</f>
        <v>Objetivo do Processo:</v>
      </c>
      <c r="C3" s="582" t="s">
        <v>43</v>
      </c>
      <c r="D3" s="581" t="str">
        <f>'Mapa de Risco'!D5</f>
        <v>Informar o objetivo final do processo.</v>
      </c>
      <c r="E3" s="581"/>
      <c r="F3" s="581"/>
      <c r="G3" s="581"/>
      <c r="H3" s="95"/>
      <c r="I3" s="95"/>
      <c r="J3" s="95"/>
      <c r="K3" s="95"/>
      <c r="L3" s="95"/>
      <c r="M3" s="95"/>
      <c r="N3" s="95"/>
      <c r="O3" s="95"/>
      <c r="S3" s="97"/>
    </row>
    <row r="4" spans="1:34" s="100" customFormat="1" ht="13.9" customHeight="1" x14ac:dyDescent="0.2">
      <c r="A4" s="99"/>
      <c r="B4" s="588" t="s">
        <v>209</v>
      </c>
      <c r="C4" s="589"/>
      <c r="D4" s="589"/>
      <c r="E4" s="589"/>
      <c r="F4" s="589"/>
      <c r="G4" s="589"/>
      <c r="H4" s="589"/>
      <c r="I4" s="589"/>
      <c r="J4" s="589"/>
      <c r="K4" s="589"/>
      <c r="L4" s="589"/>
      <c r="M4" s="589"/>
      <c r="N4" s="589"/>
      <c r="O4" s="589"/>
      <c r="P4" s="589"/>
      <c r="Q4" s="589"/>
      <c r="R4" s="589"/>
      <c r="S4" s="589"/>
      <c r="T4" s="589"/>
      <c r="U4" s="589"/>
      <c r="V4" s="589"/>
      <c r="W4" s="589"/>
      <c r="X4" s="589"/>
      <c r="Y4" s="589"/>
      <c r="Z4" s="589"/>
      <c r="AA4" s="589"/>
      <c r="AB4" s="589"/>
      <c r="AC4" s="589"/>
      <c r="AD4" s="589"/>
    </row>
    <row r="5" spans="1:34" s="96" customFormat="1" ht="18" customHeight="1" thickBot="1" x14ac:dyDescent="0.25">
      <c r="B5" s="573"/>
      <c r="C5" s="573"/>
      <c r="D5" s="710"/>
      <c r="E5" s="710"/>
      <c r="F5" s="710"/>
      <c r="G5" s="710"/>
      <c r="H5" s="543" t="s">
        <v>222</v>
      </c>
      <c r="I5" s="543"/>
      <c r="J5" s="543"/>
      <c r="K5" s="543"/>
      <c r="L5" s="543"/>
      <c r="M5" s="543"/>
      <c r="N5" s="543"/>
      <c r="O5" s="543"/>
      <c r="P5" s="101"/>
      <c r="Q5" s="101"/>
      <c r="R5" s="543" t="s">
        <v>223</v>
      </c>
      <c r="S5" s="543"/>
      <c r="T5" s="543"/>
      <c r="U5" s="543"/>
      <c r="V5" s="543"/>
      <c r="W5" s="543"/>
      <c r="X5" s="543"/>
      <c r="Y5" s="543"/>
      <c r="AA5" s="543" t="s">
        <v>203</v>
      </c>
      <c r="AB5" s="543"/>
      <c r="AC5" s="543"/>
      <c r="AD5" s="543"/>
      <c r="AE5" s="101"/>
      <c r="AF5" s="101"/>
      <c r="AG5" s="101"/>
      <c r="AH5" s="101"/>
    </row>
    <row r="6" spans="1:34" ht="28.9" customHeight="1" thickTop="1" x14ac:dyDescent="0.2">
      <c r="H6" s="724" t="s">
        <v>214</v>
      </c>
      <c r="I6" s="724" t="s">
        <v>213</v>
      </c>
      <c r="J6" s="724" t="s">
        <v>212</v>
      </c>
      <c r="K6" s="724" t="s">
        <v>211</v>
      </c>
      <c r="L6" s="724" t="s">
        <v>210</v>
      </c>
      <c r="M6" s="587" t="s">
        <v>229</v>
      </c>
      <c r="N6" s="587"/>
      <c r="O6" s="748" t="s">
        <v>224</v>
      </c>
      <c r="Q6" s="96"/>
      <c r="R6" s="724" t="s">
        <v>214</v>
      </c>
      <c r="S6" s="724" t="s">
        <v>213</v>
      </c>
      <c r="T6" s="724" t="s">
        <v>212</v>
      </c>
      <c r="U6" s="724" t="s">
        <v>211</v>
      </c>
      <c r="V6" s="724" t="s">
        <v>210</v>
      </c>
      <c r="W6" s="587" t="s">
        <v>227</v>
      </c>
      <c r="X6" s="587"/>
      <c r="Y6" s="748" t="s">
        <v>225</v>
      </c>
      <c r="AA6" s="716" t="s">
        <v>230</v>
      </c>
      <c r="AB6" s="716" t="s">
        <v>231</v>
      </c>
      <c r="AC6" s="719" t="s">
        <v>226</v>
      </c>
      <c r="AD6" s="721" t="s">
        <v>339</v>
      </c>
    </row>
    <row r="7" spans="1:34" ht="114.6" customHeight="1" thickBot="1" x14ac:dyDescent="0.25">
      <c r="E7" s="62">
        <f>5*0.5</f>
        <v>2.5</v>
      </c>
      <c r="F7" s="62">
        <f>ROUND(5*0.5,0)</f>
        <v>3</v>
      </c>
      <c r="H7" s="725"/>
      <c r="I7" s="725"/>
      <c r="J7" s="725"/>
      <c r="K7" s="725"/>
      <c r="L7" s="725"/>
      <c r="M7" s="587"/>
      <c r="N7" s="587"/>
      <c r="O7" s="748"/>
      <c r="P7" s="101"/>
      <c r="Q7" s="105"/>
      <c r="R7" s="725"/>
      <c r="S7" s="725"/>
      <c r="T7" s="725"/>
      <c r="U7" s="725"/>
      <c r="V7" s="725"/>
      <c r="W7" s="587"/>
      <c r="X7" s="587"/>
      <c r="Y7" s="748"/>
      <c r="AA7" s="717"/>
      <c r="AB7" s="717"/>
      <c r="AC7" s="719"/>
      <c r="AD7" s="721"/>
    </row>
    <row r="8" spans="1:34" ht="18.600000000000001" customHeight="1" thickTop="1" thickBot="1" x14ac:dyDescent="0.25">
      <c r="A8" s="106"/>
      <c r="B8" s="153"/>
      <c r="C8" s="153"/>
      <c r="D8" s="153"/>
      <c r="E8" s="153"/>
      <c r="F8" s="153"/>
      <c r="G8" s="154"/>
      <c r="H8" s="155" t="s">
        <v>215</v>
      </c>
      <c r="I8" s="155" t="s">
        <v>216</v>
      </c>
      <c r="J8" s="155" t="s">
        <v>217</v>
      </c>
      <c r="K8" s="155" t="s">
        <v>218</v>
      </c>
      <c r="L8" s="155" t="s">
        <v>219</v>
      </c>
      <c r="M8" s="587"/>
      <c r="N8" s="587"/>
      <c r="O8" s="748"/>
      <c r="P8" s="99"/>
      <c r="Q8" s="105"/>
      <c r="R8" s="155" t="s">
        <v>215</v>
      </c>
      <c r="S8" s="155" t="s">
        <v>216</v>
      </c>
      <c r="T8" s="155" t="s">
        <v>217</v>
      </c>
      <c r="U8" s="155" t="s">
        <v>218</v>
      </c>
      <c r="V8" s="155" t="s">
        <v>219</v>
      </c>
      <c r="W8" s="587"/>
      <c r="X8" s="587"/>
      <c r="Y8" s="748"/>
      <c r="Z8" s="99"/>
      <c r="AA8" s="717"/>
      <c r="AB8" s="717"/>
      <c r="AC8" s="719"/>
      <c r="AD8" s="721"/>
    </row>
    <row r="9" spans="1:34" ht="14.45" customHeight="1" thickTop="1" x14ac:dyDescent="0.2">
      <c r="B9" s="156"/>
      <c r="C9" s="156"/>
      <c r="D9" s="157"/>
      <c r="E9" s="156"/>
      <c r="F9" s="158"/>
      <c r="G9" s="738"/>
      <c r="H9" s="159">
        <v>0.8</v>
      </c>
      <c r="I9" s="159">
        <v>0.6</v>
      </c>
      <c r="J9" s="159">
        <v>0.4</v>
      </c>
      <c r="K9" s="159">
        <v>0.2</v>
      </c>
      <c r="L9" s="159">
        <v>0</v>
      </c>
      <c r="M9" s="587"/>
      <c r="N9" s="587"/>
      <c r="O9" s="748"/>
      <c r="P9" s="101"/>
      <c r="Q9" s="160"/>
      <c r="R9" s="159">
        <v>0.8</v>
      </c>
      <c r="S9" s="159">
        <v>0.6</v>
      </c>
      <c r="T9" s="159">
        <v>0.4</v>
      </c>
      <c r="U9" s="159">
        <v>0.2</v>
      </c>
      <c r="V9" s="159">
        <v>0</v>
      </c>
      <c r="W9" s="587"/>
      <c r="X9" s="587"/>
      <c r="Y9" s="748"/>
      <c r="Z9" s="97"/>
      <c r="AA9" s="717"/>
      <c r="AB9" s="717"/>
      <c r="AC9" s="719"/>
      <c r="AD9" s="721"/>
    </row>
    <row r="10" spans="1:34" ht="14.45" customHeight="1" x14ac:dyDescent="0.2">
      <c r="A10" s="70"/>
      <c r="B10" s="156"/>
      <c r="C10" s="156"/>
      <c r="D10" s="157"/>
      <c r="E10" s="156"/>
      <c r="F10" s="158"/>
      <c r="G10" s="738"/>
      <c r="H10" s="161" t="s">
        <v>8</v>
      </c>
      <c r="I10" s="161" t="s">
        <v>9</v>
      </c>
      <c r="J10" s="161" t="s">
        <v>10</v>
      </c>
      <c r="K10" s="161" t="s">
        <v>7</v>
      </c>
      <c r="L10" s="161" t="s">
        <v>6</v>
      </c>
      <c r="M10" s="587"/>
      <c r="N10" s="587"/>
      <c r="O10" s="748"/>
      <c r="P10" s="101"/>
      <c r="R10" s="161" t="s">
        <v>8</v>
      </c>
      <c r="S10" s="161" t="s">
        <v>9</v>
      </c>
      <c r="T10" s="161" t="s">
        <v>10</v>
      </c>
      <c r="U10" s="161" t="s">
        <v>7</v>
      </c>
      <c r="V10" s="161" t="s">
        <v>6</v>
      </c>
      <c r="W10" s="587"/>
      <c r="X10" s="587"/>
      <c r="Y10" s="748"/>
      <c r="Z10" s="97"/>
      <c r="AA10" s="717"/>
      <c r="AB10" s="717"/>
      <c r="AC10" s="719"/>
      <c r="AD10" s="721"/>
    </row>
    <row r="11" spans="1:34" ht="43.9" customHeight="1" thickBot="1" x14ac:dyDescent="0.25">
      <c r="B11" s="162" t="s">
        <v>87</v>
      </c>
      <c r="C11" s="163" t="s">
        <v>88</v>
      </c>
      <c r="D11" s="579" t="s">
        <v>59</v>
      </c>
      <c r="E11" s="575"/>
      <c r="F11" s="164" t="s">
        <v>91</v>
      </c>
      <c r="G11" s="165" t="s">
        <v>90</v>
      </c>
      <c r="H11" s="723" t="s">
        <v>220</v>
      </c>
      <c r="I11" s="723"/>
      <c r="J11" s="723"/>
      <c r="K11" s="166" t="s">
        <v>5</v>
      </c>
      <c r="L11" s="167" t="s">
        <v>221</v>
      </c>
      <c r="M11" s="587"/>
      <c r="N11" s="587"/>
      <c r="O11" s="748"/>
      <c r="P11" s="114"/>
      <c r="Q11" s="168" t="s">
        <v>92</v>
      </c>
      <c r="R11" s="749" t="s">
        <v>220</v>
      </c>
      <c r="S11" s="749"/>
      <c r="T11" s="749"/>
      <c r="U11" s="166" t="s">
        <v>5</v>
      </c>
      <c r="V11" s="169" t="s">
        <v>221</v>
      </c>
      <c r="W11" s="587"/>
      <c r="X11" s="587"/>
      <c r="Y11" s="748"/>
      <c r="Z11" s="97"/>
      <c r="AA11" s="718"/>
      <c r="AB11" s="718"/>
      <c r="AC11" s="720"/>
      <c r="AD11" s="722"/>
      <c r="AE11" s="623"/>
    </row>
    <row r="12" spans="1:34" s="78" customFormat="1" ht="56.45" customHeight="1" thickTop="1" thickBot="1" x14ac:dyDescent="0.25">
      <c r="B12" s="457" t="str">
        <f>'Mapa de Risco'!B12:B91</f>
        <v>Subp.01</v>
      </c>
      <c r="C12" s="458" t="str">
        <f>'Mapa de Risco'!C12:C91</f>
        <v xml:space="preserve">É o detalhamento do processo em etapas (caso não haja, repetir o processo neste campo)..
</v>
      </c>
      <c r="D12" s="457" t="str">
        <f>'Mapa de Risco'!D12:D21</f>
        <v>FCS.01</v>
      </c>
      <c r="E12" s="489" t="str">
        <f>'Mapa de Risco'!E12:E21</f>
        <v xml:space="preserve">  Ex.:                                                                                  
Planejamento</v>
      </c>
      <c r="F12" s="603" t="str">
        <f>'Mapa de Risco'!G12:G21</f>
        <v>Evento 1                                      É a negação do fator crítico de sucesso</v>
      </c>
      <c r="G12" s="116" t="str">
        <f>'Mapa de Risco'!F12</f>
        <v>fontes geradoras do risco</v>
      </c>
      <c r="H12" s="739" t="s">
        <v>429</v>
      </c>
      <c r="I12" s="740"/>
      <c r="J12" s="741"/>
      <c r="K12" s="182" t="s">
        <v>8</v>
      </c>
      <c r="L12" s="170">
        <f t="shared" ref="L12:L75" si="0">IF(K12=$H$10,$H$9,IF(K12=$I$10,$I$9,IF(K12=$J$10,$J$9,IF(K12=$K$10,$K$9,IF(K12=$L$10,$L$9,"")))))</f>
        <v>0.8</v>
      </c>
      <c r="M12" s="726">
        <f>IFERROR(AVERAGE(L12:L21),"")</f>
        <v>0.8</v>
      </c>
      <c r="N12" s="744" t="str">
        <f>IF(M12="","",IF(M12&lt;=0.1,$L$10,IF(M12&lt;=0.3,$K$10,IF(M12&lt;=0.5,$J$10,IF(M12&lt;=0.7,$I$10,IF(M12&lt;=0.8,$H$10,""))))))</f>
        <v>Forte</v>
      </c>
      <c r="O12" s="726">
        <f>IFERROR(1-M12,"")</f>
        <v>0.19999999999999996</v>
      </c>
      <c r="P12" s="117"/>
      <c r="Q12" s="171" t="str">
        <f>'Mapa de Risco'!H12</f>
        <v>Efeito do risco</v>
      </c>
      <c r="R12" s="728" t="s">
        <v>28</v>
      </c>
      <c r="S12" s="728"/>
      <c r="T12" s="728"/>
      <c r="U12" s="182" t="s">
        <v>6</v>
      </c>
      <c r="V12" s="170">
        <f>IF(U12=$R$10,$R$9,IF(U12=$S$10,$S$9,IF(U12=$T$10,$T$9,IF(U12=$U$10,$U$9,IF(U12=$V$10,$V$9,"")))))</f>
        <v>0</v>
      </c>
      <c r="W12" s="714">
        <f>IFERROR(AVERAGE(V12:V21),"")</f>
        <v>0</v>
      </c>
      <c r="X12" s="708" t="str">
        <f>IF(W12="","",IF(W12&lt;=0.1,$V$10,IF(W12&lt;=0.3,$U$10,IF(W12&lt;=0.5,$T$10,IF(W12&lt;=0.7,$S$10,IF(W12&lt;=0.8,$R$10,""))))))</f>
        <v>Inexistente</v>
      </c>
      <c r="Y12" s="714">
        <f>IFERROR(1-W12,"")</f>
        <v>1</v>
      </c>
      <c r="Z12" s="172"/>
      <c r="AA12" s="417">
        <f>IFERROR(IF(ROUND('Mapa de Risco'!K12:K21*'Avaliar os Controles Existent.'!O12:O21,0)&lt;=1,1,ROUND('Mapa de Risco'!K12:K21*'Avaliar os Controles Existent.'!O12:O21,0)),"")</f>
        <v>1</v>
      </c>
      <c r="AB12" s="417">
        <f>IFERROR(IF(ROUND('Mapa de Risco'!L12:L21*'Avaliar os Controles Existent.'!Y12:Y21,0)&lt;=1,1,ROUND('Mapa de Risco'!L12:L21*'Avaliar os Controles Existent.'!Y12:Y21,0)),"")</f>
        <v>2</v>
      </c>
      <c r="AC12" s="538">
        <f>IFERROR(AA12*AB12,"")</f>
        <v>2</v>
      </c>
      <c r="AD12" s="525" t="str">
        <f>IF(AC12=0,"",IF(AC12&lt;=2,"Risco Insignificante",IF(AC12&lt;=5,"Risco Pequeno",IF(AC12&lt;=10,"Risco Moderado",IF(AC12&lt;=16,"Risco Alto",IF(AC12&lt;=25,"Risco Crítico",""))))))</f>
        <v>Risco Insignificante</v>
      </c>
      <c r="AE12" s="623"/>
    </row>
    <row r="13" spans="1:34" s="78" customFormat="1" ht="15" customHeight="1" thickTop="1" thickBot="1" x14ac:dyDescent="0.25">
      <c r="B13" s="446"/>
      <c r="C13" s="459"/>
      <c r="D13" s="446"/>
      <c r="E13" s="490"/>
      <c r="F13" s="604"/>
      <c r="G13" s="116">
        <f>'Mapa de Risco'!F13</f>
        <v>0</v>
      </c>
      <c r="H13" s="711" t="s">
        <v>28</v>
      </c>
      <c r="I13" s="712"/>
      <c r="J13" s="713"/>
      <c r="K13" s="182"/>
      <c r="L13" s="170" t="str">
        <f t="shared" si="0"/>
        <v/>
      </c>
      <c r="M13" s="726"/>
      <c r="N13" s="744"/>
      <c r="O13" s="726"/>
      <c r="P13" s="117"/>
      <c r="Q13" s="123">
        <f>'Mapa de Risco'!H13</f>
        <v>0</v>
      </c>
      <c r="R13" s="728" t="s">
        <v>28</v>
      </c>
      <c r="S13" s="728"/>
      <c r="T13" s="728"/>
      <c r="U13" s="182"/>
      <c r="V13" s="170" t="str">
        <f t="shared" ref="V13:V76" si="1">IF(U13=$R$10,$R$9,IF(U13=$S$10,$S$9,IF(U13=$T$10,$T$9,IF(U13=$U$10,$U$9,IF(U13=$V$10,$V$9,"")))))</f>
        <v/>
      </c>
      <c r="W13" s="714"/>
      <c r="X13" s="708"/>
      <c r="Y13" s="714"/>
      <c r="Z13" s="172"/>
      <c r="AA13" s="417"/>
      <c r="AB13" s="417"/>
      <c r="AC13" s="539"/>
      <c r="AD13" s="526"/>
      <c r="AE13" s="623"/>
    </row>
    <row r="14" spans="1:34" s="78" customFormat="1" ht="14.45" customHeight="1" thickTop="1" thickBot="1" x14ac:dyDescent="0.25">
      <c r="B14" s="446"/>
      <c r="C14" s="459"/>
      <c r="D14" s="446"/>
      <c r="E14" s="490"/>
      <c r="F14" s="604"/>
      <c r="G14" s="116">
        <f>'Mapa de Risco'!F14</f>
        <v>0</v>
      </c>
      <c r="H14" s="711" t="s">
        <v>28</v>
      </c>
      <c r="I14" s="712"/>
      <c r="J14" s="713"/>
      <c r="K14" s="182"/>
      <c r="L14" s="170" t="str">
        <f t="shared" si="0"/>
        <v/>
      </c>
      <c r="M14" s="726"/>
      <c r="N14" s="744"/>
      <c r="O14" s="726"/>
      <c r="P14" s="117"/>
      <c r="Q14" s="123">
        <f>'Mapa de Risco'!H14</f>
        <v>0</v>
      </c>
      <c r="R14" s="728" t="s">
        <v>28</v>
      </c>
      <c r="S14" s="728"/>
      <c r="T14" s="728"/>
      <c r="U14" s="182"/>
      <c r="V14" s="170" t="str">
        <f t="shared" si="1"/>
        <v/>
      </c>
      <c r="W14" s="714"/>
      <c r="X14" s="708"/>
      <c r="Y14" s="714"/>
      <c r="Z14" s="172"/>
      <c r="AA14" s="417"/>
      <c r="AB14" s="417"/>
      <c r="AC14" s="539"/>
      <c r="AD14" s="526"/>
      <c r="AE14" s="623"/>
    </row>
    <row r="15" spans="1:34" s="78" customFormat="1" ht="15" customHeight="1" thickTop="1" thickBot="1" x14ac:dyDescent="0.25">
      <c r="B15" s="446"/>
      <c r="C15" s="459"/>
      <c r="D15" s="446"/>
      <c r="E15" s="490"/>
      <c r="F15" s="604"/>
      <c r="G15" s="116">
        <f>'Mapa de Risco'!F15</f>
        <v>0</v>
      </c>
      <c r="H15" s="711" t="s">
        <v>28</v>
      </c>
      <c r="I15" s="712"/>
      <c r="J15" s="713"/>
      <c r="K15" s="182"/>
      <c r="L15" s="170" t="str">
        <f t="shared" si="0"/>
        <v/>
      </c>
      <c r="M15" s="726"/>
      <c r="N15" s="744"/>
      <c r="O15" s="726"/>
      <c r="P15" s="117"/>
      <c r="Q15" s="123">
        <f>'Mapa de Risco'!H15</f>
        <v>0</v>
      </c>
      <c r="R15" s="728" t="s">
        <v>28</v>
      </c>
      <c r="S15" s="728"/>
      <c r="T15" s="728"/>
      <c r="U15" s="182"/>
      <c r="V15" s="170" t="str">
        <f t="shared" si="1"/>
        <v/>
      </c>
      <c r="W15" s="714"/>
      <c r="X15" s="708"/>
      <c r="Y15" s="714"/>
      <c r="Z15" s="172"/>
      <c r="AA15" s="417"/>
      <c r="AB15" s="417"/>
      <c r="AC15" s="539"/>
      <c r="AD15" s="526"/>
      <c r="AE15" s="623"/>
    </row>
    <row r="16" spans="1:34" s="78" customFormat="1" ht="14.45" customHeight="1" thickTop="1" thickBot="1" x14ac:dyDescent="0.25">
      <c r="B16" s="446"/>
      <c r="C16" s="459"/>
      <c r="D16" s="446"/>
      <c r="E16" s="490"/>
      <c r="F16" s="604"/>
      <c r="G16" s="116">
        <f>'Mapa de Risco'!F16</f>
        <v>0</v>
      </c>
      <c r="H16" s="711" t="s">
        <v>28</v>
      </c>
      <c r="I16" s="712"/>
      <c r="J16" s="713"/>
      <c r="K16" s="182"/>
      <c r="L16" s="170" t="str">
        <f t="shared" si="0"/>
        <v/>
      </c>
      <c r="M16" s="726"/>
      <c r="N16" s="744"/>
      <c r="O16" s="726"/>
      <c r="P16" s="117"/>
      <c r="Q16" s="123">
        <f>'Mapa de Risco'!H16</f>
        <v>0</v>
      </c>
      <c r="R16" s="728" t="s">
        <v>28</v>
      </c>
      <c r="S16" s="728"/>
      <c r="T16" s="728"/>
      <c r="U16" s="182"/>
      <c r="V16" s="170" t="str">
        <f t="shared" si="1"/>
        <v/>
      </c>
      <c r="W16" s="714"/>
      <c r="X16" s="708"/>
      <c r="Y16" s="714"/>
      <c r="Z16" s="172"/>
      <c r="AA16" s="417"/>
      <c r="AB16" s="417"/>
      <c r="AC16" s="539"/>
      <c r="AD16" s="526"/>
      <c r="AE16" s="623"/>
    </row>
    <row r="17" spans="2:31" s="78" customFormat="1" ht="14.45" customHeight="1" thickTop="1" thickBot="1" x14ac:dyDescent="0.25">
      <c r="B17" s="446"/>
      <c r="C17" s="459"/>
      <c r="D17" s="446"/>
      <c r="E17" s="490"/>
      <c r="F17" s="604"/>
      <c r="G17" s="116">
        <f>'Mapa de Risco'!F17</f>
        <v>0</v>
      </c>
      <c r="H17" s="711" t="s">
        <v>28</v>
      </c>
      <c r="I17" s="712"/>
      <c r="J17" s="713"/>
      <c r="K17" s="182"/>
      <c r="L17" s="170" t="str">
        <f t="shared" si="0"/>
        <v/>
      </c>
      <c r="M17" s="726"/>
      <c r="N17" s="744"/>
      <c r="O17" s="726"/>
      <c r="P17" s="117"/>
      <c r="Q17" s="123">
        <f>'Mapa de Risco'!H17</f>
        <v>0</v>
      </c>
      <c r="R17" s="728" t="s">
        <v>28</v>
      </c>
      <c r="S17" s="728"/>
      <c r="T17" s="728"/>
      <c r="U17" s="182"/>
      <c r="V17" s="170" t="str">
        <f t="shared" si="1"/>
        <v/>
      </c>
      <c r="W17" s="714"/>
      <c r="X17" s="708"/>
      <c r="Y17" s="714"/>
      <c r="Z17" s="172"/>
      <c r="AA17" s="417"/>
      <c r="AB17" s="417"/>
      <c r="AC17" s="539"/>
      <c r="AD17" s="526"/>
      <c r="AE17" s="623"/>
    </row>
    <row r="18" spans="2:31" s="78" customFormat="1" ht="14.45" customHeight="1" thickTop="1" thickBot="1" x14ac:dyDescent="0.25">
      <c r="B18" s="446"/>
      <c r="C18" s="459"/>
      <c r="D18" s="446"/>
      <c r="E18" s="490"/>
      <c r="F18" s="604"/>
      <c r="G18" s="116">
        <f>'Mapa de Risco'!F18</f>
        <v>0</v>
      </c>
      <c r="H18" s="711" t="s">
        <v>28</v>
      </c>
      <c r="I18" s="712"/>
      <c r="J18" s="713"/>
      <c r="K18" s="182"/>
      <c r="L18" s="170" t="str">
        <f t="shared" si="0"/>
        <v/>
      </c>
      <c r="M18" s="726"/>
      <c r="N18" s="744"/>
      <c r="O18" s="726"/>
      <c r="P18" s="117"/>
      <c r="Q18" s="123">
        <f>'Mapa de Risco'!H18</f>
        <v>0</v>
      </c>
      <c r="R18" s="728" t="s">
        <v>28</v>
      </c>
      <c r="S18" s="728"/>
      <c r="T18" s="728"/>
      <c r="U18" s="182"/>
      <c r="V18" s="170" t="str">
        <f t="shared" si="1"/>
        <v/>
      </c>
      <c r="W18" s="714"/>
      <c r="X18" s="708"/>
      <c r="Y18" s="714"/>
      <c r="Z18" s="172"/>
      <c r="AA18" s="417"/>
      <c r="AB18" s="417"/>
      <c r="AC18" s="539"/>
      <c r="AD18" s="526"/>
      <c r="AE18" s="623"/>
    </row>
    <row r="19" spans="2:31" s="78" customFormat="1" ht="14.45" customHeight="1" thickTop="1" thickBot="1" x14ac:dyDescent="0.25">
      <c r="B19" s="446"/>
      <c r="C19" s="459"/>
      <c r="D19" s="446"/>
      <c r="E19" s="490"/>
      <c r="F19" s="604"/>
      <c r="G19" s="116">
        <f>'Mapa de Risco'!F19</f>
        <v>0</v>
      </c>
      <c r="H19" s="711" t="s">
        <v>28</v>
      </c>
      <c r="I19" s="712"/>
      <c r="J19" s="713"/>
      <c r="K19" s="182"/>
      <c r="L19" s="170" t="str">
        <f t="shared" si="0"/>
        <v/>
      </c>
      <c r="M19" s="726"/>
      <c r="N19" s="744"/>
      <c r="O19" s="726"/>
      <c r="P19" s="117"/>
      <c r="Q19" s="123">
        <f>'Mapa de Risco'!H19</f>
        <v>0</v>
      </c>
      <c r="R19" s="728" t="s">
        <v>28</v>
      </c>
      <c r="S19" s="728"/>
      <c r="T19" s="728"/>
      <c r="U19" s="182"/>
      <c r="V19" s="170" t="str">
        <f t="shared" si="1"/>
        <v/>
      </c>
      <c r="W19" s="714"/>
      <c r="X19" s="708"/>
      <c r="Y19" s="714"/>
      <c r="Z19" s="172"/>
      <c r="AA19" s="417"/>
      <c r="AB19" s="417"/>
      <c r="AC19" s="539"/>
      <c r="AD19" s="526"/>
      <c r="AE19" s="623"/>
    </row>
    <row r="20" spans="2:31" s="78" customFormat="1" ht="14.45" customHeight="1" thickTop="1" thickBot="1" x14ac:dyDescent="0.25">
      <c r="B20" s="446"/>
      <c r="C20" s="459"/>
      <c r="D20" s="446"/>
      <c r="E20" s="490"/>
      <c r="F20" s="604"/>
      <c r="G20" s="116">
        <f>'Mapa de Risco'!F20</f>
        <v>0</v>
      </c>
      <c r="H20" s="711" t="s">
        <v>28</v>
      </c>
      <c r="I20" s="712"/>
      <c r="J20" s="713"/>
      <c r="K20" s="182"/>
      <c r="L20" s="170" t="str">
        <f t="shared" si="0"/>
        <v/>
      </c>
      <c r="M20" s="726"/>
      <c r="N20" s="744"/>
      <c r="O20" s="726"/>
      <c r="P20" s="117"/>
      <c r="Q20" s="123">
        <f>'Mapa de Risco'!H20</f>
        <v>0</v>
      </c>
      <c r="R20" s="728" t="s">
        <v>28</v>
      </c>
      <c r="S20" s="728"/>
      <c r="T20" s="728"/>
      <c r="U20" s="182"/>
      <c r="V20" s="170" t="str">
        <f t="shared" si="1"/>
        <v/>
      </c>
      <c r="W20" s="714"/>
      <c r="X20" s="708"/>
      <c r="Y20" s="714"/>
      <c r="Z20" s="172"/>
      <c r="AA20" s="417"/>
      <c r="AB20" s="417"/>
      <c r="AC20" s="539"/>
      <c r="AD20" s="526"/>
      <c r="AE20" s="623"/>
    </row>
    <row r="21" spans="2:31" s="78" customFormat="1" ht="15.6" customHeight="1" thickTop="1" thickBot="1" x14ac:dyDescent="0.25">
      <c r="B21" s="446"/>
      <c r="C21" s="459"/>
      <c r="D21" s="447"/>
      <c r="E21" s="491"/>
      <c r="F21" s="605"/>
      <c r="G21" s="116">
        <f>'Mapa de Risco'!F21</f>
        <v>0</v>
      </c>
      <c r="H21" s="711" t="s">
        <v>28</v>
      </c>
      <c r="I21" s="712"/>
      <c r="J21" s="713"/>
      <c r="K21" s="182"/>
      <c r="L21" s="170" t="str">
        <f t="shared" si="0"/>
        <v/>
      </c>
      <c r="M21" s="727"/>
      <c r="N21" s="745"/>
      <c r="O21" s="727"/>
      <c r="P21" s="117"/>
      <c r="Q21" s="123">
        <f>'Mapa de Risco'!H21</f>
        <v>0</v>
      </c>
      <c r="R21" s="728" t="s">
        <v>28</v>
      </c>
      <c r="S21" s="728"/>
      <c r="T21" s="728"/>
      <c r="U21" s="182"/>
      <c r="V21" s="170" t="str">
        <f t="shared" si="1"/>
        <v/>
      </c>
      <c r="W21" s="715"/>
      <c r="X21" s="709"/>
      <c r="Y21" s="715"/>
      <c r="Z21" s="172"/>
      <c r="AA21" s="418"/>
      <c r="AB21" s="418"/>
      <c r="AC21" s="540"/>
      <c r="AD21" s="527"/>
      <c r="AE21" s="623"/>
    </row>
    <row r="22" spans="2:31" s="78" customFormat="1" ht="14.45" customHeight="1" thickTop="1" thickBot="1" x14ac:dyDescent="0.25">
      <c r="B22" s="446"/>
      <c r="C22" s="459"/>
      <c r="D22" s="457" t="str">
        <f>'Mapa de Risco'!D22:D31</f>
        <v>FCS.02</v>
      </c>
      <c r="E22" s="590" t="str">
        <f>'Mapa de Risco'!E22:E31</f>
        <v>Recursos Humanos</v>
      </c>
      <c r="F22" s="603" t="str">
        <f>'Mapa de Risco'!G22:G31</f>
        <v>Evento 2</v>
      </c>
      <c r="G22" s="116">
        <f>'Mapa de Risco'!F22</f>
        <v>0</v>
      </c>
      <c r="H22" s="711" t="s">
        <v>28</v>
      </c>
      <c r="I22" s="712"/>
      <c r="J22" s="713"/>
      <c r="K22" s="182"/>
      <c r="L22" s="170" t="str">
        <f t="shared" si="0"/>
        <v/>
      </c>
      <c r="M22" s="726" t="str">
        <f t="shared" ref="M22" si="2">IFERROR(AVERAGE(L22:L31),"")</f>
        <v/>
      </c>
      <c r="N22" s="744" t="str">
        <f t="shared" ref="N22" si="3">IF(M22="","",IF(M22&lt;=0.1,$L$10,IF(M22&lt;=0.3,$K$10,IF(M22&lt;=0.5,$J$10,IF(M22&lt;=0.7,$I$10,IF(M22&lt;=0.8,$H$10,""))))))</f>
        <v/>
      </c>
      <c r="O22" s="726" t="str">
        <f t="shared" ref="O22" si="4">IFERROR(1-M22,"")</f>
        <v/>
      </c>
      <c r="P22" s="117"/>
      <c r="Q22" s="123">
        <f>'Mapa de Risco'!H22</f>
        <v>0</v>
      </c>
      <c r="R22" s="728" t="s">
        <v>28</v>
      </c>
      <c r="S22" s="728"/>
      <c r="T22" s="728"/>
      <c r="U22" s="182"/>
      <c r="V22" s="170" t="str">
        <f t="shared" si="1"/>
        <v/>
      </c>
      <c r="W22" s="714" t="str">
        <f>IFERROR(AVERAGE(V22:V31),"")</f>
        <v/>
      </c>
      <c r="X22" s="708" t="str">
        <f t="shared" ref="X22" si="5">IF(W22="","",IF(W22&lt;=0.1,$V$10,IF(W22&lt;=0.3,$U$10,IF(W22&lt;=0.5,$T$10,IF(W22&lt;=0.7,$S$10,IF(W22&lt;=0.8,$R$10,""))))))</f>
        <v/>
      </c>
      <c r="Y22" s="714" t="str">
        <f t="shared" ref="Y22" si="6">IFERROR(1-W22,"")</f>
        <v/>
      </c>
      <c r="Z22" s="173"/>
      <c r="AA22" s="417" t="str">
        <f>IFERROR(IF(ROUND('Mapa de Risco'!K22:K31*'Avaliar os Controles Existent.'!O22:O31,0)&lt;=1,1,ROUND('Mapa de Risco'!K22:K31*'Avaliar os Controles Existent.'!O22:O31,0)),"")</f>
        <v/>
      </c>
      <c r="AB22" s="417" t="str">
        <f>IFERROR(IF(ROUND('Mapa de Risco'!L22:L31*'Avaliar os Controles Existent.'!Y22:Y31,0)&lt;=1,1,ROUND('Mapa de Risco'!L22:L31*'Avaliar os Controles Existent.'!Y22:Y31,0)),"")</f>
        <v/>
      </c>
      <c r="AC22" s="538" t="str">
        <f>IFERROR(AA22*AB22,"")</f>
        <v/>
      </c>
      <c r="AD22" s="525" t="str">
        <f>IF(AC22=0,"",IF(AC22&lt;=2,"Risco Insignificante",IF(AC22&lt;=5,"Risco Pequeno",IF(AC22&lt;=10,"Risco Moderado",IF(AC22&lt;=16,"Risco Alto",IF(AC22&lt;=25,"Risco Crítico",""))))))</f>
        <v/>
      </c>
    </row>
    <row r="23" spans="2:31" s="78" customFormat="1" ht="15.6" customHeight="1" thickTop="1" thickBot="1" x14ac:dyDescent="0.25">
      <c r="B23" s="446"/>
      <c r="C23" s="459"/>
      <c r="D23" s="446"/>
      <c r="E23" s="490"/>
      <c r="F23" s="604"/>
      <c r="G23" s="116">
        <f>'Mapa de Risco'!F23</f>
        <v>0</v>
      </c>
      <c r="H23" s="711" t="s">
        <v>28</v>
      </c>
      <c r="I23" s="712"/>
      <c r="J23" s="713"/>
      <c r="K23" s="182"/>
      <c r="L23" s="170" t="str">
        <f t="shared" si="0"/>
        <v/>
      </c>
      <c r="M23" s="726"/>
      <c r="N23" s="744"/>
      <c r="O23" s="726"/>
      <c r="P23" s="117"/>
      <c r="Q23" s="123">
        <f>'Mapa de Risco'!H23</f>
        <v>0</v>
      </c>
      <c r="R23" s="728" t="s">
        <v>28</v>
      </c>
      <c r="S23" s="728"/>
      <c r="T23" s="728"/>
      <c r="U23" s="182"/>
      <c r="V23" s="170" t="str">
        <f t="shared" si="1"/>
        <v/>
      </c>
      <c r="W23" s="714"/>
      <c r="X23" s="708"/>
      <c r="Y23" s="714"/>
      <c r="Z23" s="173"/>
      <c r="AA23" s="417"/>
      <c r="AB23" s="417"/>
      <c r="AC23" s="539"/>
      <c r="AD23" s="526"/>
    </row>
    <row r="24" spans="2:31" s="78" customFormat="1" ht="15.6" customHeight="1" thickTop="1" thickBot="1" x14ac:dyDescent="0.25">
      <c r="B24" s="446"/>
      <c r="C24" s="459"/>
      <c r="D24" s="446"/>
      <c r="E24" s="490"/>
      <c r="F24" s="604"/>
      <c r="G24" s="116">
        <f>'Mapa de Risco'!F24</f>
        <v>0</v>
      </c>
      <c r="H24" s="711" t="s">
        <v>28</v>
      </c>
      <c r="I24" s="712"/>
      <c r="J24" s="713"/>
      <c r="K24" s="182"/>
      <c r="L24" s="170" t="str">
        <f t="shared" si="0"/>
        <v/>
      </c>
      <c r="M24" s="726"/>
      <c r="N24" s="744"/>
      <c r="O24" s="726"/>
      <c r="P24" s="117"/>
      <c r="Q24" s="123">
        <f>'Mapa de Risco'!H24</f>
        <v>0</v>
      </c>
      <c r="R24" s="728" t="s">
        <v>28</v>
      </c>
      <c r="S24" s="728"/>
      <c r="T24" s="728"/>
      <c r="U24" s="182"/>
      <c r="V24" s="170" t="str">
        <f t="shared" si="1"/>
        <v/>
      </c>
      <c r="W24" s="714"/>
      <c r="X24" s="708"/>
      <c r="Y24" s="714"/>
      <c r="AA24" s="417"/>
      <c r="AB24" s="417"/>
      <c r="AC24" s="539"/>
      <c r="AD24" s="526"/>
    </row>
    <row r="25" spans="2:31" s="78" customFormat="1" ht="15.6" customHeight="1" thickTop="1" thickBot="1" x14ac:dyDescent="0.25">
      <c r="B25" s="446"/>
      <c r="C25" s="459"/>
      <c r="D25" s="446"/>
      <c r="E25" s="490"/>
      <c r="F25" s="604"/>
      <c r="G25" s="116">
        <f>'Mapa de Risco'!F25</f>
        <v>0</v>
      </c>
      <c r="H25" s="711" t="s">
        <v>28</v>
      </c>
      <c r="I25" s="712"/>
      <c r="J25" s="713"/>
      <c r="K25" s="182"/>
      <c r="L25" s="170" t="str">
        <f t="shared" si="0"/>
        <v/>
      </c>
      <c r="M25" s="726"/>
      <c r="N25" s="744"/>
      <c r="O25" s="726"/>
      <c r="P25" s="117"/>
      <c r="Q25" s="123">
        <f>'Mapa de Risco'!H25</f>
        <v>0</v>
      </c>
      <c r="R25" s="728" t="s">
        <v>28</v>
      </c>
      <c r="S25" s="728"/>
      <c r="T25" s="728"/>
      <c r="U25" s="182"/>
      <c r="V25" s="170" t="str">
        <f t="shared" si="1"/>
        <v/>
      </c>
      <c r="W25" s="714"/>
      <c r="X25" s="708"/>
      <c r="Y25" s="714"/>
      <c r="AA25" s="417"/>
      <c r="AB25" s="417"/>
      <c r="AC25" s="539"/>
      <c r="AD25" s="526"/>
    </row>
    <row r="26" spans="2:31" s="78" customFormat="1" ht="15.6" customHeight="1" thickTop="1" thickBot="1" x14ac:dyDescent="0.25">
      <c r="B26" s="446"/>
      <c r="C26" s="459"/>
      <c r="D26" s="446"/>
      <c r="E26" s="490"/>
      <c r="F26" s="604"/>
      <c r="G26" s="116">
        <f>'Mapa de Risco'!F26</f>
        <v>0</v>
      </c>
      <c r="H26" s="711" t="s">
        <v>28</v>
      </c>
      <c r="I26" s="712"/>
      <c r="J26" s="713"/>
      <c r="K26" s="182"/>
      <c r="L26" s="170" t="str">
        <f t="shared" si="0"/>
        <v/>
      </c>
      <c r="M26" s="726"/>
      <c r="N26" s="744"/>
      <c r="O26" s="726"/>
      <c r="P26" s="117"/>
      <c r="Q26" s="123">
        <f>'Mapa de Risco'!H26</f>
        <v>0</v>
      </c>
      <c r="R26" s="728" t="s">
        <v>28</v>
      </c>
      <c r="S26" s="728"/>
      <c r="T26" s="728"/>
      <c r="U26" s="182"/>
      <c r="V26" s="170" t="str">
        <f t="shared" si="1"/>
        <v/>
      </c>
      <c r="W26" s="714"/>
      <c r="X26" s="708"/>
      <c r="Y26" s="714"/>
      <c r="AA26" s="417"/>
      <c r="AB26" s="417"/>
      <c r="AC26" s="539"/>
      <c r="AD26" s="526"/>
    </row>
    <row r="27" spans="2:31" s="78" customFormat="1" ht="15.6" customHeight="1" thickTop="1" thickBot="1" x14ac:dyDescent="0.25">
      <c r="B27" s="446"/>
      <c r="C27" s="459"/>
      <c r="D27" s="446"/>
      <c r="E27" s="490"/>
      <c r="F27" s="604"/>
      <c r="G27" s="116">
        <f>'Mapa de Risco'!F27</f>
        <v>0</v>
      </c>
      <c r="H27" s="711" t="s">
        <v>28</v>
      </c>
      <c r="I27" s="712"/>
      <c r="J27" s="713"/>
      <c r="K27" s="182"/>
      <c r="L27" s="170" t="str">
        <f t="shared" si="0"/>
        <v/>
      </c>
      <c r="M27" s="726"/>
      <c r="N27" s="744"/>
      <c r="O27" s="726"/>
      <c r="P27" s="117"/>
      <c r="Q27" s="123">
        <f>'Mapa de Risco'!H27</f>
        <v>0</v>
      </c>
      <c r="R27" s="728" t="s">
        <v>28</v>
      </c>
      <c r="S27" s="728"/>
      <c r="T27" s="728"/>
      <c r="U27" s="182"/>
      <c r="V27" s="170" t="str">
        <f t="shared" si="1"/>
        <v/>
      </c>
      <c r="W27" s="714"/>
      <c r="X27" s="708"/>
      <c r="Y27" s="714"/>
      <c r="AA27" s="417"/>
      <c r="AB27" s="417"/>
      <c r="AC27" s="539"/>
      <c r="AD27" s="526"/>
    </row>
    <row r="28" spans="2:31" s="78" customFormat="1" ht="15.6" customHeight="1" thickTop="1" thickBot="1" x14ac:dyDescent="0.25">
      <c r="B28" s="446"/>
      <c r="C28" s="459"/>
      <c r="D28" s="446"/>
      <c r="E28" s="490"/>
      <c r="F28" s="604"/>
      <c r="G28" s="116">
        <f>'Mapa de Risco'!F28</f>
        <v>0</v>
      </c>
      <c r="H28" s="711" t="s">
        <v>28</v>
      </c>
      <c r="I28" s="712"/>
      <c r="J28" s="713"/>
      <c r="K28" s="182"/>
      <c r="L28" s="170" t="str">
        <f t="shared" si="0"/>
        <v/>
      </c>
      <c r="M28" s="726"/>
      <c r="N28" s="744"/>
      <c r="O28" s="726"/>
      <c r="P28" s="117"/>
      <c r="Q28" s="123">
        <f>'Mapa de Risco'!H28</f>
        <v>0</v>
      </c>
      <c r="R28" s="728" t="s">
        <v>28</v>
      </c>
      <c r="S28" s="728"/>
      <c r="T28" s="728"/>
      <c r="U28" s="182"/>
      <c r="V28" s="170" t="str">
        <f t="shared" si="1"/>
        <v/>
      </c>
      <c r="W28" s="714"/>
      <c r="X28" s="708"/>
      <c r="Y28" s="714"/>
      <c r="AA28" s="417"/>
      <c r="AB28" s="417"/>
      <c r="AC28" s="539"/>
      <c r="AD28" s="526"/>
    </row>
    <row r="29" spans="2:31" s="78" customFormat="1" ht="15.6" customHeight="1" thickTop="1" thickBot="1" x14ac:dyDescent="0.25">
      <c r="B29" s="446"/>
      <c r="C29" s="459"/>
      <c r="D29" s="446"/>
      <c r="E29" s="490"/>
      <c r="F29" s="604"/>
      <c r="G29" s="116">
        <f>'Mapa de Risco'!F29</f>
        <v>0</v>
      </c>
      <c r="H29" s="711" t="s">
        <v>28</v>
      </c>
      <c r="I29" s="712"/>
      <c r="J29" s="713"/>
      <c r="K29" s="182"/>
      <c r="L29" s="170" t="str">
        <f t="shared" si="0"/>
        <v/>
      </c>
      <c r="M29" s="726"/>
      <c r="N29" s="744"/>
      <c r="O29" s="726"/>
      <c r="P29" s="117"/>
      <c r="Q29" s="123">
        <f>'Mapa de Risco'!H29</f>
        <v>0</v>
      </c>
      <c r="R29" s="728" t="s">
        <v>28</v>
      </c>
      <c r="S29" s="728"/>
      <c r="T29" s="728"/>
      <c r="U29" s="182"/>
      <c r="V29" s="170" t="str">
        <f t="shared" si="1"/>
        <v/>
      </c>
      <c r="W29" s="714"/>
      <c r="X29" s="708"/>
      <c r="Y29" s="714"/>
      <c r="AA29" s="417"/>
      <c r="AB29" s="417"/>
      <c r="AC29" s="539"/>
      <c r="AD29" s="526"/>
    </row>
    <row r="30" spans="2:31" s="78" customFormat="1" ht="15.6" customHeight="1" thickTop="1" thickBot="1" x14ac:dyDescent="0.25">
      <c r="B30" s="446"/>
      <c r="C30" s="459"/>
      <c r="D30" s="446"/>
      <c r="E30" s="490"/>
      <c r="F30" s="604"/>
      <c r="G30" s="116">
        <f>'Mapa de Risco'!F30</f>
        <v>0</v>
      </c>
      <c r="H30" s="711" t="s">
        <v>28</v>
      </c>
      <c r="I30" s="712"/>
      <c r="J30" s="713"/>
      <c r="K30" s="182"/>
      <c r="L30" s="170" t="str">
        <f t="shared" si="0"/>
        <v/>
      </c>
      <c r="M30" s="726"/>
      <c r="N30" s="744"/>
      <c r="O30" s="726"/>
      <c r="P30" s="117"/>
      <c r="Q30" s="123">
        <f>'Mapa de Risco'!H30</f>
        <v>0</v>
      </c>
      <c r="R30" s="728" t="s">
        <v>28</v>
      </c>
      <c r="S30" s="728"/>
      <c r="T30" s="728"/>
      <c r="U30" s="182"/>
      <c r="V30" s="170" t="str">
        <f t="shared" si="1"/>
        <v/>
      </c>
      <c r="W30" s="714"/>
      <c r="X30" s="708"/>
      <c r="Y30" s="714"/>
      <c r="AA30" s="417"/>
      <c r="AB30" s="417"/>
      <c r="AC30" s="539"/>
      <c r="AD30" s="526"/>
    </row>
    <row r="31" spans="2:31" s="78" customFormat="1" ht="15.6" customHeight="1" thickTop="1" thickBot="1" x14ac:dyDescent="0.25">
      <c r="B31" s="446"/>
      <c r="C31" s="459"/>
      <c r="D31" s="447"/>
      <c r="E31" s="491"/>
      <c r="F31" s="605"/>
      <c r="G31" s="116">
        <f>'Mapa de Risco'!F31</f>
        <v>0</v>
      </c>
      <c r="H31" s="711" t="s">
        <v>28</v>
      </c>
      <c r="I31" s="712"/>
      <c r="J31" s="713"/>
      <c r="K31" s="182"/>
      <c r="L31" s="170" t="str">
        <f t="shared" si="0"/>
        <v/>
      </c>
      <c r="M31" s="727"/>
      <c r="N31" s="745"/>
      <c r="O31" s="727"/>
      <c r="P31" s="117"/>
      <c r="Q31" s="123">
        <f>'Mapa de Risco'!H31</f>
        <v>0</v>
      </c>
      <c r="R31" s="728" t="s">
        <v>28</v>
      </c>
      <c r="S31" s="728"/>
      <c r="T31" s="728"/>
      <c r="U31" s="182"/>
      <c r="V31" s="170" t="str">
        <f t="shared" si="1"/>
        <v/>
      </c>
      <c r="W31" s="715"/>
      <c r="X31" s="709"/>
      <c r="Y31" s="715"/>
      <c r="AA31" s="418"/>
      <c r="AB31" s="418"/>
      <c r="AC31" s="540"/>
      <c r="AD31" s="527"/>
    </row>
    <row r="32" spans="2:31" s="78" customFormat="1" ht="15.6" customHeight="1" thickTop="1" thickBot="1" x14ac:dyDescent="0.25">
      <c r="B32" s="446"/>
      <c r="C32" s="459"/>
      <c r="D32" s="457" t="str">
        <f>'Mapa de Risco'!D32:D41</f>
        <v>FCS.03</v>
      </c>
      <c r="E32" s="590" t="str">
        <f>'Mapa de Risco'!E32:E41</f>
        <v>Orçamento</v>
      </c>
      <c r="F32" s="603" t="str">
        <f>'Mapa de Risco'!G32:G41</f>
        <v>Evento 3</v>
      </c>
      <c r="G32" s="116">
        <f>'Mapa de Risco'!F32</f>
        <v>0</v>
      </c>
      <c r="H32" s="711" t="s">
        <v>28</v>
      </c>
      <c r="I32" s="712"/>
      <c r="J32" s="713"/>
      <c r="K32" s="182"/>
      <c r="L32" s="170" t="str">
        <f t="shared" si="0"/>
        <v/>
      </c>
      <c r="M32" s="714" t="str">
        <f t="shared" ref="M32" si="7">IFERROR(AVERAGE(L32:L41),"")</f>
        <v/>
      </c>
      <c r="N32" s="744" t="str">
        <f t="shared" ref="N32" si="8">IF(M32="","",IF(M32&lt;=0.1,$L$10,IF(M32&lt;=0.3,$K$10,IF(M32&lt;=0.5,$J$10,IF(M32&lt;=0.7,$I$10,IF(M32&lt;=0.8,$H$10,""))))))</f>
        <v/>
      </c>
      <c r="O32" s="726" t="str">
        <f t="shared" ref="O32" si="9">IFERROR(1-M32,"")</f>
        <v/>
      </c>
      <c r="P32" s="117"/>
      <c r="Q32" s="123">
        <f>'Mapa de Risco'!H32</f>
        <v>0</v>
      </c>
      <c r="R32" s="728" t="s">
        <v>28</v>
      </c>
      <c r="S32" s="728"/>
      <c r="T32" s="728"/>
      <c r="U32" s="182"/>
      <c r="V32" s="170" t="str">
        <f t="shared" si="1"/>
        <v/>
      </c>
      <c r="W32" s="714" t="str">
        <f>IFERROR(AVERAGE(V32:V41),"")</f>
        <v/>
      </c>
      <c r="X32" s="708" t="str">
        <f t="shared" ref="X32" si="10">IF(W32="","",IF(W32&lt;=0.1,$V$10,IF(W32&lt;=0.3,$U$10,IF(W32&lt;=0.5,$T$10,IF(W32&lt;=0.7,$S$10,IF(W32&lt;=0.8,$R$10,""))))))</f>
        <v/>
      </c>
      <c r="Y32" s="714" t="str">
        <f t="shared" ref="Y32" si="11">IFERROR(1-W32,"")</f>
        <v/>
      </c>
      <c r="AA32" s="417" t="str">
        <f>IFERROR(IF(ROUND('Mapa de Risco'!K32:K41*'Avaliar os Controles Existent.'!O32:O41,0)&lt;=1,1,ROUND('Mapa de Risco'!K32:K41*'Avaliar os Controles Existent.'!O32:O41,0)),"")</f>
        <v/>
      </c>
      <c r="AB32" s="417" t="str">
        <f>IFERROR(IF(ROUND('Mapa de Risco'!L32:L41*'Avaliar os Controles Existent.'!Y32:Y41,0)&lt;=1,1,ROUND('Mapa de Risco'!L32:L41*'Avaliar os Controles Existent.'!Y32:Y41,0)),"")</f>
        <v/>
      </c>
      <c r="AC32" s="538" t="str">
        <f t="shared" ref="AC32" si="12">IFERROR(AA32*AB32,"")</f>
        <v/>
      </c>
      <c r="AD32" s="525" t="str">
        <f>IF(AC32=0,"",IF(AC32&lt;=2,"Risco Insignificante",IF(AC32&lt;=5,"Risco Pequeno",IF(AC32&lt;=10,"Risco Moderado",IF(AC32&lt;=16,"Risco Alto",IF(AC32&lt;=25,"Risco Crítico",""))))))</f>
        <v/>
      </c>
    </row>
    <row r="33" spans="2:30" s="78" customFormat="1" ht="15.6" customHeight="1" thickTop="1" thickBot="1" x14ac:dyDescent="0.25">
      <c r="B33" s="446"/>
      <c r="C33" s="459"/>
      <c r="D33" s="446"/>
      <c r="E33" s="490"/>
      <c r="F33" s="604"/>
      <c r="G33" s="116">
        <f>'Mapa de Risco'!F33</f>
        <v>0</v>
      </c>
      <c r="H33" s="711" t="s">
        <v>28</v>
      </c>
      <c r="I33" s="712"/>
      <c r="J33" s="713"/>
      <c r="K33" s="182"/>
      <c r="L33" s="170" t="str">
        <f t="shared" si="0"/>
        <v/>
      </c>
      <c r="M33" s="714"/>
      <c r="N33" s="744"/>
      <c r="O33" s="726"/>
      <c r="P33" s="117"/>
      <c r="Q33" s="123">
        <f>'Mapa de Risco'!H33</f>
        <v>0</v>
      </c>
      <c r="R33" s="728" t="s">
        <v>28</v>
      </c>
      <c r="S33" s="728"/>
      <c r="T33" s="728"/>
      <c r="U33" s="182"/>
      <c r="V33" s="170" t="str">
        <f t="shared" si="1"/>
        <v/>
      </c>
      <c r="W33" s="714"/>
      <c r="X33" s="708"/>
      <c r="Y33" s="714"/>
      <c r="AA33" s="417"/>
      <c r="AB33" s="417"/>
      <c r="AC33" s="539"/>
      <c r="AD33" s="526"/>
    </row>
    <row r="34" spans="2:30" s="78" customFormat="1" ht="15.6" customHeight="1" thickTop="1" thickBot="1" x14ac:dyDescent="0.25">
      <c r="B34" s="446"/>
      <c r="C34" s="459"/>
      <c r="D34" s="446"/>
      <c r="E34" s="490"/>
      <c r="F34" s="604"/>
      <c r="G34" s="116">
        <f>'Mapa de Risco'!F34</f>
        <v>0</v>
      </c>
      <c r="H34" s="711" t="s">
        <v>28</v>
      </c>
      <c r="I34" s="712"/>
      <c r="J34" s="713"/>
      <c r="K34" s="182"/>
      <c r="L34" s="170" t="str">
        <f t="shared" si="0"/>
        <v/>
      </c>
      <c r="M34" s="714"/>
      <c r="N34" s="744"/>
      <c r="O34" s="726"/>
      <c r="P34" s="117"/>
      <c r="Q34" s="123">
        <f>'Mapa de Risco'!H34</f>
        <v>0</v>
      </c>
      <c r="R34" s="728" t="s">
        <v>28</v>
      </c>
      <c r="S34" s="728"/>
      <c r="T34" s="728"/>
      <c r="U34" s="182"/>
      <c r="V34" s="170" t="str">
        <f t="shared" si="1"/>
        <v/>
      </c>
      <c r="W34" s="714"/>
      <c r="X34" s="708"/>
      <c r="Y34" s="714"/>
      <c r="AA34" s="417"/>
      <c r="AB34" s="417"/>
      <c r="AC34" s="539"/>
      <c r="AD34" s="526"/>
    </row>
    <row r="35" spans="2:30" s="78" customFormat="1" ht="15.6" customHeight="1" thickTop="1" thickBot="1" x14ac:dyDescent="0.25">
      <c r="B35" s="446"/>
      <c r="C35" s="459"/>
      <c r="D35" s="446"/>
      <c r="E35" s="490"/>
      <c r="F35" s="604"/>
      <c r="G35" s="116">
        <f>'Mapa de Risco'!F35</f>
        <v>0</v>
      </c>
      <c r="H35" s="711" t="s">
        <v>28</v>
      </c>
      <c r="I35" s="712"/>
      <c r="J35" s="713"/>
      <c r="K35" s="182"/>
      <c r="L35" s="170" t="str">
        <f t="shared" si="0"/>
        <v/>
      </c>
      <c r="M35" s="714"/>
      <c r="N35" s="744"/>
      <c r="O35" s="726"/>
      <c r="P35" s="117"/>
      <c r="Q35" s="123">
        <f>'Mapa de Risco'!H35</f>
        <v>0</v>
      </c>
      <c r="R35" s="728" t="s">
        <v>28</v>
      </c>
      <c r="S35" s="728"/>
      <c r="T35" s="728"/>
      <c r="U35" s="182"/>
      <c r="V35" s="170" t="str">
        <f t="shared" si="1"/>
        <v/>
      </c>
      <c r="W35" s="714"/>
      <c r="X35" s="708"/>
      <c r="Y35" s="714"/>
      <c r="AA35" s="417"/>
      <c r="AB35" s="417"/>
      <c r="AC35" s="539"/>
      <c r="AD35" s="526"/>
    </row>
    <row r="36" spans="2:30" s="78" customFormat="1" ht="15.6" customHeight="1" thickTop="1" thickBot="1" x14ac:dyDescent="0.25">
      <c r="B36" s="446"/>
      <c r="C36" s="459"/>
      <c r="D36" s="446"/>
      <c r="E36" s="490"/>
      <c r="F36" s="604"/>
      <c r="G36" s="116">
        <f>'Mapa de Risco'!F36</f>
        <v>0</v>
      </c>
      <c r="H36" s="711" t="s">
        <v>28</v>
      </c>
      <c r="I36" s="712"/>
      <c r="J36" s="713"/>
      <c r="K36" s="182"/>
      <c r="L36" s="170" t="str">
        <f t="shared" si="0"/>
        <v/>
      </c>
      <c r="M36" s="714"/>
      <c r="N36" s="744"/>
      <c r="O36" s="726"/>
      <c r="P36" s="117"/>
      <c r="Q36" s="123">
        <f>'Mapa de Risco'!H36</f>
        <v>0</v>
      </c>
      <c r="R36" s="728" t="s">
        <v>28</v>
      </c>
      <c r="S36" s="728"/>
      <c r="T36" s="728"/>
      <c r="U36" s="182"/>
      <c r="V36" s="170" t="str">
        <f t="shared" si="1"/>
        <v/>
      </c>
      <c r="W36" s="714"/>
      <c r="X36" s="708"/>
      <c r="Y36" s="714"/>
      <c r="AA36" s="417"/>
      <c r="AB36" s="417"/>
      <c r="AC36" s="539"/>
      <c r="AD36" s="526"/>
    </row>
    <row r="37" spans="2:30" s="78" customFormat="1" ht="15.6" customHeight="1" thickTop="1" thickBot="1" x14ac:dyDescent="0.25">
      <c r="B37" s="446"/>
      <c r="C37" s="459"/>
      <c r="D37" s="446"/>
      <c r="E37" s="490"/>
      <c r="F37" s="604"/>
      <c r="G37" s="116">
        <f>'Mapa de Risco'!F37</f>
        <v>0</v>
      </c>
      <c r="H37" s="711" t="s">
        <v>28</v>
      </c>
      <c r="I37" s="712"/>
      <c r="J37" s="713"/>
      <c r="K37" s="182"/>
      <c r="L37" s="170" t="str">
        <f t="shared" si="0"/>
        <v/>
      </c>
      <c r="M37" s="714"/>
      <c r="N37" s="744"/>
      <c r="O37" s="726"/>
      <c r="P37" s="117"/>
      <c r="Q37" s="123">
        <f>'Mapa de Risco'!H37</f>
        <v>0</v>
      </c>
      <c r="R37" s="728" t="s">
        <v>28</v>
      </c>
      <c r="S37" s="728"/>
      <c r="T37" s="728"/>
      <c r="U37" s="182"/>
      <c r="V37" s="170" t="str">
        <f t="shared" si="1"/>
        <v/>
      </c>
      <c r="W37" s="714"/>
      <c r="X37" s="708"/>
      <c r="Y37" s="714"/>
      <c r="AA37" s="417"/>
      <c r="AB37" s="417"/>
      <c r="AC37" s="539"/>
      <c r="AD37" s="526"/>
    </row>
    <row r="38" spans="2:30" s="78" customFormat="1" ht="15.6" customHeight="1" thickTop="1" thickBot="1" x14ac:dyDescent="0.25">
      <c r="B38" s="446"/>
      <c r="C38" s="459"/>
      <c r="D38" s="446"/>
      <c r="E38" s="490"/>
      <c r="F38" s="604"/>
      <c r="G38" s="116">
        <f>'Mapa de Risco'!F38</f>
        <v>0</v>
      </c>
      <c r="H38" s="711" t="s">
        <v>28</v>
      </c>
      <c r="I38" s="712"/>
      <c r="J38" s="713"/>
      <c r="K38" s="182"/>
      <c r="L38" s="170" t="str">
        <f t="shared" si="0"/>
        <v/>
      </c>
      <c r="M38" s="714"/>
      <c r="N38" s="744"/>
      <c r="O38" s="726"/>
      <c r="P38" s="117"/>
      <c r="Q38" s="123">
        <f>'Mapa de Risco'!H38</f>
        <v>0</v>
      </c>
      <c r="R38" s="728" t="s">
        <v>28</v>
      </c>
      <c r="S38" s="728"/>
      <c r="T38" s="728"/>
      <c r="U38" s="182"/>
      <c r="V38" s="170" t="str">
        <f t="shared" si="1"/>
        <v/>
      </c>
      <c r="W38" s="714"/>
      <c r="X38" s="708"/>
      <c r="Y38" s="714"/>
      <c r="AA38" s="417"/>
      <c r="AB38" s="417"/>
      <c r="AC38" s="539"/>
      <c r="AD38" s="526"/>
    </row>
    <row r="39" spans="2:30" s="78" customFormat="1" ht="15.6" customHeight="1" thickTop="1" thickBot="1" x14ac:dyDescent="0.25">
      <c r="B39" s="446"/>
      <c r="C39" s="459"/>
      <c r="D39" s="446"/>
      <c r="E39" s="490"/>
      <c r="F39" s="604"/>
      <c r="G39" s="116">
        <f>'Mapa de Risco'!F39</f>
        <v>0</v>
      </c>
      <c r="H39" s="711" t="s">
        <v>28</v>
      </c>
      <c r="I39" s="712"/>
      <c r="J39" s="713"/>
      <c r="K39" s="182"/>
      <c r="L39" s="170" t="str">
        <f t="shared" si="0"/>
        <v/>
      </c>
      <c r="M39" s="714"/>
      <c r="N39" s="744"/>
      <c r="O39" s="726"/>
      <c r="P39" s="117"/>
      <c r="Q39" s="123">
        <f>'Mapa de Risco'!H39</f>
        <v>0</v>
      </c>
      <c r="R39" s="728" t="s">
        <v>28</v>
      </c>
      <c r="S39" s="728"/>
      <c r="T39" s="728"/>
      <c r="U39" s="182"/>
      <c r="V39" s="170" t="str">
        <f t="shared" si="1"/>
        <v/>
      </c>
      <c r="W39" s="714"/>
      <c r="X39" s="708"/>
      <c r="Y39" s="714"/>
      <c r="AA39" s="417"/>
      <c r="AB39" s="417"/>
      <c r="AC39" s="539"/>
      <c r="AD39" s="526"/>
    </row>
    <row r="40" spans="2:30" s="78" customFormat="1" ht="15.6" customHeight="1" thickTop="1" thickBot="1" x14ac:dyDescent="0.25">
      <c r="B40" s="446"/>
      <c r="C40" s="459"/>
      <c r="D40" s="446"/>
      <c r="E40" s="490"/>
      <c r="F40" s="604"/>
      <c r="G40" s="116">
        <f>'Mapa de Risco'!F40</f>
        <v>0</v>
      </c>
      <c r="H40" s="711" t="s">
        <v>28</v>
      </c>
      <c r="I40" s="712"/>
      <c r="J40" s="713"/>
      <c r="K40" s="182"/>
      <c r="L40" s="170" t="str">
        <f t="shared" si="0"/>
        <v/>
      </c>
      <c r="M40" s="714"/>
      <c r="N40" s="744"/>
      <c r="O40" s="726"/>
      <c r="P40" s="117"/>
      <c r="Q40" s="123">
        <f>'Mapa de Risco'!H40</f>
        <v>0</v>
      </c>
      <c r="R40" s="728" t="s">
        <v>28</v>
      </c>
      <c r="S40" s="728"/>
      <c r="T40" s="728"/>
      <c r="U40" s="182"/>
      <c r="V40" s="170" t="str">
        <f t="shared" si="1"/>
        <v/>
      </c>
      <c r="W40" s="714"/>
      <c r="X40" s="708"/>
      <c r="Y40" s="714"/>
      <c r="AA40" s="417"/>
      <c r="AB40" s="417"/>
      <c r="AC40" s="539"/>
      <c r="AD40" s="526"/>
    </row>
    <row r="41" spans="2:30" s="78" customFormat="1" ht="15.6" customHeight="1" thickTop="1" thickBot="1" x14ac:dyDescent="0.25">
      <c r="B41" s="446"/>
      <c r="C41" s="459"/>
      <c r="D41" s="447"/>
      <c r="E41" s="491"/>
      <c r="F41" s="605"/>
      <c r="G41" s="116">
        <f>'Mapa de Risco'!F41</f>
        <v>0</v>
      </c>
      <c r="H41" s="711" t="s">
        <v>28</v>
      </c>
      <c r="I41" s="712"/>
      <c r="J41" s="713"/>
      <c r="K41" s="182"/>
      <c r="L41" s="170" t="str">
        <f t="shared" si="0"/>
        <v/>
      </c>
      <c r="M41" s="715"/>
      <c r="N41" s="745"/>
      <c r="O41" s="727"/>
      <c r="P41" s="117"/>
      <c r="Q41" s="123">
        <f>'Mapa de Risco'!H41</f>
        <v>0</v>
      </c>
      <c r="R41" s="728" t="s">
        <v>28</v>
      </c>
      <c r="S41" s="728"/>
      <c r="T41" s="728"/>
      <c r="U41" s="182"/>
      <c r="V41" s="170" t="str">
        <f t="shared" si="1"/>
        <v/>
      </c>
      <c r="W41" s="715"/>
      <c r="X41" s="709"/>
      <c r="Y41" s="715"/>
      <c r="AA41" s="418"/>
      <c r="AB41" s="418"/>
      <c r="AC41" s="540"/>
      <c r="AD41" s="527"/>
    </row>
    <row r="42" spans="2:30" s="78" customFormat="1" ht="15.6" customHeight="1" thickTop="1" thickBot="1" x14ac:dyDescent="0.25">
      <c r="B42" s="446"/>
      <c r="C42" s="459"/>
      <c r="D42" s="457" t="str">
        <f>'Mapa de Risco'!D42:D51</f>
        <v>FCS.04</v>
      </c>
      <c r="E42" s="590" t="str">
        <f>'Mapa de Risco'!E42:E51</f>
        <v>Pesquisa de Preços</v>
      </c>
      <c r="F42" s="603" t="str">
        <f>'Mapa de Risco'!G42:G51</f>
        <v>Evento 4</v>
      </c>
      <c r="G42" s="116">
        <f>'Mapa de Risco'!F42</f>
        <v>0</v>
      </c>
      <c r="H42" s="711" t="s">
        <v>28</v>
      </c>
      <c r="I42" s="712"/>
      <c r="J42" s="713"/>
      <c r="K42" s="182"/>
      <c r="L42" s="170" t="str">
        <f t="shared" si="0"/>
        <v/>
      </c>
      <c r="M42" s="714" t="str">
        <f t="shared" ref="M42" si="13">IFERROR(AVERAGE(L42:L51),"")</f>
        <v/>
      </c>
      <c r="N42" s="744" t="str">
        <f t="shared" ref="N42" si="14">IF(M42="","",IF(M42&lt;=0.1,$L$10,IF(M42&lt;=0.3,$K$10,IF(M42&lt;=0.5,$J$10,IF(M42&lt;=0.7,$I$10,IF(M42&lt;=0.8,$H$10,""))))))</f>
        <v/>
      </c>
      <c r="O42" s="726" t="str">
        <f t="shared" ref="O42" si="15">IFERROR(1-M42,"")</f>
        <v/>
      </c>
      <c r="P42" s="117"/>
      <c r="Q42" s="123">
        <f>'Mapa de Risco'!H42</f>
        <v>0</v>
      </c>
      <c r="R42" s="728" t="s">
        <v>28</v>
      </c>
      <c r="S42" s="728"/>
      <c r="T42" s="728"/>
      <c r="U42" s="182"/>
      <c r="V42" s="170" t="str">
        <f t="shared" si="1"/>
        <v/>
      </c>
      <c r="W42" s="714" t="str">
        <f t="shared" ref="W42" si="16">IFERROR(AVERAGE(V42:V51),"")</f>
        <v/>
      </c>
      <c r="X42" s="708" t="str">
        <f t="shared" ref="X42" si="17">IF(W42="","",IF(W42&lt;=0.1,$V$10,IF(W42&lt;=0.3,$U$10,IF(W42&lt;=0.5,$T$10,IF(W42&lt;=0.7,$S$10,IF(W42&lt;=0.8,$R$10,""))))))</f>
        <v/>
      </c>
      <c r="Y42" s="714" t="str">
        <f t="shared" ref="Y42" si="18">IFERROR(1-W42,"")</f>
        <v/>
      </c>
      <c r="AA42" s="417" t="str">
        <f>IFERROR(IF(ROUND('Mapa de Risco'!K42:K51*'Avaliar os Controles Existent.'!O42:O51,0)&lt;=1,1,ROUND('Mapa de Risco'!K42:K51*'Avaliar os Controles Existent.'!O42:O51,0)),"")</f>
        <v/>
      </c>
      <c r="AB42" s="417" t="str">
        <f>IFERROR(IF(ROUND('Mapa de Risco'!L42:L51*'Avaliar os Controles Existent.'!Y42:Y51,0)&lt;=1,1,ROUND('Mapa de Risco'!L42:L51*'Avaliar os Controles Existent.'!Y42:Y51,0)),"")</f>
        <v/>
      </c>
      <c r="AC42" s="538" t="str">
        <f t="shared" ref="AC42" si="19">IFERROR(AA42*AB42,"")</f>
        <v/>
      </c>
      <c r="AD42" s="525" t="str">
        <f t="shared" ref="AD42" si="20">IF(AC42=0,"",IF(AC42&lt;=2,"Risco Insignificante",IF(AC42&lt;=5,"Risco Pequeno",IF(AC42&lt;=10,"Risco Moderado",IF(AC42&lt;=16,"Risco Alto",IF(AC42&lt;=25,"Risco Crítico",""))))))</f>
        <v/>
      </c>
    </row>
    <row r="43" spans="2:30" s="78" customFormat="1" ht="15.6" customHeight="1" thickTop="1" thickBot="1" x14ac:dyDescent="0.25">
      <c r="B43" s="446"/>
      <c r="C43" s="459"/>
      <c r="D43" s="446"/>
      <c r="E43" s="490"/>
      <c r="F43" s="604"/>
      <c r="G43" s="116">
        <f>'Mapa de Risco'!F43</f>
        <v>0</v>
      </c>
      <c r="H43" s="711" t="s">
        <v>28</v>
      </c>
      <c r="I43" s="712"/>
      <c r="J43" s="713"/>
      <c r="K43" s="182"/>
      <c r="L43" s="170" t="str">
        <f t="shared" si="0"/>
        <v/>
      </c>
      <c r="M43" s="714"/>
      <c r="N43" s="744"/>
      <c r="O43" s="726"/>
      <c r="P43" s="117"/>
      <c r="Q43" s="123">
        <f>'Mapa de Risco'!H43</f>
        <v>0</v>
      </c>
      <c r="R43" s="728" t="s">
        <v>28</v>
      </c>
      <c r="S43" s="728"/>
      <c r="T43" s="728"/>
      <c r="U43" s="182"/>
      <c r="V43" s="170" t="str">
        <f t="shared" si="1"/>
        <v/>
      </c>
      <c r="W43" s="714"/>
      <c r="X43" s="708"/>
      <c r="Y43" s="714"/>
      <c r="AA43" s="417"/>
      <c r="AB43" s="417"/>
      <c r="AC43" s="539"/>
      <c r="AD43" s="526"/>
    </row>
    <row r="44" spans="2:30" s="78" customFormat="1" ht="15.6" customHeight="1" thickTop="1" thickBot="1" x14ac:dyDescent="0.25">
      <c r="B44" s="446"/>
      <c r="C44" s="459"/>
      <c r="D44" s="446"/>
      <c r="E44" s="490"/>
      <c r="F44" s="604"/>
      <c r="G44" s="116">
        <f>'Mapa de Risco'!F44</f>
        <v>0</v>
      </c>
      <c r="H44" s="711" t="s">
        <v>28</v>
      </c>
      <c r="I44" s="712"/>
      <c r="J44" s="713"/>
      <c r="K44" s="182"/>
      <c r="L44" s="170" t="str">
        <f t="shared" si="0"/>
        <v/>
      </c>
      <c r="M44" s="714"/>
      <c r="N44" s="744"/>
      <c r="O44" s="726"/>
      <c r="P44" s="117"/>
      <c r="Q44" s="123">
        <f>'Mapa de Risco'!H44</f>
        <v>0</v>
      </c>
      <c r="R44" s="728" t="s">
        <v>28</v>
      </c>
      <c r="S44" s="728"/>
      <c r="T44" s="728"/>
      <c r="U44" s="182"/>
      <c r="V44" s="170" t="str">
        <f t="shared" si="1"/>
        <v/>
      </c>
      <c r="W44" s="714"/>
      <c r="X44" s="708"/>
      <c r="Y44" s="714"/>
      <c r="AA44" s="417"/>
      <c r="AB44" s="417"/>
      <c r="AC44" s="539"/>
      <c r="AD44" s="526"/>
    </row>
    <row r="45" spans="2:30" s="78" customFormat="1" ht="15.6" customHeight="1" thickTop="1" thickBot="1" x14ac:dyDescent="0.25">
      <c r="B45" s="446"/>
      <c r="C45" s="459"/>
      <c r="D45" s="446"/>
      <c r="E45" s="490"/>
      <c r="F45" s="604"/>
      <c r="G45" s="116">
        <f>'Mapa de Risco'!F45</f>
        <v>0</v>
      </c>
      <c r="H45" s="711" t="s">
        <v>28</v>
      </c>
      <c r="I45" s="712"/>
      <c r="J45" s="713"/>
      <c r="K45" s="182"/>
      <c r="L45" s="170" t="str">
        <f t="shared" si="0"/>
        <v/>
      </c>
      <c r="M45" s="714"/>
      <c r="N45" s="744"/>
      <c r="O45" s="726"/>
      <c r="P45" s="117"/>
      <c r="Q45" s="123">
        <f>'Mapa de Risco'!H45</f>
        <v>0</v>
      </c>
      <c r="R45" s="728" t="s">
        <v>28</v>
      </c>
      <c r="S45" s="728"/>
      <c r="T45" s="728"/>
      <c r="U45" s="182"/>
      <c r="V45" s="170" t="str">
        <f t="shared" si="1"/>
        <v/>
      </c>
      <c r="W45" s="714"/>
      <c r="X45" s="708"/>
      <c r="Y45" s="714"/>
      <c r="AA45" s="417"/>
      <c r="AB45" s="417"/>
      <c r="AC45" s="539"/>
      <c r="AD45" s="526"/>
    </row>
    <row r="46" spans="2:30" s="78" customFormat="1" ht="15.6" customHeight="1" thickTop="1" thickBot="1" x14ac:dyDescent="0.25">
      <c r="B46" s="446"/>
      <c r="C46" s="459"/>
      <c r="D46" s="446"/>
      <c r="E46" s="490"/>
      <c r="F46" s="604"/>
      <c r="G46" s="116">
        <f>'Mapa de Risco'!F46</f>
        <v>0</v>
      </c>
      <c r="H46" s="711" t="s">
        <v>28</v>
      </c>
      <c r="I46" s="712"/>
      <c r="J46" s="713"/>
      <c r="K46" s="182"/>
      <c r="L46" s="170" t="str">
        <f t="shared" si="0"/>
        <v/>
      </c>
      <c r="M46" s="714"/>
      <c r="N46" s="744"/>
      <c r="O46" s="726"/>
      <c r="P46" s="117"/>
      <c r="Q46" s="123">
        <f>'Mapa de Risco'!H46</f>
        <v>0</v>
      </c>
      <c r="R46" s="728" t="s">
        <v>28</v>
      </c>
      <c r="S46" s="728"/>
      <c r="T46" s="728"/>
      <c r="U46" s="182"/>
      <c r="V46" s="170" t="str">
        <f t="shared" si="1"/>
        <v/>
      </c>
      <c r="W46" s="714"/>
      <c r="X46" s="708"/>
      <c r="Y46" s="714"/>
      <c r="AA46" s="417"/>
      <c r="AB46" s="417"/>
      <c r="AC46" s="539"/>
      <c r="AD46" s="526"/>
    </row>
    <row r="47" spans="2:30" s="78" customFormat="1" ht="15.6" customHeight="1" thickTop="1" thickBot="1" x14ac:dyDescent="0.25">
      <c r="B47" s="446"/>
      <c r="C47" s="459"/>
      <c r="D47" s="446"/>
      <c r="E47" s="490"/>
      <c r="F47" s="604"/>
      <c r="G47" s="116">
        <f>'Mapa de Risco'!F47</f>
        <v>0</v>
      </c>
      <c r="H47" s="711" t="s">
        <v>28</v>
      </c>
      <c r="I47" s="712"/>
      <c r="J47" s="713"/>
      <c r="K47" s="182"/>
      <c r="L47" s="170" t="str">
        <f t="shared" si="0"/>
        <v/>
      </c>
      <c r="M47" s="714"/>
      <c r="N47" s="744"/>
      <c r="O47" s="726"/>
      <c r="P47" s="117"/>
      <c r="Q47" s="123">
        <f>'Mapa de Risco'!H47</f>
        <v>0</v>
      </c>
      <c r="R47" s="728" t="s">
        <v>28</v>
      </c>
      <c r="S47" s="728"/>
      <c r="T47" s="728"/>
      <c r="U47" s="182"/>
      <c r="V47" s="170" t="str">
        <f t="shared" si="1"/>
        <v/>
      </c>
      <c r="W47" s="714"/>
      <c r="X47" s="708"/>
      <c r="Y47" s="714"/>
      <c r="AA47" s="417"/>
      <c r="AB47" s="417"/>
      <c r="AC47" s="539"/>
      <c r="AD47" s="526"/>
    </row>
    <row r="48" spans="2:30" s="78" customFormat="1" ht="15.6" customHeight="1" thickTop="1" thickBot="1" x14ac:dyDescent="0.25">
      <c r="B48" s="446"/>
      <c r="C48" s="459"/>
      <c r="D48" s="446"/>
      <c r="E48" s="490"/>
      <c r="F48" s="604"/>
      <c r="G48" s="116">
        <f>'Mapa de Risco'!F48</f>
        <v>0</v>
      </c>
      <c r="H48" s="711" t="s">
        <v>28</v>
      </c>
      <c r="I48" s="712"/>
      <c r="J48" s="713"/>
      <c r="K48" s="182"/>
      <c r="L48" s="170" t="str">
        <f t="shared" si="0"/>
        <v/>
      </c>
      <c r="M48" s="714"/>
      <c r="N48" s="744"/>
      <c r="O48" s="726"/>
      <c r="P48" s="117"/>
      <c r="Q48" s="123">
        <f>'Mapa de Risco'!H48</f>
        <v>0</v>
      </c>
      <c r="R48" s="728" t="s">
        <v>28</v>
      </c>
      <c r="S48" s="728"/>
      <c r="T48" s="728"/>
      <c r="U48" s="182"/>
      <c r="V48" s="170" t="str">
        <f t="shared" si="1"/>
        <v/>
      </c>
      <c r="W48" s="714"/>
      <c r="X48" s="708"/>
      <c r="Y48" s="714"/>
      <c r="AA48" s="417"/>
      <c r="AB48" s="417"/>
      <c r="AC48" s="539"/>
      <c r="AD48" s="526"/>
    </row>
    <row r="49" spans="2:30" s="78" customFormat="1" ht="15.6" customHeight="1" thickTop="1" thickBot="1" x14ac:dyDescent="0.25">
      <c r="B49" s="446"/>
      <c r="C49" s="459"/>
      <c r="D49" s="446"/>
      <c r="E49" s="490"/>
      <c r="F49" s="604"/>
      <c r="G49" s="116">
        <f>'Mapa de Risco'!F49</f>
        <v>0</v>
      </c>
      <c r="H49" s="711" t="s">
        <v>28</v>
      </c>
      <c r="I49" s="712"/>
      <c r="J49" s="713"/>
      <c r="K49" s="182"/>
      <c r="L49" s="170" t="str">
        <f t="shared" si="0"/>
        <v/>
      </c>
      <c r="M49" s="714"/>
      <c r="N49" s="744"/>
      <c r="O49" s="726"/>
      <c r="P49" s="117"/>
      <c r="Q49" s="123">
        <f>'Mapa de Risco'!H49</f>
        <v>0</v>
      </c>
      <c r="R49" s="728" t="s">
        <v>28</v>
      </c>
      <c r="S49" s="728"/>
      <c r="T49" s="728"/>
      <c r="U49" s="182"/>
      <c r="V49" s="170" t="str">
        <f t="shared" si="1"/>
        <v/>
      </c>
      <c r="W49" s="714"/>
      <c r="X49" s="708"/>
      <c r="Y49" s="714"/>
      <c r="AA49" s="417"/>
      <c r="AB49" s="417"/>
      <c r="AC49" s="539"/>
      <c r="AD49" s="526"/>
    </row>
    <row r="50" spans="2:30" s="78" customFormat="1" ht="15.6" customHeight="1" thickTop="1" thickBot="1" x14ac:dyDescent="0.25">
      <c r="B50" s="446"/>
      <c r="C50" s="459"/>
      <c r="D50" s="446"/>
      <c r="E50" s="490"/>
      <c r="F50" s="604"/>
      <c r="G50" s="116">
        <f>'Mapa de Risco'!F50</f>
        <v>0</v>
      </c>
      <c r="H50" s="711" t="s">
        <v>28</v>
      </c>
      <c r="I50" s="712"/>
      <c r="J50" s="713"/>
      <c r="K50" s="182"/>
      <c r="L50" s="170" t="str">
        <f t="shared" si="0"/>
        <v/>
      </c>
      <c r="M50" s="714"/>
      <c r="N50" s="744"/>
      <c r="O50" s="726"/>
      <c r="P50" s="117"/>
      <c r="Q50" s="123">
        <f>'Mapa de Risco'!H50</f>
        <v>0</v>
      </c>
      <c r="R50" s="728" t="s">
        <v>28</v>
      </c>
      <c r="S50" s="728"/>
      <c r="T50" s="728"/>
      <c r="U50" s="182"/>
      <c r="V50" s="170" t="str">
        <f t="shared" si="1"/>
        <v/>
      </c>
      <c r="W50" s="714"/>
      <c r="X50" s="708"/>
      <c r="Y50" s="714"/>
      <c r="AA50" s="417"/>
      <c r="AB50" s="417"/>
      <c r="AC50" s="539"/>
      <c r="AD50" s="526"/>
    </row>
    <row r="51" spans="2:30" s="78" customFormat="1" ht="15.6" customHeight="1" thickTop="1" thickBot="1" x14ac:dyDescent="0.25">
      <c r="B51" s="446"/>
      <c r="C51" s="459"/>
      <c r="D51" s="447"/>
      <c r="E51" s="491"/>
      <c r="F51" s="605"/>
      <c r="G51" s="116">
        <f>'Mapa de Risco'!F51</f>
        <v>0</v>
      </c>
      <c r="H51" s="711" t="s">
        <v>28</v>
      </c>
      <c r="I51" s="712"/>
      <c r="J51" s="713"/>
      <c r="K51" s="182"/>
      <c r="L51" s="170" t="str">
        <f t="shared" si="0"/>
        <v/>
      </c>
      <c r="M51" s="715"/>
      <c r="N51" s="745"/>
      <c r="O51" s="727"/>
      <c r="P51" s="117"/>
      <c r="Q51" s="123">
        <f>'Mapa de Risco'!H51</f>
        <v>0</v>
      </c>
      <c r="R51" s="728" t="s">
        <v>28</v>
      </c>
      <c r="S51" s="728"/>
      <c r="T51" s="728"/>
      <c r="U51" s="182"/>
      <c r="V51" s="170" t="str">
        <f t="shared" si="1"/>
        <v/>
      </c>
      <c r="W51" s="715"/>
      <c r="X51" s="709"/>
      <c r="Y51" s="715"/>
      <c r="AA51" s="418"/>
      <c r="AB51" s="418"/>
      <c r="AC51" s="540"/>
      <c r="AD51" s="527"/>
    </row>
    <row r="52" spans="2:30" s="78" customFormat="1" ht="15.6" customHeight="1" thickTop="1" thickBot="1" x14ac:dyDescent="0.25">
      <c r="B52" s="446"/>
      <c r="C52" s="459"/>
      <c r="D52" s="457" t="str">
        <f>'Mapa de Risco'!D52:D61</f>
        <v>FCS.05</v>
      </c>
      <c r="E52" s="590" t="str">
        <f>'Mapa de Risco'!E52:E61</f>
        <v>Equipe dimensionada e capacitada para elaboração de estudo preliminar</v>
      </c>
      <c r="F52" s="603" t="str">
        <f>'Mapa de Risco'!G52:G61</f>
        <v>Evento 5</v>
      </c>
      <c r="G52" s="116">
        <f>'Mapa de Risco'!F52</f>
        <v>0</v>
      </c>
      <c r="H52" s="711" t="s">
        <v>28</v>
      </c>
      <c r="I52" s="712"/>
      <c r="J52" s="713"/>
      <c r="K52" s="182"/>
      <c r="L52" s="170" t="str">
        <f t="shared" si="0"/>
        <v/>
      </c>
      <c r="M52" s="714" t="str">
        <f t="shared" ref="M52" si="21">IFERROR(AVERAGE(L52:L61),"")</f>
        <v/>
      </c>
      <c r="N52" s="744" t="str">
        <f t="shared" ref="N52" si="22">IF(M52="","",IF(M52&lt;=0.1,$L$10,IF(M52&lt;=0.3,$K$10,IF(M52&lt;=0.5,$J$10,IF(M52&lt;=0.7,$I$10,IF(M52&lt;=0.8,$H$10,""))))))</f>
        <v/>
      </c>
      <c r="O52" s="726" t="str">
        <f t="shared" ref="O52" si="23">IFERROR(1-M52,"")</f>
        <v/>
      </c>
      <c r="P52" s="117"/>
      <c r="Q52" s="123">
        <f>'Mapa de Risco'!H52</f>
        <v>0</v>
      </c>
      <c r="R52" s="728" t="s">
        <v>28</v>
      </c>
      <c r="S52" s="728"/>
      <c r="T52" s="728"/>
      <c r="U52" s="182"/>
      <c r="V52" s="170" t="str">
        <f t="shared" si="1"/>
        <v/>
      </c>
      <c r="W52" s="714" t="str">
        <f t="shared" ref="W52" si="24">IFERROR(AVERAGE(V52:V61),"")</f>
        <v/>
      </c>
      <c r="X52" s="708" t="str">
        <f t="shared" ref="X52" si="25">IF(W52="","",IF(W52&lt;=0.1,$V$10,IF(W52&lt;=0.3,$U$10,IF(W52&lt;=0.5,$T$10,IF(W52&lt;=0.7,$S$10,IF(W52&lt;=0.8,$R$10,""))))))</f>
        <v/>
      </c>
      <c r="Y52" s="714" t="str">
        <f t="shared" ref="Y52" si="26">IFERROR(1-W52,"")</f>
        <v/>
      </c>
      <c r="AA52" s="417" t="str">
        <f>IFERROR(IF(ROUND('Mapa de Risco'!K52:K61*'Avaliar os Controles Existent.'!O52:O61,0)&lt;=1,1,ROUND('Mapa de Risco'!K52:K61*'Avaliar os Controles Existent.'!O52:O61,0)),"")</f>
        <v/>
      </c>
      <c r="AB52" s="417" t="str">
        <f>IFERROR(IF(ROUND('Mapa de Risco'!L52:L61*'Avaliar os Controles Existent.'!Y52:Y61,0)&lt;=1,1,ROUND('Mapa de Risco'!L52:L61*'Avaliar os Controles Existent.'!Y52:Y61,0)),"")</f>
        <v/>
      </c>
      <c r="AC52" s="538" t="str">
        <f t="shared" ref="AC52" si="27">IFERROR(AA52*AB52,"")</f>
        <v/>
      </c>
      <c r="AD52" s="525" t="str">
        <f t="shared" ref="AD52" si="28">IF(AC52=0,"",IF(AC52&lt;=2,"Risco Insignificante",IF(AC52&lt;=5,"Risco Pequeno",IF(AC52&lt;=10,"Risco Moderado",IF(AC52&lt;=16,"Risco Alto",IF(AC52&lt;=25,"Risco Crítico",""))))))</f>
        <v/>
      </c>
    </row>
    <row r="53" spans="2:30" s="78" customFormat="1" ht="15.6" customHeight="1" thickTop="1" thickBot="1" x14ac:dyDescent="0.25">
      <c r="B53" s="446"/>
      <c r="C53" s="459"/>
      <c r="D53" s="446"/>
      <c r="E53" s="490"/>
      <c r="F53" s="604"/>
      <c r="G53" s="116">
        <f>'Mapa de Risco'!F53</f>
        <v>0</v>
      </c>
      <c r="H53" s="711" t="s">
        <v>28</v>
      </c>
      <c r="I53" s="712"/>
      <c r="J53" s="713"/>
      <c r="K53" s="182"/>
      <c r="L53" s="170" t="str">
        <f t="shared" si="0"/>
        <v/>
      </c>
      <c r="M53" s="714"/>
      <c r="N53" s="744"/>
      <c r="O53" s="726"/>
      <c r="P53" s="117"/>
      <c r="Q53" s="123">
        <f>'Mapa de Risco'!H53</f>
        <v>0</v>
      </c>
      <c r="R53" s="728" t="s">
        <v>28</v>
      </c>
      <c r="S53" s="728"/>
      <c r="T53" s="728"/>
      <c r="U53" s="182"/>
      <c r="V53" s="170" t="str">
        <f t="shared" si="1"/>
        <v/>
      </c>
      <c r="W53" s="714"/>
      <c r="X53" s="708"/>
      <c r="Y53" s="714"/>
      <c r="AA53" s="417"/>
      <c r="AB53" s="417"/>
      <c r="AC53" s="539"/>
      <c r="AD53" s="526"/>
    </row>
    <row r="54" spans="2:30" s="78" customFormat="1" ht="15.6" customHeight="1" thickTop="1" thickBot="1" x14ac:dyDescent="0.25">
      <c r="B54" s="446"/>
      <c r="C54" s="459"/>
      <c r="D54" s="446"/>
      <c r="E54" s="490"/>
      <c r="F54" s="604"/>
      <c r="G54" s="116">
        <f>'Mapa de Risco'!F54</f>
        <v>0</v>
      </c>
      <c r="H54" s="711" t="s">
        <v>28</v>
      </c>
      <c r="I54" s="712"/>
      <c r="J54" s="713"/>
      <c r="K54" s="182"/>
      <c r="L54" s="170" t="str">
        <f t="shared" si="0"/>
        <v/>
      </c>
      <c r="M54" s="714"/>
      <c r="N54" s="744"/>
      <c r="O54" s="726"/>
      <c r="P54" s="117"/>
      <c r="Q54" s="123">
        <f>'Mapa de Risco'!H54</f>
        <v>0</v>
      </c>
      <c r="R54" s="728" t="s">
        <v>28</v>
      </c>
      <c r="S54" s="728"/>
      <c r="T54" s="728"/>
      <c r="U54" s="182"/>
      <c r="V54" s="170" t="str">
        <f t="shared" si="1"/>
        <v/>
      </c>
      <c r="W54" s="714"/>
      <c r="X54" s="708"/>
      <c r="Y54" s="714"/>
      <c r="AA54" s="417"/>
      <c r="AB54" s="417"/>
      <c r="AC54" s="539"/>
      <c r="AD54" s="526"/>
    </row>
    <row r="55" spans="2:30" s="78" customFormat="1" ht="15.6" customHeight="1" thickTop="1" thickBot="1" x14ac:dyDescent="0.25">
      <c r="B55" s="446"/>
      <c r="C55" s="459"/>
      <c r="D55" s="446"/>
      <c r="E55" s="490"/>
      <c r="F55" s="604"/>
      <c r="G55" s="116">
        <f>'Mapa de Risco'!F55</f>
        <v>0</v>
      </c>
      <c r="H55" s="711" t="s">
        <v>28</v>
      </c>
      <c r="I55" s="712"/>
      <c r="J55" s="713"/>
      <c r="K55" s="182"/>
      <c r="L55" s="170" t="str">
        <f t="shared" si="0"/>
        <v/>
      </c>
      <c r="M55" s="714"/>
      <c r="N55" s="744"/>
      <c r="O55" s="726"/>
      <c r="P55" s="117"/>
      <c r="Q55" s="123">
        <f>'Mapa de Risco'!H55</f>
        <v>0</v>
      </c>
      <c r="R55" s="728" t="s">
        <v>28</v>
      </c>
      <c r="S55" s="728"/>
      <c r="T55" s="728"/>
      <c r="U55" s="182"/>
      <c r="V55" s="170" t="str">
        <f t="shared" si="1"/>
        <v/>
      </c>
      <c r="W55" s="714"/>
      <c r="X55" s="708"/>
      <c r="Y55" s="714"/>
      <c r="AA55" s="417"/>
      <c r="AB55" s="417"/>
      <c r="AC55" s="539"/>
      <c r="AD55" s="526"/>
    </row>
    <row r="56" spans="2:30" s="78" customFormat="1" ht="15.6" customHeight="1" thickTop="1" thickBot="1" x14ac:dyDescent="0.25">
      <c r="B56" s="446"/>
      <c r="C56" s="459"/>
      <c r="D56" s="446"/>
      <c r="E56" s="490"/>
      <c r="F56" s="604"/>
      <c r="G56" s="116">
        <f>'Mapa de Risco'!F56</f>
        <v>0</v>
      </c>
      <c r="H56" s="711" t="s">
        <v>28</v>
      </c>
      <c r="I56" s="712"/>
      <c r="J56" s="713"/>
      <c r="K56" s="182"/>
      <c r="L56" s="170" t="str">
        <f t="shared" si="0"/>
        <v/>
      </c>
      <c r="M56" s="714"/>
      <c r="N56" s="744"/>
      <c r="O56" s="726"/>
      <c r="P56" s="117"/>
      <c r="Q56" s="123">
        <f>'Mapa de Risco'!H56</f>
        <v>0</v>
      </c>
      <c r="R56" s="728" t="s">
        <v>28</v>
      </c>
      <c r="S56" s="728"/>
      <c r="T56" s="728"/>
      <c r="U56" s="182"/>
      <c r="V56" s="170" t="str">
        <f t="shared" si="1"/>
        <v/>
      </c>
      <c r="W56" s="714"/>
      <c r="X56" s="708"/>
      <c r="Y56" s="714"/>
      <c r="AA56" s="417"/>
      <c r="AB56" s="417"/>
      <c r="AC56" s="539"/>
      <c r="AD56" s="526"/>
    </row>
    <row r="57" spans="2:30" s="78" customFormat="1" ht="15.6" customHeight="1" thickTop="1" thickBot="1" x14ac:dyDescent="0.25">
      <c r="B57" s="446"/>
      <c r="C57" s="459"/>
      <c r="D57" s="446"/>
      <c r="E57" s="490"/>
      <c r="F57" s="604"/>
      <c r="G57" s="116">
        <f>'Mapa de Risco'!F57</f>
        <v>0</v>
      </c>
      <c r="H57" s="711" t="s">
        <v>28</v>
      </c>
      <c r="I57" s="712"/>
      <c r="J57" s="713"/>
      <c r="K57" s="182"/>
      <c r="L57" s="170" t="str">
        <f t="shared" si="0"/>
        <v/>
      </c>
      <c r="M57" s="714"/>
      <c r="N57" s="744"/>
      <c r="O57" s="726"/>
      <c r="P57" s="117"/>
      <c r="Q57" s="123">
        <f>'Mapa de Risco'!H57</f>
        <v>0</v>
      </c>
      <c r="R57" s="728" t="s">
        <v>28</v>
      </c>
      <c r="S57" s="728"/>
      <c r="T57" s="728"/>
      <c r="U57" s="182"/>
      <c r="V57" s="170" t="str">
        <f t="shared" si="1"/>
        <v/>
      </c>
      <c r="W57" s="714"/>
      <c r="X57" s="708"/>
      <c r="Y57" s="714"/>
      <c r="AA57" s="417"/>
      <c r="AB57" s="417"/>
      <c r="AC57" s="539"/>
      <c r="AD57" s="526"/>
    </row>
    <row r="58" spans="2:30" s="78" customFormat="1" ht="15.6" customHeight="1" thickTop="1" thickBot="1" x14ac:dyDescent="0.25">
      <c r="B58" s="446"/>
      <c r="C58" s="459"/>
      <c r="D58" s="446"/>
      <c r="E58" s="490"/>
      <c r="F58" s="604"/>
      <c r="G58" s="116">
        <f>'Mapa de Risco'!F58</f>
        <v>0</v>
      </c>
      <c r="H58" s="711" t="s">
        <v>28</v>
      </c>
      <c r="I58" s="712"/>
      <c r="J58" s="713"/>
      <c r="K58" s="182"/>
      <c r="L58" s="170" t="str">
        <f t="shared" si="0"/>
        <v/>
      </c>
      <c r="M58" s="714"/>
      <c r="N58" s="744"/>
      <c r="O58" s="726"/>
      <c r="P58" s="117"/>
      <c r="Q58" s="123">
        <f>'Mapa de Risco'!H58</f>
        <v>0</v>
      </c>
      <c r="R58" s="728" t="s">
        <v>28</v>
      </c>
      <c r="S58" s="728"/>
      <c r="T58" s="728"/>
      <c r="U58" s="182"/>
      <c r="V58" s="170" t="str">
        <f t="shared" si="1"/>
        <v/>
      </c>
      <c r="W58" s="714"/>
      <c r="X58" s="708"/>
      <c r="Y58" s="714"/>
      <c r="AA58" s="417"/>
      <c r="AB58" s="417"/>
      <c r="AC58" s="539"/>
      <c r="AD58" s="526"/>
    </row>
    <row r="59" spans="2:30" s="78" customFormat="1" ht="15.6" customHeight="1" thickTop="1" thickBot="1" x14ac:dyDescent="0.25">
      <c r="B59" s="446"/>
      <c r="C59" s="459"/>
      <c r="D59" s="446"/>
      <c r="E59" s="490"/>
      <c r="F59" s="604"/>
      <c r="G59" s="116">
        <f>'Mapa de Risco'!F59</f>
        <v>0</v>
      </c>
      <c r="H59" s="711" t="s">
        <v>28</v>
      </c>
      <c r="I59" s="712"/>
      <c r="J59" s="713"/>
      <c r="K59" s="182"/>
      <c r="L59" s="170" t="str">
        <f t="shared" si="0"/>
        <v/>
      </c>
      <c r="M59" s="714"/>
      <c r="N59" s="744"/>
      <c r="O59" s="726"/>
      <c r="P59" s="117"/>
      <c r="Q59" s="123">
        <f>'Mapa de Risco'!H59</f>
        <v>0</v>
      </c>
      <c r="R59" s="728" t="s">
        <v>28</v>
      </c>
      <c r="S59" s="728"/>
      <c r="T59" s="728"/>
      <c r="U59" s="182"/>
      <c r="V59" s="170" t="str">
        <f t="shared" si="1"/>
        <v/>
      </c>
      <c r="W59" s="714"/>
      <c r="X59" s="708"/>
      <c r="Y59" s="714"/>
      <c r="AA59" s="417"/>
      <c r="AB59" s="417"/>
      <c r="AC59" s="539"/>
      <c r="AD59" s="526"/>
    </row>
    <row r="60" spans="2:30" s="78" customFormat="1" ht="15.6" customHeight="1" thickTop="1" thickBot="1" x14ac:dyDescent="0.25">
      <c r="B60" s="446"/>
      <c r="C60" s="459"/>
      <c r="D60" s="446"/>
      <c r="E60" s="490"/>
      <c r="F60" s="604"/>
      <c r="G60" s="116">
        <f>'Mapa de Risco'!F60</f>
        <v>0</v>
      </c>
      <c r="H60" s="711" t="s">
        <v>28</v>
      </c>
      <c r="I60" s="712"/>
      <c r="J60" s="713"/>
      <c r="K60" s="182"/>
      <c r="L60" s="170" t="str">
        <f t="shared" si="0"/>
        <v/>
      </c>
      <c r="M60" s="714"/>
      <c r="N60" s="744"/>
      <c r="O60" s="726"/>
      <c r="P60" s="117"/>
      <c r="Q60" s="123">
        <f>'Mapa de Risco'!H60</f>
        <v>0</v>
      </c>
      <c r="R60" s="728" t="s">
        <v>28</v>
      </c>
      <c r="S60" s="728"/>
      <c r="T60" s="728"/>
      <c r="U60" s="182"/>
      <c r="V60" s="170" t="str">
        <f t="shared" si="1"/>
        <v/>
      </c>
      <c r="W60" s="714"/>
      <c r="X60" s="708"/>
      <c r="Y60" s="714"/>
      <c r="AA60" s="417"/>
      <c r="AB60" s="417"/>
      <c r="AC60" s="539"/>
      <c r="AD60" s="526"/>
    </row>
    <row r="61" spans="2:30" s="78" customFormat="1" ht="15.6" customHeight="1" thickTop="1" thickBot="1" x14ac:dyDescent="0.25">
      <c r="B61" s="446"/>
      <c r="C61" s="459"/>
      <c r="D61" s="447"/>
      <c r="E61" s="491"/>
      <c r="F61" s="605"/>
      <c r="G61" s="116">
        <f>'Mapa de Risco'!F61</f>
        <v>0</v>
      </c>
      <c r="H61" s="711" t="s">
        <v>28</v>
      </c>
      <c r="I61" s="712"/>
      <c r="J61" s="713"/>
      <c r="K61" s="182"/>
      <c r="L61" s="170" t="str">
        <f t="shared" si="0"/>
        <v/>
      </c>
      <c r="M61" s="715"/>
      <c r="N61" s="745"/>
      <c r="O61" s="727"/>
      <c r="P61" s="117"/>
      <c r="Q61" s="123">
        <f>'Mapa de Risco'!H61</f>
        <v>0</v>
      </c>
      <c r="R61" s="728" t="s">
        <v>28</v>
      </c>
      <c r="S61" s="728"/>
      <c r="T61" s="728"/>
      <c r="U61" s="182"/>
      <c r="V61" s="170" t="str">
        <f t="shared" si="1"/>
        <v/>
      </c>
      <c r="W61" s="715"/>
      <c r="X61" s="709"/>
      <c r="Y61" s="715"/>
      <c r="AA61" s="418"/>
      <c r="AB61" s="418"/>
      <c r="AC61" s="540"/>
      <c r="AD61" s="527"/>
    </row>
    <row r="62" spans="2:30" s="78" customFormat="1" ht="15.6" customHeight="1" thickTop="1" thickBot="1" x14ac:dyDescent="0.25">
      <c r="B62" s="446"/>
      <c r="C62" s="459"/>
      <c r="D62" s="457" t="str">
        <f>'Mapa de Risco'!D62:D71</f>
        <v>FCS.06</v>
      </c>
      <c r="E62" s="590" t="str">
        <f>'Mapa de Risco'!E62:E71</f>
        <v>Termo de referência</v>
      </c>
      <c r="F62" s="603" t="str">
        <f>'Mapa de Risco'!G62:G71</f>
        <v>Evento 6</v>
      </c>
      <c r="G62" s="116">
        <f>'Mapa de Risco'!F62</f>
        <v>0</v>
      </c>
      <c r="H62" s="711" t="s">
        <v>28</v>
      </c>
      <c r="I62" s="712"/>
      <c r="J62" s="713"/>
      <c r="K62" s="182"/>
      <c r="L62" s="170" t="str">
        <f t="shared" si="0"/>
        <v/>
      </c>
      <c r="M62" s="714" t="str">
        <f t="shared" ref="M62" si="29">IFERROR(AVERAGE(L62:L71),"")</f>
        <v/>
      </c>
      <c r="N62" s="744" t="str">
        <f t="shared" ref="N62" si="30">IF(M62="","",IF(M62&lt;=0.1,$L$10,IF(M62&lt;=0.3,$K$10,IF(M62&lt;=0.5,$J$10,IF(M62&lt;=0.7,$I$10,IF(M62&lt;=0.8,$H$10,""))))))</f>
        <v/>
      </c>
      <c r="O62" s="726" t="str">
        <f t="shared" ref="O62" si="31">IFERROR(1-M62,"")</f>
        <v/>
      </c>
      <c r="P62" s="117"/>
      <c r="Q62" s="123">
        <f>'Mapa de Risco'!H62</f>
        <v>0</v>
      </c>
      <c r="R62" s="728" t="s">
        <v>28</v>
      </c>
      <c r="S62" s="728"/>
      <c r="T62" s="728"/>
      <c r="U62" s="182"/>
      <c r="V62" s="170" t="str">
        <f t="shared" si="1"/>
        <v/>
      </c>
      <c r="W62" s="714" t="str">
        <f t="shared" ref="W62" si="32">IFERROR(AVERAGE(V62:V71),"")</f>
        <v/>
      </c>
      <c r="X62" s="708" t="str">
        <f t="shared" ref="X62" si="33">IF(W62="","",IF(W62&lt;=0.1,$V$10,IF(W62&lt;=0.3,$U$10,IF(W62&lt;=0.5,$T$10,IF(W62&lt;=0.7,$S$10,IF(W62&lt;=0.8,$R$10,""))))))</f>
        <v/>
      </c>
      <c r="Y62" s="714" t="str">
        <f t="shared" ref="Y62" si="34">IFERROR(1-W62,"")</f>
        <v/>
      </c>
      <c r="AA62" s="417" t="str">
        <f>IFERROR(IF(ROUND('Mapa de Risco'!K62:K71*'Avaliar os Controles Existent.'!O62:O71,0)&lt;=1,1,ROUND('Mapa de Risco'!K62:K71*'Avaliar os Controles Existent.'!O62:O71,0)),"")</f>
        <v/>
      </c>
      <c r="AB62" s="417" t="str">
        <f>IFERROR(IF(ROUND('Mapa de Risco'!L62:L71*'Avaliar os Controles Existent.'!Y62:Y71,0)&lt;=1,1,ROUND('Mapa de Risco'!L62:L71*'Avaliar os Controles Existent.'!Y62:Y71,0)),"")</f>
        <v/>
      </c>
      <c r="AC62" s="538" t="str">
        <f t="shared" ref="AC62" si="35">IFERROR(AA62*AB62,"")</f>
        <v/>
      </c>
      <c r="AD62" s="525" t="str">
        <f t="shared" ref="AD62:AD102" si="36">IF(AC62=0,"",IF(AC62&lt;=2,"Risco Insignificante",IF(AC62&lt;=5,"Risco Pequeno",IF(AC62&lt;=10,"Risco Moderado",IF(AC62&lt;=16,"Risco Alto",IF(AC62&lt;=25,"Risco Crítico",""))))))</f>
        <v/>
      </c>
    </row>
    <row r="63" spans="2:30" s="78" customFormat="1" ht="15.6" customHeight="1" thickTop="1" thickBot="1" x14ac:dyDescent="0.25">
      <c r="B63" s="446"/>
      <c r="C63" s="459"/>
      <c r="D63" s="446"/>
      <c r="E63" s="490"/>
      <c r="F63" s="604"/>
      <c r="G63" s="116">
        <f>'Mapa de Risco'!F63</f>
        <v>0</v>
      </c>
      <c r="H63" s="711" t="s">
        <v>28</v>
      </c>
      <c r="I63" s="712"/>
      <c r="J63" s="713"/>
      <c r="K63" s="182"/>
      <c r="L63" s="170" t="str">
        <f t="shared" si="0"/>
        <v/>
      </c>
      <c r="M63" s="714"/>
      <c r="N63" s="744"/>
      <c r="O63" s="726"/>
      <c r="P63" s="117"/>
      <c r="Q63" s="123">
        <f>'Mapa de Risco'!H63</f>
        <v>0</v>
      </c>
      <c r="R63" s="728" t="s">
        <v>28</v>
      </c>
      <c r="S63" s="728"/>
      <c r="T63" s="728"/>
      <c r="U63" s="182"/>
      <c r="V63" s="170" t="str">
        <f t="shared" si="1"/>
        <v/>
      </c>
      <c r="W63" s="714"/>
      <c r="X63" s="708"/>
      <c r="Y63" s="714"/>
      <c r="AA63" s="417"/>
      <c r="AB63" s="417"/>
      <c r="AC63" s="539"/>
      <c r="AD63" s="526"/>
    </row>
    <row r="64" spans="2:30" s="78" customFormat="1" ht="15.6" customHeight="1" thickTop="1" thickBot="1" x14ac:dyDescent="0.25">
      <c r="B64" s="446"/>
      <c r="C64" s="459"/>
      <c r="D64" s="446"/>
      <c r="E64" s="490"/>
      <c r="F64" s="604"/>
      <c r="G64" s="116">
        <f>'Mapa de Risco'!F64</f>
        <v>0</v>
      </c>
      <c r="H64" s="711" t="s">
        <v>28</v>
      </c>
      <c r="I64" s="712"/>
      <c r="J64" s="713"/>
      <c r="K64" s="182"/>
      <c r="L64" s="170" t="str">
        <f t="shared" si="0"/>
        <v/>
      </c>
      <c r="M64" s="714"/>
      <c r="N64" s="744"/>
      <c r="O64" s="726"/>
      <c r="P64" s="117"/>
      <c r="Q64" s="123">
        <f>'Mapa de Risco'!H64</f>
        <v>0</v>
      </c>
      <c r="R64" s="728" t="s">
        <v>28</v>
      </c>
      <c r="S64" s="728"/>
      <c r="T64" s="728"/>
      <c r="U64" s="182"/>
      <c r="V64" s="170" t="str">
        <f t="shared" si="1"/>
        <v/>
      </c>
      <c r="W64" s="714"/>
      <c r="X64" s="708"/>
      <c r="Y64" s="714"/>
      <c r="AA64" s="417"/>
      <c r="AB64" s="417"/>
      <c r="AC64" s="539"/>
      <c r="AD64" s="526"/>
    </row>
    <row r="65" spans="2:30" s="78" customFormat="1" ht="15.6" customHeight="1" thickTop="1" thickBot="1" x14ac:dyDescent="0.25">
      <c r="B65" s="446"/>
      <c r="C65" s="459"/>
      <c r="D65" s="446"/>
      <c r="E65" s="490"/>
      <c r="F65" s="604"/>
      <c r="G65" s="116">
        <f>'Mapa de Risco'!F65</f>
        <v>0</v>
      </c>
      <c r="H65" s="711" t="s">
        <v>28</v>
      </c>
      <c r="I65" s="712"/>
      <c r="J65" s="713"/>
      <c r="K65" s="182"/>
      <c r="L65" s="170" t="str">
        <f t="shared" si="0"/>
        <v/>
      </c>
      <c r="M65" s="714"/>
      <c r="N65" s="744"/>
      <c r="O65" s="726"/>
      <c r="P65" s="117"/>
      <c r="Q65" s="123">
        <f>'Mapa de Risco'!H65</f>
        <v>0</v>
      </c>
      <c r="R65" s="728" t="s">
        <v>28</v>
      </c>
      <c r="S65" s="728"/>
      <c r="T65" s="728"/>
      <c r="U65" s="182"/>
      <c r="V65" s="170" t="str">
        <f t="shared" si="1"/>
        <v/>
      </c>
      <c r="W65" s="714"/>
      <c r="X65" s="708"/>
      <c r="Y65" s="714"/>
      <c r="AA65" s="417"/>
      <c r="AB65" s="417"/>
      <c r="AC65" s="539"/>
      <c r="AD65" s="526"/>
    </row>
    <row r="66" spans="2:30" s="78" customFormat="1" ht="15.6" customHeight="1" thickTop="1" thickBot="1" x14ac:dyDescent="0.25">
      <c r="B66" s="446"/>
      <c r="C66" s="459"/>
      <c r="D66" s="446"/>
      <c r="E66" s="490"/>
      <c r="F66" s="604"/>
      <c r="G66" s="116">
        <f>'Mapa de Risco'!F66</f>
        <v>0</v>
      </c>
      <c r="H66" s="711" t="s">
        <v>28</v>
      </c>
      <c r="I66" s="712"/>
      <c r="J66" s="713"/>
      <c r="K66" s="182"/>
      <c r="L66" s="170" t="str">
        <f t="shared" si="0"/>
        <v/>
      </c>
      <c r="M66" s="714"/>
      <c r="N66" s="744"/>
      <c r="O66" s="726"/>
      <c r="P66" s="117"/>
      <c r="Q66" s="123">
        <f>'Mapa de Risco'!H66</f>
        <v>0</v>
      </c>
      <c r="R66" s="728" t="s">
        <v>28</v>
      </c>
      <c r="S66" s="728"/>
      <c r="T66" s="728"/>
      <c r="U66" s="182"/>
      <c r="V66" s="170" t="str">
        <f t="shared" si="1"/>
        <v/>
      </c>
      <c r="W66" s="714"/>
      <c r="X66" s="708"/>
      <c r="Y66" s="714"/>
      <c r="AA66" s="417"/>
      <c r="AB66" s="417"/>
      <c r="AC66" s="539"/>
      <c r="AD66" s="526"/>
    </row>
    <row r="67" spans="2:30" s="78" customFormat="1" ht="15.6" customHeight="1" thickTop="1" thickBot="1" x14ac:dyDescent="0.25">
      <c r="B67" s="446"/>
      <c r="C67" s="459"/>
      <c r="D67" s="446"/>
      <c r="E67" s="490"/>
      <c r="F67" s="604"/>
      <c r="G67" s="116">
        <f>'Mapa de Risco'!F67</f>
        <v>0</v>
      </c>
      <c r="H67" s="711" t="s">
        <v>28</v>
      </c>
      <c r="I67" s="712"/>
      <c r="J67" s="713"/>
      <c r="K67" s="182"/>
      <c r="L67" s="170" t="str">
        <f t="shared" si="0"/>
        <v/>
      </c>
      <c r="M67" s="714"/>
      <c r="N67" s="744"/>
      <c r="O67" s="726"/>
      <c r="P67" s="117"/>
      <c r="Q67" s="123">
        <f>'Mapa de Risco'!H67</f>
        <v>0</v>
      </c>
      <c r="R67" s="728" t="s">
        <v>28</v>
      </c>
      <c r="S67" s="728"/>
      <c r="T67" s="728"/>
      <c r="U67" s="182"/>
      <c r="V67" s="170" t="str">
        <f t="shared" si="1"/>
        <v/>
      </c>
      <c r="W67" s="714"/>
      <c r="X67" s="708"/>
      <c r="Y67" s="714"/>
      <c r="AA67" s="417"/>
      <c r="AB67" s="417"/>
      <c r="AC67" s="539"/>
      <c r="AD67" s="526"/>
    </row>
    <row r="68" spans="2:30" s="78" customFormat="1" ht="15.6" customHeight="1" thickTop="1" thickBot="1" x14ac:dyDescent="0.25">
      <c r="B68" s="446"/>
      <c r="C68" s="459"/>
      <c r="D68" s="446"/>
      <c r="E68" s="490"/>
      <c r="F68" s="604"/>
      <c r="G68" s="116">
        <f>'Mapa de Risco'!F68</f>
        <v>0</v>
      </c>
      <c r="H68" s="711" t="s">
        <v>28</v>
      </c>
      <c r="I68" s="712"/>
      <c r="J68" s="713"/>
      <c r="K68" s="182"/>
      <c r="L68" s="170" t="str">
        <f t="shared" si="0"/>
        <v/>
      </c>
      <c r="M68" s="714"/>
      <c r="N68" s="744"/>
      <c r="O68" s="726"/>
      <c r="P68" s="117"/>
      <c r="Q68" s="123">
        <f>'Mapa de Risco'!H68</f>
        <v>0</v>
      </c>
      <c r="R68" s="728" t="s">
        <v>28</v>
      </c>
      <c r="S68" s="728"/>
      <c r="T68" s="728"/>
      <c r="U68" s="182"/>
      <c r="V68" s="170" t="str">
        <f t="shared" si="1"/>
        <v/>
      </c>
      <c r="W68" s="714"/>
      <c r="X68" s="708"/>
      <c r="Y68" s="714"/>
      <c r="AA68" s="417"/>
      <c r="AB68" s="417"/>
      <c r="AC68" s="539"/>
      <c r="AD68" s="526"/>
    </row>
    <row r="69" spans="2:30" s="78" customFormat="1" ht="15.6" customHeight="1" thickTop="1" thickBot="1" x14ac:dyDescent="0.25">
      <c r="B69" s="446"/>
      <c r="C69" s="459"/>
      <c r="D69" s="446"/>
      <c r="E69" s="490"/>
      <c r="F69" s="604"/>
      <c r="G69" s="116">
        <f>'Mapa de Risco'!F69</f>
        <v>0</v>
      </c>
      <c r="H69" s="711" t="s">
        <v>28</v>
      </c>
      <c r="I69" s="712"/>
      <c r="J69" s="713"/>
      <c r="K69" s="182"/>
      <c r="L69" s="170" t="str">
        <f t="shared" si="0"/>
        <v/>
      </c>
      <c r="M69" s="714"/>
      <c r="N69" s="744"/>
      <c r="O69" s="726"/>
      <c r="P69" s="117"/>
      <c r="Q69" s="123">
        <f>'Mapa de Risco'!H69</f>
        <v>0</v>
      </c>
      <c r="R69" s="728" t="s">
        <v>28</v>
      </c>
      <c r="S69" s="728"/>
      <c r="T69" s="728"/>
      <c r="U69" s="182"/>
      <c r="V69" s="170" t="str">
        <f t="shared" si="1"/>
        <v/>
      </c>
      <c r="W69" s="714"/>
      <c r="X69" s="708"/>
      <c r="Y69" s="714"/>
      <c r="AA69" s="417"/>
      <c r="AB69" s="417"/>
      <c r="AC69" s="539"/>
      <c r="AD69" s="526"/>
    </row>
    <row r="70" spans="2:30" s="78" customFormat="1" ht="15.6" customHeight="1" thickTop="1" thickBot="1" x14ac:dyDescent="0.25">
      <c r="B70" s="446"/>
      <c r="C70" s="459"/>
      <c r="D70" s="446"/>
      <c r="E70" s="490"/>
      <c r="F70" s="604"/>
      <c r="G70" s="116">
        <f>'Mapa de Risco'!F70</f>
        <v>0</v>
      </c>
      <c r="H70" s="711" t="s">
        <v>28</v>
      </c>
      <c r="I70" s="712"/>
      <c r="J70" s="713"/>
      <c r="K70" s="182"/>
      <c r="L70" s="170" t="str">
        <f t="shared" si="0"/>
        <v/>
      </c>
      <c r="M70" s="714"/>
      <c r="N70" s="744"/>
      <c r="O70" s="726"/>
      <c r="P70" s="117"/>
      <c r="Q70" s="123">
        <f>'Mapa de Risco'!H70</f>
        <v>0</v>
      </c>
      <c r="R70" s="728" t="s">
        <v>28</v>
      </c>
      <c r="S70" s="728"/>
      <c r="T70" s="728"/>
      <c r="U70" s="182"/>
      <c r="V70" s="170" t="str">
        <f t="shared" si="1"/>
        <v/>
      </c>
      <c r="W70" s="714"/>
      <c r="X70" s="708"/>
      <c r="Y70" s="714"/>
      <c r="AA70" s="417"/>
      <c r="AB70" s="417"/>
      <c r="AC70" s="539"/>
      <c r="AD70" s="526"/>
    </row>
    <row r="71" spans="2:30" s="78" customFormat="1" ht="15.6" customHeight="1" thickTop="1" thickBot="1" x14ac:dyDescent="0.25">
      <c r="B71" s="446"/>
      <c r="C71" s="459"/>
      <c r="D71" s="447"/>
      <c r="E71" s="491"/>
      <c r="F71" s="605"/>
      <c r="G71" s="116">
        <f>'Mapa de Risco'!F71</f>
        <v>0</v>
      </c>
      <c r="H71" s="711" t="s">
        <v>28</v>
      </c>
      <c r="I71" s="712"/>
      <c r="J71" s="713"/>
      <c r="K71" s="182"/>
      <c r="L71" s="170" t="str">
        <f t="shared" si="0"/>
        <v/>
      </c>
      <c r="M71" s="715"/>
      <c r="N71" s="745"/>
      <c r="O71" s="727"/>
      <c r="P71" s="117"/>
      <c r="Q71" s="123">
        <f>'Mapa de Risco'!H71</f>
        <v>0</v>
      </c>
      <c r="R71" s="728" t="s">
        <v>28</v>
      </c>
      <c r="S71" s="728"/>
      <c r="T71" s="728"/>
      <c r="U71" s="182"/>
      <c r="V71" s="170" t="str">
        <f t="shared" si="1"/>
        <v/>
      </c>
      <c r="W71" s="715"/>
      <c r="X71" s="709"/>
      <c r="Y71" s="715"/>
      <c r="AA71" s="418"/>
      <c r="AB71" s="418"/>
      <c r="AC71" s="540"/>
      <c r="AD71" s="527"/>
    </row>
    <row r="72" spans="2:30" s="78" customFormat="1" ht="15.6" customHeight="1" thickTop="1" thickBot="1" x14ac:dyDescent="0.25">
      <c r="B72" s="446"/>
      <c r="C72" s="459"/>
      <c r="D72" s="457" t="str">
        <f>'Mapa de Risco'!D72:D81</f>
        <v>FCS.07</v>
      </c>
      <c r="E72" s="590">
        <f>'Mapa de Risco'!E72:E81</f>
        <v>0</v>
      </c>
      <c r="F72" s="603" t="str">
        <f>'Mapa de Risco'!G72:G81</f>
        <v>Evento 7</v>
      </c>
      <c r="G72" s="116">
        <f>'Mapa de Risco'!F72</f>
        <v>0</v>
      </c>
      <c r="H72" s="711" t="s">
        <v>28</v>
      </c>
      <c r="I72" s="712"/>
      <c r="J72" s="713"/>
      <c r="K72" s="182"/>
      <c r="L72" s="170" t="str">
        <f t="shared" si="0"/>
        <v/>
      </c>
      <c r="M72" s="714" t="str">
        <f t="shared" ref="M72" si="37">IFERROR(AVERAGE(L72:L81),"")</f>
        <v/>
      </c>
      <c r="N72" s="744" t="str">
        <f t="shared" ref="N72" si="38">IF(M72="","",IF(M72&lt;=0.1,$L$10,IF(M72&lt;=0.3,$K$10,IF(M72&lt;=0.5,$J$10,IF(M72&lt;=0.7,$I$10,IF(M72&lt;=0.8,$H$10,""))))))</f>
        <v/>
      </c>
      <c r="O72" s="726" t="str">
        <f t="shared" ref="O72" si="39">IFERROR(1-M72,"")</f>
        <v/>
      </c>
      <c r="P72" s="117"/>
      <c r="Q72" s="123">
        <f>'Mapa de Risco'!H72</f>
        <v>0</v>
      </c>
      <c r="R72" s="728" t="s">
        <v>28</v>
      </c>
      <c r="S72" s="728"/>
      <c r="T72" s="728"/>
      <c r="U72" s="182"/>
      <c r="V72" s="170" t="str">
        <f t="shared" si="1"/>
        <v/>
      </c>
      <c r="W72" s="714" t="str">
        <f t="shared" ref="W72" si="40">IFERROR(AVERAGE(V72:V81),"")</f>
        <v/>
      </c>
      <c r="X72" s="708" t="str">
        <f t="shared" ref="X72" si="41">IF(W72="","",IF(W72&lt;=0.1,$V$10,IF(W72&lt;=0.3,$U$10,IF(W72&lt;=0.5,$T$10,IF(W72&lt;=0.7,$S$10,IF(W72&lt;=0.8,$R$10,""))))))</f>
        <v/>
      </c>
      <c r="Y72" s="714" t="str">
        <f t="shared" ref="Y72" si="42">IFERROR(1-W72,"")</f>
        <v/>
      </c>
      <c r="AA72" s="417" t="str">
        <f>IFERROR(IF(ROUND('Mapa de Risco'!K72:K81*'Avaliar os Controles Existent.'!O72:O81,0)&lt;=1,1,ROUND('Mapa de Risco'!K72:K81*'Avaliar os Controles Existent.'!O72:O81,0)),"")</f>
        <v/>
      </c>
      <c r="AB72" s="417" t="str">
        <f>IFERROR(IF(ROUND('Mapa de Risco'!L72:L81*'Avaliar os Controles Existent.'!Y72:Y81,0)&lt;=1,1,ROUND('Mapa de Risco'!L72:L81*'Avaliar os Controles Existent.'!Y72:Y81,0)),"")</f>
        <v/>
      </c>
      <c r="AC72" s="538" t="str">
        <f t="shared" ref="AC72:AC132" si="43">IFERROR(AA72*AB72,"")</f>
        <v/>
      </c>
      <c r="AD72" s="525" t="str">
        <f t="shared" si="36"/>
        <v/>
      </c>
    </row>
    <row r="73" spans="2:30" s="78" customFormat="1" ht="15.6" customHeight="1" thickTop="1" thickBot="1" x14ac:dyDescent="0.25">
      <c r="B73" s="446"/>
      <c r="C73" s="459"/>
      <c r="D73" s="446"/>
      <c r="E73" s="490"/>
      <c r="F73" s="604"/>
      <c r="G73" s="116">
        <f>'Mapa de Risco'!F73</f>
        <v>0</v>
      </c>
      <c r="H73" s="711" t="s">
        <v>28</v>
      </c>
      <c r="I73" s="712"/>
      <c r="J73" s="713"/>
      <c r="K73" s="182"/>
      <c r="L73" s="170" t="str">
        <f t="shared" si="0"/>
        <v/>
      </c>
      <c r="M73" s="714"/>
      <c r="N73" s="744"/>
      <c r="O73" s="726"/>
      <c r="P73" s="117"/>
      <c r="Q73" s="123">
        <f>'Mapa de Risco'!H73</f>
        <v>0</v>
      </c>
      <c r="R73" s="728" t="s">
        <v>28</v>
      </c>
      <c r="S73" s="728"/>
      <c r="T73" s="728"/>
      <c r="U73" s="182"/>
      <c r="V73" s="170" t="str">
        <f t="shared" si="1"/>
        <v/>
      </c>
      <c r="W73" s="714"/>
      <c r="X73" s="708"/>
      <c r="Y73" s="714"/>
      <c r="AA73" s="417"/>
      <c r="AB73" s="417"/>
      <c r="AC73" s="539"/>
      <c r="AD73" s="526"/>
    </row>
    <row r="74" spans="2:30" s="78" customFormat="1" ht="15.6" customHeight="1" thickTop="1" thickBot="1" x14ac:dyDescent="0.25">
      <c r="B74" s="446"/>
      <c r="C74" s="459"/>
      <c r="D74" s="446"/>
      <c r="E74" s="490"/>
      <c r="F74" s="604"/>
      <c r="G74" s="116">
        <f>'Mapa de Risco'!F74</f>
        <v>0</v>
      </c>
      <c r="H74" s="711" t="s">
        <v>28</v>
      </c>
      <c r="I74" s="712"/>
      <c r="J74" s="713"/>
      <c r="K74" s="182"/>
      <c r="L74" s="170" t="str">
        <f t="shared" si="0"/>
        <v/>
      </c>
      <c r="M74" s="714"/>
      <c r="N74" s="744"/>
      <c r="O74" s="726"/>
      <c r="P74" s="117"/>
      <c r="Q74" s="123">
        <f>'Mapa de Risco'!H74</f>
        <v>0</v>
      </c>
      <c r="R74" s="728" t="s">
        <v>28</v>
      </c>
      <c r="S74" s="728"/>
      <c r="T74" s="728"/>
      <c r="U74" s="182"/>
      <c r="V74" s="170" t="str">
        <f t="shared" si="1"/>
        <v/>
      </c>
      <c r="W74" s="714"/>
      <c r="X74" s="708"/>
      <c r="Y74" s="714"/>
      <c r="AA74" s="417"/>
      <c r="AB74" s="417"/>
      <c r="AC74" s="539"/>
      <c r="AD74" s="526"/>
    </row>
    <row r="75" spans="2:30" s="78" customFormat="1" ht="15.6" customHeight="1" thickTop="1" thickBot="1" x14ac:dyDescent="0.25">
      <c r="B75" s="446"/>
      <c r="C75" s="459"/>
      <c r="D75" s="446"/>
      <c r="E75" s="490"/>
      <c r="F75" s="604"/>
      <c r="G75" s="116">
        <f>'Mapa de Risco'!F75</f>
        <v>0</v>
      </c>
      <c r="H75" s="711" t="s">
        <v>28</v>
      </c>
      <c r="I75" s="712"/>
      <c r="J75" s="713"/>
      <c r="K75" s="182"/>
      <c r="L75" s="170" t="str">
        <f t="shared" si="0"/>
        <v/>
      </c>
      <c r="M75" s="714"/>
      <c r="N75" s="744"/>
      <c r="O75" s="726"/>
      <c r="P75" s="117"/>
      <c r="Q75" s="123">
        <f>'Mapa de Risco'!H75</f>
        <v>0</v>
      </c>
      <c r="R75" s="728" t="s">
        <v>28</v>
      </c>
      <c r="S75" s="728"/>
      <c r="T75" s="728"/>
      <c r="U75" s="182"/>
      <c r="V75" s="170" t="str">
        <f t="shared" si="1"/>
        <v/>
      </c>
      <c r="W75" s="714"/>
      <c r="X75" s="708"/>
      <c r="Y75" s="714"/>
      <c r="AA75" s="417"/>
      <c r="AB75" s="417"/>
      <c r="AC75" s="539"/>
      <c r="AD75" s="526"/>
    </row>
    <row r="76" spans="2:30" s="78" customFormat="1" ht="15.6" customHeight="1" thickTop="1" thickBot="1" x14ac:dyDescent="0.25">
      <c r="B76" s="446"/>
      <c r="C76" s="459"/>
      <c r="D76" s="446"/>
      <c r="E76" s="490"/>
      <c r="F76" s="604"/>
      <c r="G76" s="116">
        <f>'Mapa de Risco'!F76</f>
        <v>0</v>
      </c>
      <c r="H76" s="711" t="s">
        <v>28</v>
      </c>
      <c r="I76" s="712"/>
      <c r="J76" s="713"/>
      <c r="K76" s="182"/>
      <c r="L76" s="170" t="str">
        <f t="shared" ref="L76:L139" si="44">IF(K76=$H$10,$H$9,IF(K76=$I$10,$I$9,IF(K76=$J$10,$J$9,IF(K76=$K$10,$K$9,IF(K76=$L$10,$L$9,"")))))</f>
        <v/>
      </c>
      <c r="M76" s="714"/>
      <c r="N76" s="744"/>
      <c r="O76" s="726"/>
      <c r="P76" s="117"/>
      <c r="Q76" s="123">
        <f>'Mapa de Risco'!H76</f>
        <v>0</v>
      </c>
      <c r="R76" s="728" t="s">
        <v>28</v>
      </c>
      <c r="S76" s="728"/>
      <c r="T76" s="728"/>
      <c r="U76" s="182"/>
      <c r="V76" s="170" t="str">
        <f t="shared" si="1"/>
        <v/>
      </c>
      <c r="W76" s="714"/>
      <c r="X76" s="708"/>
      <c r="Y76" s="714"/>
      <c r="AA76" s="417"/>
      <c r="AB76" s="417"/>
      <c r="AC76" s="539"/>
      <c r="AD76" s="526"/>
    </row>
    <row r="77" spans="2:30" s="78" customFormat="1" ht="15.6" customHeight="1" thickTop="1" thickBot="1" x14ac:dyDescent="0.25">
      <c r="B77" s="446"/>
      <c r="C77" s="459"/>
      <c r="D77" s="446"/>
      <c r="E77" s="490"/>
      <c r="F77" s="604"/>
      <c r="G77" s="116">
        <f>'Mapa de Risco'!F77</f>
        <v>0</v>
      </c>
      <c r="H77" s="711" t="s">
        <v>28</v>
      </c>
      <c r="I77" s="712"/>
      <c r="J77" s="713"/>
      <c r="K77" s="182"/>
      <c r="L77" s="170" t="str">
        <f t="shared" si="44"/>
        <v/>
      </c>
      <c r="M77" s="714"/>
      <c r="N77" s="744"/>
      <c r="O77" s="726"/>
      <c r="P77" s="117"/>
      <c r="Q77" s="123">
        <f>'Mapa de Risco'!H77</f>
        <v>0</v>
      </c>
      <c r="R77" s="728" t="s">
        <v>28</v>
      </c>
      <c r="S77" s="728"/>
      <c r="T77" s="728"/>
      <c r="U77" s="182"/>
      <c r="V77" s="170" t="str">
        <f t="shared" ref="V77:V140" si="45">IF(U77=$R$10,$R$9,IF(U77=$S$10,$S$9,IF(U77=$T$10,$T$9,IF(U77=$U$10,$U$9,IF(U77=$V$10,$V$9,"")))))</f>
        <v/>
      </c>
      <c r="W77" s="714"/>
      <c r="X77" s="708"/>
      <c r="Y77" s="714"/>
      <c r="AA77" s="417"/>
      <c r="AB77" s="417"/>
      <c r="AC77" s="539"/>
      <c r="AD77" s="526"/>
    </row>
    <row r="78" spans="2:30" s="78" customFormat="1" ht="15.6" customHeight="1" thickTop="1" thickBot="1" x14ac:dyDescent="0.25">
      <c r="B78" s="446"/>
      <c r="C78" s="459"/>
      <c r="D78" s="446"/>
      <c r="E78" s="490"/>
      <c r="F78" s="604"/>
      <c r="G78" s="116">
        <f>'Mapa de Risco'!F78</f>
        <v>0</v>
      </c>
      <c r="H78" s="711" t="s">
        <v>28</v>
      </c>
      <c r="I78" s="712"/>
      <c r="J78" s="713"/>
      <c r="K78" s="182"/>
      <c r="L78" s="170" t="str">
        <f t="shared" si="44"/>
        <v/>
      </c>
      <c r="M78" s="714"/>
      <c r="N78" s="744"/>
      <c r="O78" s="726"/>
      <c r="P78" s="117"/>
      <c r="Q78" s="123">
        <f>'Mapa de Risco'!H78</f>
        <v>0</v>
      </c>
      <c r="R78" s="728" t="s">
        <v>28</v>
      </c>
      <c r="S78" s="728"/>
      <c r="T78" s="728"/>
      <c r="U78" s="182"/>
      <c r="V78" s="170" t="str">
        <f t="shared" si="45"/>
        <v/>
      </c>
      <c r="W78" s="714"/>
      <c r="X78" s="708"/>
      <c r="Y78" s="714"/>
      <c r="AA78" s="417"/>
      <c r="AB78" s="417"/>
      <c r="AC78" s="539"/>
      <c r="AD78" s="526"/>
    </row>
    <row r="79" spans="2:30" s="78" customFormat="1" ht="15.6" customHeight="1" thickTop="1" thickBot="1" x14ac:dyDescent="0.25">
      <c r="B79" s="446"/>
      <c r="C79" s="459"/>
      <c r="D79" s="446"/>
      <c r="E79" s="490"/>
      <c r="F79" s="604"/>
      <c r="G79" s="116">
        <f>'Mapa de Risco'!F79</f>
        <v>0</v>
      </c>
      <c r="H79" s="711" t="s">
        <v>28</v>
      </c>
      <c r="I79" s="712"/>
      <c r="J79" s="713"/>
      <c r="K79" s="182"/>
      <c r="L79" s="170" t="str">
        <f t="shared" si="44"/>
        <v/>
      </c>
      <c r="M79" s="714"/>
      <c r="N79" s="744"/>
      <c r="O79" s="726"/>
      <c r="P79" s="117"/>
      <c r="Q79" s="123">
        <f>'Mapa de Risco'!H79</f>
        <v>0</v>
      </c>
      <c r="R79" s="728" t="s">
        <v>28</v>
      </c>
      <c r="S79" s="728"/>
      <c r="T79" s="728"/>
      <c r="U79" s="182"/>
      <c r="V79" s="170" t="str">
        <f t="shared" si="45"/>
        <v/>
      </c>
      <c r="W79" s="714"/>
      <c r="X79" s="708"/>
      <c r="Y79" s="714"/>
      <c r="AA79" s="417"/>
      <c r="AB79" s="417"/>
      <c r="AC79" s="539"/>
      <c r="AD79" s="526"/>
    </row>
    <row r="80" spans="2:30" s="78" customFormat="1" ht="15.6" customHeight="1" thickTop="1" thickBot="1" x14ac:dyDescent="0.25">
      <c r="B80" s="446"/>
      <c r="C80" s="459"/>
      <c r="D80" s="446"/>
      <c r="E80" s="490"/>
      <c r="F80" s="604"/>
      <c r="G80" s="116">
        <f>'Mapa de Risco'!F80</f>
        <v>0</v>
      </c>
      <c r="H80" s="711" t="s">
        <v>28</v>
      </c>
      <c r="I80" s="712"/>
      <c r="J80" s="713"/>
      <c r="K80" s="182"/>
      <c r="L80" s="170" t="str">
        <f t="shared" si="44"/>
        <v/>
      </c>
      <c r="M80" s="714"/>
      <c r="N80" s="744"/>
      <c r="O80" s="726"/>
      <c r="P80" s="117"/>
      <c r="Q80" s="123">
        <f>'Mapa de Risco'!H80</f>
        <v>0</v>
      </c>
      <c r="R80" s="728" t="s">
        <v>28</v>
      </c>
      <c r="S80" s="728"/>
      <c r="T80" s="728"/>
      <c r="U80" s="182"/>
      <c r="V80" s="170" t="str">
        <f t="shared" si="45"/>
        <v/>
      </c>
      <c r="W80" s="714"/>
      <c r="X80" s="708"/>
      <c r="Y80" s="714"/>
      <c r="AA80" s="417"/>
      <c r="AB80" s="417"/>
      <c r="AC80" s="539"/>
      <c r="AD80" s="526"/>
    </row>
    <row r="81" spans="2:30" s="78" customFormat="1" ht="15.6" customHeight="1" thickTop="1" thickBot="1" x14ac:dyDescent="0.25">
      <c r="B81" s="446"/>
      <c r="C81" s="459"/>
      <c r="D81" s="447"/>
      <c r="E81" s="491"/>
      <c r="F81" s="605"/>
      <c r="G81" s="116">
        <f>'Mapa de Risco'!F81</f>
        <v>0</v>
      </c>
      <c r="H81" s="711" t="s">
        <v>28</v>
      </c>
      <c r="I81" s="712"/>
      <c r="J81" s="713"/>
      <c r="K81" s="182"/>
      <c r="L81" s="170" t="str">
        <f t="shared" si="44"/>
        <v/>
      </c>
      <c r="M81" s="715"/>
      <c r="N81" s="745"/>
      <c r="O81" s="727"/>
      <c r="P81" s="117"/>
      <c r="Q81" s="123">
        <f>'Mapa de Risco'!H81</f>
        <v>0</v>
      </c>
      <c r="R81" s="728" t="s">
        <v>28</v>
      </c>
      <c r="S81" s="728"/>
      <c r="T81" s="728"/>
      <c r="U81" s="182"/>
      <c r="V81" s="170" t="str">
        <f t="shared" si="45"/>
        <v/>
      </c>
      <c r="W81" s="715"/>
      <c r="X81" s="709"/>
      <c r="Y81" s="715"/>
      <c r="AA81" s="418"/>
      <c r="AB81" s="418"/>
      <c r="AC81" s="540"/>
      <c r="AD81" s="527"/>
    </row>
    <row r="82" spans="2:30" s="78" customFormat="1" ht="15.6" customHeight="1" thickTop="1" thickBot="1" x14ac:dyDescent="0.25">
      <c r="B82" s="446"/>
      <c r="C82" s="459"/>
      <c r="D82" s="457" t="str">
        <f>'Mapa de Risco'!D82:D91</f>
        <v>FCS.08</v>
      </c>
      <c r="E82" s="590">
        <f>'Mapa de Risco'!E82:E91</f>
        <v>0</v>
      </c>
      <c r="F82" s="603" t="str">
        <f>'Mapa de Risco'!G82:G91</f>
        <v>Evento 8</v>
      </c>
      <c r="G82" s="116">
        <f>'Mapa de Risco'!F82</f>
        <v>0</v>
      </c>
      <c r="H82" s="711" t="s">
        <v>28</v>
      </c>
      <c r="I82" s="712"/>
      <c r="J82" s="713"/>
      <c r="K82" s="182"/>
      <c r="L82" s="170" t="str">
        <f t="shared" si="44"/>
        <v/>
      </c>
      <c r="M82" s="714" t="str">
        <f t="shared" ref="M82" si="46">IFERROR(AVERAGE(L82:L91),"")</f>
        <v/>
      </c>
      <c r="N82" s="744" t="str">
        <f t="shared" ref="N82" si="47">IF(M82="","",IF(M82&lt;=0.1,$L$10,IF(M82&lt;=0.3,$K$10,IF(M82&lt;=0.5,$J$10,IF(M82&lt;=0.7,$I$10,IF(M82&lt;=0.8,$H$10,""))))))</f>
        <v/>
      </c>
      <c r="O82" s="726" t="str">
        <f t="shared" ref="O82" si="48">IFERROR(1-M82,"")</f>
        <v/>
      </c>
      <c r="P82" s="117"/>
      <c r="Q82" s="123">
        <f>'Mapa de Risco'!H82</f>
        <v>0</v>
      </c>
      <c r="R82" s="728" t="s">
        <v>28</v>
      </c>
      <c r="S82" s="728"/>
      <c r="T82" s="728"/>
      <c r="U82" s="182"/>
      <c r="V82" s="170" t="str">
        <f t="shared" si="45"/>
        <v/>
      </c>
      <c r="W82" s="714" t="str">
        <f t="shared" ref="W82" si="49">IFERROR(AVERAGE(V82:V91),"")</f>
        <v/>
      </c>
      <c r="X82" s="708" t="str">
        <f t="shared" ref="X82" si="50">IF(W82="","",IF(W82&lt;=0.1,$V$10,IF(W82&lt;=0.3,$U$10,IF(W82&lt;=0.5,$T$10,IF(W82&lt;=0.7,$S$10,IF(W82&lt;=0.8,$R$10,""))))))</f>
        <v/>
      </c>
      <c r="Y82" s="714" t="str">
        <f t="shared" ref="Y82" si="51">IFERROR(1-W82,"")</f>
        <v/>
      </c>
      <c r="AA82" s="417" t="str">
        <f>IFERROR(IF(ROUND('Mapa de Risco'!K82:K91*'Avaliar os Controles Existent.'!O82:O91,0)&lt;=1,1,ROUND('Mapa de Risco'!K82:K91*'Avaliar os Controles Existent.'!O82:O91,0)),"")</f>
        <v/>
      </c>
      <c r="AB82" s="417" t="str">
        <f>IFERROR(IF(ROUND('Mapa de Risco'!L82:L91*'Avaliar os Controles Existent.'!Y82:Y91,0)&lt;=1,1,ROUND('Mapa de Risco'!L82:L91*'Avaliar os Controles Existent.'!Y82:Y91,0)),"")</f>
        <v/>
      </c>
      <c r="AC82" s="538" t="str">
        <f t="shared" si="43"/>
        <v/>
      </c>
      <c r="AD82" s="525" t="str">
        <f t="shared" si="36"/>
        <v/>
      </c>
    </row>
    <row r="83" spans="2:30" s="78" customFormat="1" ht="15.6" customHeight="1" thickTop="1" thickBot="1" x14ac:dyDescent="0.25">
      <c r="B83" s="446"/>
      <c r="C83" s="459"/>
      <c r="D83" s="446"/>
      <c r="E83" s="490"/>
      <c r="F83" s="604"/>
      <c r="G83" s="116">
        <f>'Mapa de Risco'!F83</f>
        <v>0</v>
      </c>
      <c r="H83" s="711" t="s">
        <v>28</v>
      </c>
      <c r="I83" s="712"/>
      <c r="J83" s="713"/>
      <c r="K83" s="182"/>
      <c r="L83" s="170" t="str">
        <f t="shared" si="44"/>
        <v/>
      </c>
      <c r="M83" s="714"/>
      <c r="N83" s="744"/>
      <c r="O83" s="726"/>
      <c r="P83" s="117"/>
      <c r="Q83" s="123">
        <f>'Mapa de Risco'!H83</f>
        <v>0</v>
      </c>
      <c r="R83" s="728" t="s">
        <v>28</v>
      </c>
      <c r="S83" s="728"/>
      <c r="T83" s="728"/>
      <c r="U83" s="182"/>
      <c r="V83" s="170" t="str">
        <f t="shared" si="45"/>
        <v/>
      </c>
      <c r="W83" s="714"/>
      <c r="X83" s="708"/>
      <c r="Y83" s="714"/>
      <c r="AA83" s="417"/>
      <c r="AB83" s="417"/>
      <c r="AC83" s="539"/>
      <c r="AD83" s="526"/>
    </row>
    <row r="84" spans="2:30" s="78" customFormat="1" ht="15.6" customHeight="1" thickTop="1" thickBot="1" x14ac:dyDescent="0.25">
      <c r="B84" s="446"/>
      <c r="C84" s="459"/>
      <c r="D84" s="446"/>
      <c r="E84" s="490"/>
      <c r="F84" s="604"/>
      <c r="G84" s="116">
        <f>'Mapa de Risco'!F84</f>
        <v>0</v>
      </c>
      <c r="H84" s="711" t="s">
        <v>28</v>
      </c>
      <c r="I84" s="712"/>
      <c r="J84" s="713"/>
      <c r="K84" s="182"/>
      <c r="L84" s="170" t="str">
        <f t="shared" si="44"/>
        <v/>
      </c>
      <c r="M84" s="714"/>
      <c r="N84" s="744"/>
      <c r="O84" s="726"/>
      <c r="P84" s="117"/>
      <c r="Q84" s="123">
        <f>'Mapa de Risco'!H84</f>
        <v>0</v>
      </c>
      <c r="R84" s="728" t="s">
        <v>28</v>
      </c>
      <c r="S84" s="728"/>
      <c r="T84" s="728"/>
      <c r="U84" s="182"/>
      <c r="V84" s="170" t="str">
        <f t="shared" si="45"/>
        <v/>
      </c>
      <c r="W84" s="714"/>
      <c r="X84" s="708"/>
      <c r="Y84" s="714"/>
      <c r="AA84" s="417"/>
      <c r="AB84" s="417"/>
      <c r="AC84" s="539"/>
      <c r="AD84" s="526"/>
    </row>
    <row r="85" spans="2:30" s="78" customFormat="1" ht="15.6" customHeight="1" thickTop="1" thickBot="1" x14ac:dyDescent="0.25">
      <c r="B85" s="446"/>
      <c r="C85" s="459"/>
      <c r="D85" s="446"/>
      <c r="E85" s="490"/>
      <c r="F85" s="604"/>
      <c r="G85" s="116">
        <f>'Mapa de Risco'!F85</f>
        <v>0</v>
      </c>
      <c r="H85" s="711" t="s">
        <v>28</v>
      </c>
      <c r="I85" s="712"/>
      <c r="J85" s="713"/>
      <c r="K85" s="182"/>
      <c r="L85" s="170" t="str">
        <f t="shared" si="44"/>
        <v/>
      </c>
      <c r="M85" s="714"/>
      <c r="N85" s="744"/>
      <c r="O85" s="726"/>
      <c r="P85" s="117"/>
      <c r="Q85" s="123">
        <f>'Mapa de Risco'!H85</f>
        <v>0</v>
      </c>
      <c r="R85" s="728" t="s">
        <v>28</v>
      </c>
      <c r="S85" s="728"/>
      <c r="T85" s="728"/>
      <c r="U85" s="182"/>
      <c r="V85" s="170" t="str">
        <f t="shared" si="45"/>
        <v/>
      </c>
      <c r="W85" s="714"/>
      <c r="X85" s="708"/>
      <c r="Y85" s="714"/>
      <c r="AA85" s="417"/>
      <c r="AB85" s="417"/>
      <c r="AC85" s="539"/>
      <c r="AD85" s="526"/>
    </row>
    <row r="86" spans="2:30" s="78" customFormat="1" ht="15.6" customHeight="1" thickTop="1" thickBot="1" x14ac:dyDescent="0.25">
      <c r="B86" s="446"/>
      <c r="C86" s="459"/>
      <c r="D86" s="446"/>
      <c r="E86" s="490"/>
      <c r="F86" s="604"/>
      <c r="G86" s="116">
        <f>'Mapa de Risco'!F86</f>
        <v>0</v>
      </c>
      <c r="H86" s="711" t="s">
        <v>28</v>
      </c>
      <c r="I86" s="712"/>
      <c r="J86" s="713"/>
      <c r="K86" s="182"/>
      <c r="L86" s="170" t="str">
        <f t="shared" si="44"/>
        <v/>
      </c>
      <c r="M86" s="714"/>
      <c r="N86" s="744"/>
      <c r="O86" s="726"/>
      <c r="P86" s="117"/>
      <c r="Q86" s="123">
        <f>'Mapa de Risco'!H86</f>
        <v>0</v>
      </c>
      <c r="R86" s="728" t="s">
        <v>28</v>
      </c>
      <c r="S86" s="728"/>
      <c r="T86" s="728"/>
      <c r="U86" s="182"/>
      <c r="V86" s="170" t="str">
        <f t="shared" si="45"/>
        <v/>
      </c>
      <c r="W86" s="714"/>
      <c r="X86" s="708"/>
      <c r="Y86" s="714"/>
      <c r="AA86" s="417"/>
      <c r="AB86" s="417"/>
      <c r="AC86" s="539"/>
      <c r="AD86" s="526"/>
    </row>
    <row r="87" spans="2:30" s="78" customFormat="1" ht="15.6" customHeight="1" thickTop="1" thickBot="1" x14ac:dyDescent="0.25">
      <c r="B87" s="446"/>
      <c r="C87" s="459"/>
      <c r="D87" s="446"/>
      <c r="E87" s="490"/>
      <c r="F87" s="604"/>
      <c r="G87" s="116">
        <f>'Mapa de Risco'!F87</f>
        <v>0</v>
      </c>
      <c r="H87" s="711" t="s">
        <v>28</v>
      </c>
      <c r="I87" s="712"/>
      <c r="J87" s="713"/>
      <c r="K87" s="182"/>
      <c r="L87" s="170" t="str">
        <f t="shared" si="44"/>
        <v/>
      </c>
      <c r="M87" s="714"/>
      <c r="N87" s="744"/>
      <c r="O87" s="726"/>
      <c r="P87" s="117"/>
      <c r="Q87" s="123">
        <f>'Mapa de Risco'!H87</f>
        <v>0</v>
      </c>
      <c r="R87" s="728" t="s">
        <v>28</v>
      </c>
      <c r="S87" s="728"/>
      <c r="T87" s="728"/>
      <c r="U87" s="182"/>
      <c r="V87" s="170" t="str">
        <f t="shared" si="45"/>
        <v/>
      </c>
      <c r="W87" s="714"/>
      <c r="X87" s="708"/>
      <c r="Y87" s="714"/>
      <c r="AA87" s="417"/>
      <c r="AB87" s="417"/>
      <c r="AC87" s="539"/>
      <c r="AD87" s="526"/>
    </row>
    <row r="88" spans="2:30" s="78" customFormat="1" ht="15.6" customHeight="1" thickTop="1" thickBot="1" x14ac:dyDescent="0.25">
      <c r="B88" s="446"/>
      <c r="C88" s="459"/>
      <c r="D88" s="446"/>
      <c r="E88" s="490"/>
      <c r="F88" s="604"/>
      <c r="G88" s="116">
        <f>'Mapa de Risco'!F88</f>
        <v>0</v>
      </c>
      <c r="H88" s="711" t="s">
        <v>28</v>
      </c>
      <c r="I88" s="712"/>
      <c r="J88" s="713"/>
      <c r="K88" s="182"/>
      <c r="L88" s="170" t="str">
        <f t="shared" si="44"/>
        <v/>
      </c>
      <c r="M88" s="714"/>
      <c r="N88" s="744"/>
      <c r="O88" s="726"/>
      <c r="P88" s="117"/>
      <c r="Q88" s="123">
        <f>'Mapa de Risco'!H88</f>
        <v>0</v>
      </c>
      <c r="R88" s="728" t="s">
        <v>28</v>
      </c>
      <c r="S88" s="728"/>
      <c r="T88" s="728"/>
      <c r="U88" s="182"/>
      <c r="V88" s="170" t="str">
        <f t="shared" si="45"/>
        <v/>
      </c>
      <c r="W88" s="714"/>
      <c r="X88" s="708"/>
      <c r="Y88" s="714"/>
      <c r="AA88" s="417"/>
      <c r="AB88" s="417"/>
      <c r="AC88" s="539"/>
      <c r="AD88" s="526"/>
    </row>
    <row r="89" spans="2:30" s="78" customFormat="1" ht="15.6" customHeight="1" thickTop="1" thickBot="1" x14ac:dyDescent="0.25">
      <c r="B89" s="446"/>
      <c r="C89" s="459"/>
      <c r="D89" s="446"/>
      <c r="E89" s="490"/>
      <c r="F89" s="604"/>
      <c r="G89" s="116">
        <f>'Mapa de Risco'!F89</f>
        <v>0</v>
      </c>
      <c r="H89" s="711" t="s">
        <v>28</v>
      </c>
      <c r="I89" s="712"/>
      <c r="J89" s="713"/>
      <c r="K89" s="182"/>
      <c r="L89" s="170" t="str">
        <f t="shared" si="44"/>
        <v/>
      </c>
      <c r="M89" s="714"/>
      <c r="N89" s="744"/>
      <c r="O89" s="726"/>
      <c r="P89" s="117"/>
      <c r="Q89" s="123">
        <f>'Mapa de Risco'!H89</f>
        <v>0</v>
      </c>
      <c r="R89" s="728" t="s">
        <v>28</v>
      </c>
      <c r="S89" s="728"/>
      <c r="T89" s="728"/>
      <c r="U89" s="182"/>
      <c r="V89" s="170" t="str">
        <f t="shared" si="45"/>
        <v/>
      </c>
      <c r="W89" s="714"/>
      <c r="X89" s="708"/>
      <c r="Y89" s="714"/>
      <c r="AA89" s="417"/>
      <c r="AB89" s="417"/>
      <c r="AC89" s="539"/>
      <c r="AD89" s="526"/>
    </row>
    <row r="90" spans="2:30" s="78" customFormat="1" ht="15.6" customHeight="1" thickTop="1" thickBot="1" x14ac:dyDescent="0.25">
      <c r="B90" s="446"/>
      <c r="C90" s="459"/>
      <c r="D90" s="446"/>
      <c r="E90" s="490"/>
      <c r="F90" s="604"/>
      <c r="G90" s="116">
        <f>'Mapa de Risco'!F90</f>
        <v>0</v>
      </c>
      <c r="H90" s="711" t="s">
        <v>28</v>
      </c>
      <c r="I90" s="712"/>
      <c r="J90" s="713"/>
      <c r="K90" s="182"/>
      <c r="L90" s="170" t="str">
        <f t="shared" si="44"/>
        <v/>
      </c>
      <c r="M90" s="714"/>
      <c r="N90" s="744"/>
      <c r="O90" s="726"/>
      <c r="P90" s="117"/>
      <c r="Q90" s="123">
        <f>'Mapa de Risco'!H90</f>
        <v>0</v>
      </c>
      <c r="R90" s="728" t="s">
        <v>28</v>
      </c>
      <c r="S90" s="728"/>
      <c r="T90" s="728"/>
      <c r="U90" s="182"/>
      <c r="V90" s="170" t="str">
        <f t="shared" si="45"/>
        <v/>
      </c>
      <c r="W90" s="714"/>
      <c r="X90" s="708"/>
      <c r="Y90" s="714"/>
      <c r="AA90" s="417"/>
      <c r="AB90" s="417"/>
      <c r="AC90" s="539"/>
      <c r="AD90" s="526"/>
    </row>
    <row r="91" spans="2:30" s="78" customFormat="1" ht="15.6" customHeight="1" thickTop="1" thickBot="1" x14ac:dyDescent="0.25">
      <c r="B91" s="447"/>
      <c r="C91" s="460"/>
      <c r="D91" s="447"/>
      <c r="E91" s="491"/>
      <c r="F91" s="605"/>
      <c r="G91" s="116">
        <f>'Mapa de Risco'!F91</f>
        <v>0</v>
      </c>
      <c r="H91" s="711" t="s">
        <v>28</v>
      </c>
      <c r="I91" s="712"/>
      <c r="J91" s="713"/>
      <c r="K91" s="182"/>
      <c r="L91" s="170" t="str">
        <f t="shared" si="44"/>
        <v/>
      </c>
      <c r="M91" s="715"/>
      <c r="N91" s="745"/>
      <c r="O91" s="727"/>
      <c r="P91" s="117"/>
      <c r="Q91" s="123">
        <f>'Mapa de Risco'!H91</f>
        <v>0</v>
      </c>
      <c r="R91" s="728" t="s">
        <v>28</v>
      </c>
      <c r="S91" s="728"/>
      <c r="T91" s="728"/>
      <c r="U91" s="182"/>
      <c r="V91" s="170" t="str">
        <f t="shared" si="45"/>
        <v/>
      </c>
      <c r="W91" s="715"/>
      <c r="X91" s="709"/>
      <c r="Y91" s="715"/>
      <c r="AA91" s="418"/>
      <c r="AB91" s="418"/>
      <c r="AC91" s="540"/>
      <c r="AD91" s="527"/>
    </row>
    <row r="92" spans="2:30" s="78" customFormat="1" ht="15.6" customHeight="1" thickTop="1" thickBot="1" x14ac:dyDescent="0.25">
      <c r="B92" s="454" t="str">
        <f>'Mapa de Risco'!B92:B171</f>
        <v>Subp.02</v>
      </c>
      <c r="C92" s="461">
        <f>'Mapa de Risco'!C92:C171</f>
        <v>0</v>
      </c>
      <c r="D92" s="464" t="str">
        <f>'Mapa de Risco'!D92:D101</f>
        <v>FCS.01</v>
      </c>
      <c r="E92" s="471">
        <f>'Mapa de Risco'!E92:E101</f>
        <v>0</v>
      </c>
      <c r="F92" s="609" t="str">
        <f>'Mapa de Risco'!G92:G101</f>
        <v>Evento 9</v>
      </c>
      <c r="G92" s="120">
        <f>'Mapa de Risco'!F92</f>
        <v>0</v>
      </c>
      <c r="H92" s="729" t="s">
        <v>28</v>
      </c>
      <c r="I92" s="730"/>
      <c r="J92" s="731"/>
      <c r="K92" s="183"/>
      <c r="L92" s="174" t="str">
        <f t="shared" si="44"/>
        <v/>
      </c>
      <c r="M92" s="733" t="str">
        <f t="shared" ref="M92" si="52">IFERROR(AVERAGE(L92:L101),"")</f>
        <v/>
      </c>
      <c r="N92" s="742" t="str">
        <f t="shared" ref="N92" si="53">IF(M92="","",IF(M92&lt;=0.1,$L$10,IF(M92&lt;=0.3,$K$10,IF(M92&lt;=0.5,$J$10,IF(M92&lt;=0.7,$I$10,IF(M92&lt;=0.8,$H$10,""))))))</f>
        <v/>
      </c>
      <c r="O92" s="735" t="str">
        <f t="shared" ref="O92" si="54">IFERROR(1-M92,"")</f>
        <v/>
      </c>
      <c r="P92" s="175"/>
      <c r="Q92" s="120">
        <f>'Mapa de Risco'!H92</f>
        <v>0</v>
      </c>
      <c r="R92" s="732" t="s">
        <v>28</v>
      </c>
      <c r="S92" s="732"/>
      <c r="T92" s="732"/>
      <c r="U92" s="183"/>
      <c r="V92" s="174" t="str">
        <f t="shared" si="45"/>
        <v/>
      </c>
      <c r="W92" s="733" t="str">
        <f t="shared" ref="W92" si="55">IFERROR(AVERAGE(V92:V101),"")</f>
        <v/>
      </c>
      <c r="X92" s="706" t="str">
        <f t="shared" ref="X92" si="56">IF(W92="","",IF(W92&lt;=0.1,$V$10,IF(W92&lt;=0.3,$U$10,IF(W92&lt;=0.5,$T$10,IF(W92&lt;=0.7,$S$10,IF(W92&lt;=0.8,$R$10,""))))))</f>
        <v/>
      </c>
      <c r="Y92" s="733" t="str">
        <f t="shared" ref="Y92" si="57">IFERROR(1-W92,"")</f>
        <v/>
      </c>
      <c r="Z92" s="122"/>
      <c r="AA92" s="411" t="str">
        <f>IFERROR(IF(ROUND('Mapa de Risco'!K92:K101*'Avaliar os Controles Existent.'!O92:O101,0)&lt;=1,1,ROUND('Mapa de Risco'!K92:K101*'Avaliar os Controles Existent.'!O92:O101,0)),"")</f>
        <v/>
      </c>
      <c r="AB92" s="411" t="str">
        <f>IFERROR(IF(ROUND('Mapa de Risco'!L92:L101*'Avaliar os Controles Existent.'!Y92:Y101,0)&lt;=1,1,ROUND('Mapa de Risco'!L92:L101*'Avaliar os Controles Existent.'!Y92:Y101,0)),"")</f>
        <v/>
      </c>
      <c r="AC92" s="410" t="str">
        <f t="shared" si="43"/>
        <v/>
      </c>
      <c r="AD92" s="522" t="str">
        <f t="shared" si="36"/>
        <v/>
      </c>
    </row>
    <row r="93" spans="2:30" s="78" customFormat="1" ht="15.6" customHeight="1" thickTop="1" thickBot="1" x14ac:dyDescent="0.25">
      <c r="B93" s="455"/>
      <c r="C93" s="462"/>
      <c r="D93" s="465"/>
      <c r="E93" s="472"/>
      <c r="F93" s="610"/>
      <c r="G93" s="120">
        <f>'Mapa de Risco'!F93</f>
        <v>0</v>
      </c>
      <c r="H93" s="729" t="s">
        <v>28</v>
      </c>
      <c r="I93" s="730"/>
      <c r="J93" s="731"/>
      <c r="K93" s="183"/>
      <c r="L93" s="174" t="str">
        <f t="shared" si="44"/>
        <v/>
      </c>
      <c r="M93" s="733"/>
      <c r="N93" s="742"/>
      <c r="O93" s="735"/>
      <c r="P93" s="175"/>
      <c r="Q93" s="120">
        <f>'Mapa de Risco'!H93</f>
        <v>0</v>
      </c>
      <c r="R93" s="732" t="s">
        <v>28</v>
      </c>
      <c r="S93" s="732"/>
      <c r="T93" s="732"/>
      <c r="U93" s="183"/>
      <c r="V93" s="174" t="str">
        <f t="shared" si="45"/>
        <v/>
      </c>
      <c r="W93" s="733"/>
      <c r="X93" s="706"/>
      <c r="Y93" s="733"/>
      <c r="Z93" s="122"/>
      <c r="AA93" s="411"/>
      <c r="AB93" s="411"/>
      <c r="AC93" s="411"/>
      <c r="AD93" s="523"/>
    </row>
    <row r="94" spans="2:30" s="78" customFormat="1" ht="15.6" customHeight="1" thickTop="1" thickBot="1" x14ac:dyDescent="0.25">
      <c r="B94" s="455"/>
      <c r="C94" s="462"/>
      <c r="D94" s="465"/>
      <c r="E94" s="472"/>
      <c r="F94" s="610"/>
      <c r="G94" s="120">
        <f>'Mapa de Risco'!F94</f>
        <v>0</v>
      </c>
      <c r="H94" s="729" t="s">
        <v>28</v>
      </c>
      <c r="I94" s="730"/>
      <c r="J94" s="731"/>
      <c r="K94" s="183"/>
      <c r="L94" s="174" t="str">
        <f t="shared" si="44"/>
        <v/>
      </c>
      <c r="M94" s="733"/>
      <c r="N94" s="742"/>
      <c r="O94" s="735"/>
      <c r="P94" s="175"/>
      <c r="Q94" s="120">
        <f>'Mapa de Risco'!H94</f>
        <v>0</v>
      </c>
      <c r="R94" s="732" t="s">
        <v>28</v>
      </c>
      <c r="S94" s="732"/>
      <c r="T94" s="732"/>
      <c r="U94" s="183"/>
      <c r="V94" s="174" t="str">
        <f t="shared" si="45"/>
        <v/>
      </c>
      <c r="W94" s="733"/>
      <c r="X94" s="706"/>
      <c r="Y94" s="733"/>
      <c r="Z94" s="122"/>
      <c r="AA94" s="411"/>
      <c r="AB94" s="411"/>
      <c r="AC94" s="411"/>
      <c r="AD94" s="523"/>
    </row>
    <row r="95" spans="2:30" s="78" customFormat="1" ht="15.6" customHeight="1" thickTop="1" thickBot="1" x14ac:dyDescent="0.25">
      <c r="B95" s="455"/>
      <c r="C95" s="462"/>
      <c r="D95" s="465"/>
      <c r="E95" s="472"/>
      <c r="F95" s="610"/>
      <c r="G95" s="120">
        <f>'Mapa de Risco'!F95</f>
        <v>0</v>
      </c>
      <c r="H95" s="729" t="s">
        <v>28</v>
      </c>
      <c r="I95" s="730"/>
      <c r="J95" s="731"/>
      <c r="K95" s="183"/>
      <c r="L95" s="174" t="str">
        <f t="shared" si="44"/>
        <v/>
      </c>
      <c r="M95" s="733"/>
      <c r="N95" s="742"/>
      <c r="O95" s="735"/>
      <c r="P95" s="175"/>
      <c r="Q95" s="120">
        <f>'Mapa de Risco'!H95</f>
        <v>0</v>
      </c>
      <c r="R95" s="732" t="s">
        <v>28</v>
      </c>
      <c r="S95" s="732"/>
      <c r="T95" s="732"/>
      <c r="U95" s="183"/>
      <c r="V95" s="174" t="str">
        <f t="shared" si="45"/>
        <v/>
      </c>
      <c r="W95" s="733"/>
      <c r="X95" s="706"/>
      <c r="Y95" s="733"/>
      <c r="Z95" s="122"/>
      <c r="AA95" s="411"/>
      <c r="AB95" s="411"/>
      <c r="AC95" s="411"/>
      <c r="AD95" s="523"/>
    </row>
    <row r="96" spans="2:30" s="78" customFormat="1" ht="15.6" customHeight="1" thickTop="1" thickBot="1" x14ac:dyDescent="0.25">
      <c r="B96" s="455"/>
      <c r="C96" s="462"/>
      <c r="D96" s="465"/>
      <c r="E96" s="472"/>
      <c r="F96" s="610"/>
      <c r="G96" s="120">
        <f>'Mapa de Risco'!F96</f>
        <v>0</v>
      </c>
      <c r="H96" s="729" t="s">
        <v>28</v>
      </c>
      <c r="I96" s="730"/>
      <c r="J96" s="731"/>
      <c r="K96" s="183"/>
      <c r="L96" s="174" t="str">
        <f t="shared" si="44"/>
        <v/>
      </c>
      <c r="M96" s="733"/>
      <c r="N96" s="742"/>
      <c r="O96" s="735"/>
      <c r="P96" s="175"/>
      <c r="Q96" s="120">
        <f>'Mapa de Risco'!H96</f>
        <v>0</v>
      </c>
      <c r="R96" s="732" t="s">
        <v>28</v>
      </c>
      <c r="S96" s="732"/>
      <c r="T96" s="732"/>
      <c r="U96" s="183"/>
      <c r="V96" s="174" t="str">
        <f t="shared" si="45"/>
        <v/>
      </c>
      <c r="W96" s="733"/>
      <c r="X96" s="706"/>
      <c r="Y96" s="733"/>
      <c r="Z96" s="122"/>
      <c r="AA96" s="411"/>
      <c r="AB96" s="411"/>
      <c r="AC96" s="411"/>
      <c r="AD96" s="523"/>
    </row>
    <row r="97" spans="2:30" s="78" customFormat="1" ht="15.6" customHeight="1" thickTop="1" thickBot="1" x14ac:dyDescent="0.25">
      <c r="B97" s="455"/>
      <c r="C97" s="462"/>
      <c r="D97" s="465"/>
      <c r="E97" s="472"/>
      <c r="F97" s="610"/>
      <c r="G97" s="120">
        <f>'Mapa de Risco'!F97</f>
        <v>0</v>
      </c>
      <c r="H97" s="729" t="s">
        <v>28</v>
      </c>
      <c r="I97" s="730"/>
      <c r="J97" s="731"/>
      <c r="K97" s="183"/>
      <c r="L97" s="174" t="str">
        <f t="shared" si="44"/>
        <v/>
      </c>
      <c r="M97" s="733"/>
      <c r="N97" s="742"/>
      <c r="O97" s="735"/>
      <c r="P97" s="175"/>
      <c r="Q97" s="120">
        <f>'Mapa de Risco'!H97</f>
        <v>0</v>
      </c>
      <c r="R97" s="732" t="s">
        <v>28</v>
      </c>
      <c r="S97" s="732"/>
      <c r="T97" s="732"/>
      <c r="U97" s="183"/>
      <c r="V97" s="174" t="str">
        <f t="shared" si="45"/>
        <v/>
      </c>
      <c r="W97" s="733"/>
      <c r="X97" s="706"/>
      <c r="Y97" s="733"/>
      <c r="Z97" s="122"/>
      <c r="AA97" s="411"/>
      <c r="AB97" s="411"/>
      <c r="AC97" s="411"/>
      <c r="AD97" s="523"/>
    </row>
    <row r="98" spans="2:30" s="78" customFormat="1" ht="15.6" customHeight="1" thickTop="1" thickBot="1" x14ac:dyDescent="0.25">
      <c r="B98" s="455"/>
      <c r="C98" s="462"/>
      <c r="D98" s="465"/>
      <c r="E98" s="472"/>
      <c r="F98" s="610"/>
      <c r="G98" s="120">
        <f>'Mapa de Risco'!F98</f>
        <v>0</v>
      </c>
      <c r="H98" s="729" t="s">
        <v>28</v>
      </c>
      <c r="I98" s="730"/>
      <c r="J98" s="731"/>
      <c r="K98" s="183"/>
      <c r="L98" s="174" t="str">
        <f t="shared" si="44"/>
        <v/>
      </c>
      <c r="M98" s="733"/>
      <c r="N98" s="742"/>
      <c r="O98" s="735"/>
      <c r="P98" s="175"/>
      <c r="Q98" s="120">
        <f>'Mapa de Risco'!H98</f>
        <v>0</v>
      </c>
      <c r="R98" s="732" t="s">
        <v>28</v>
      </c>
      <c r="S98" s="732"/>
      <c r="T98" s="732"/>
      <c r="U98" s="183"/>
      <c r="V98" s="174" t="str">
        <f t="shared" si="45"/>
        <v/>
      </c>
      <c r="W98" s="733"/>
      <c r="X98" s="706"/>
      <c r="Y98" s="733"/>
      <c r="Z98" s="122"/>
      <c r="AA98" s="411"/>
      <c r="AB98" s="411"/>
      <c r="AC98" s="411"/>
      <c r="AD98" s="523"/>
    </row>
    <row r="99" spans="2:30" s="78" customFormat="1" ht="15.6" customHeight="1" thickTop="1" thickBot="1" x14ac:dyDescent="0.25">
      <c r="B99" s="455"/>
      <c r="C99" s="462"/>
      <c r="D99" s="465"/>
      <c r="E99" s="472"/>
      <c r="F99" s="610"/>
      <c r="G99" s="120">
        <f>'Mapa de Risco'!F99</f>
        <v>0</v>
      </c>
      <c r="H99" s="729" t="s">
        <v>28</v>
      </c>
      <c r="I99" s="730"/>
      <c r="J99" s="731"/>
      <c r="K99" s="183"/>
      <c r="L99" s="174" t="str">
        <f t="shared" si="44"/>
        <v/>
      </c>
      <c r="M99" s="733"/>
      <c r="N99" s="742"/>
      <c r="O99" s="735"/>
      <c r="P99" s="175"/>
      <c r="Q99" s="120">
        <f>'Mapa de Risco'!H99</f>
        <v>0</v>
      </c>
      <c r="R99" s="732" t="s">
        <v>28</v>
      </c>
      <c r="S99" s="732"/>
      <c r="T99" s="732"/>
      <c r="U99" s="183"/>
      <c r="V99" s="174" t="str">
        <f t="shared" si="45"/>
        <v/>
      </c>
      <c r="W99" s="733"/>
      <c r="X99" s="706"/>
      <c r="Y99" s="733"/>
      <c r="Z99" s="122"/>
      <c r="AA99" s="411"/>
      <c r="AB99" s="411"/>
      <c r="AC99" s="411"/>
      <c r="AD99" s="523"/>
    </row>
    <row r="100" spans="2:30" s="78" customFormat="1" ht="15.6" customHeight="1" thickTop="1" thickBot="1" x14ac:dyDescent="0.25">
      <c r="B100" s="455"/>
      <c r="C100" s="462"/>
      <c r="D100" s="465"/>
      <c r="E100" s="472"/>
      <c r="F100" s="610"/>
      <c r="G100" s="120">
        <f>'Mapa de Risco'!F100</f>
        <v>0</v>
      </c>
      <c r="H100" s="729" t="s">
        <v>28</v>
      </c>
      <c r="I100" s="730"/>
      <c r="J100" s="731"/>
      <c r="K100" s="183"/>
      <c r="L100" s="174" t="str">
        <f t="shared" si="44"/>
        <v/>
      </c>
      <c r="M100" s="733"/>
      <c r="N100" s="742"/>
      <c r="O100" s="735"/>
      <c r="P100" s="175"/>
      <c r="Q100" s="120">
        <f>'Mapa de Risco'!H100</f>
        <v>0</v>
      </c>
      <c r="R100" s="732" t="s">
        <v>28</v>
      </c>
      <c r="S100" s="732"/>
      <c r="T100" s="732"/>
      <c r="U100" s="183"/>
      <c r="V100" s="174" t="str">
        <f t="shared" si="45"/>
        <v/>
      </c>
      <c r="W100" s="733"/>
      <c r="X100" s="706"/>
      <c r="Y100" s="733"/>
      <c r="Z100" s="122"/>
      <c r="AA100" s="411"/>
      <c r="AB100" s="411"/>
      <c r="AC100" s="411"/>
      <c r="AD100" s="523"/>
    </row>
    <row r="101" spans="2:30" s="78" customFormat="1" ht="15.6" customHeight="1" thickTop="1" thickBot="1" x14ac:dyDescent="0.25">
      <c r="B101" s="455"/>
      <c r="C101" s="462"/>
      <c r="D101" s="466"/>
      <c r="E101" s="473"/>
      <c r="F101" s="611"/>
      <c r="G101" s="120">
        <f>'Mapa de Risco'!F101</f>
        <v>0</v>
      </c>
      <c r="H101" s="729" t="s">
        <v>28</v>
      </c>
      <c r="I101" s="730"/>
      <c r="J101" s="731"/>
      <c r="K101" s="183"/>
      <c r="L101" s="174" t="str">
        <f t="shared" si="44"/>
        <v/>
      </c>
      <c r="M101" s="734"/>
      <c r="N101" s="743"/>
      <c r="O101" s="736"/>
      <c r="P101" s="175"/>
      <c r="Q101" s="120">
        <f>'Mapa de Risco'!H101</f>
        <v>0</v>
      </c>
      <c r="R101" s="732" t="s">
        <v>28</v>
      </c>
      <c r="S101" s="732"/>
      <c r="T101" s="732"/>
      <c r="U101" s="183"/>
      <c r="V101" s="174" t="str">
        <f t="shared" si="45"/>
        <v/>
      </c>
      <c r="W101" s="734"/>
      <c r="X101" s="707"/>
      <c r="Y101" s="734"/>
      <c r="Z101" s="122"/>
      <c r="AA101" s="412"/>
      <c r="AB101" s="412"/>
      <c r="AC101" s="412"/>
      <c r="AD101" s="524"/>
    </row>
    <row r="102" spans="2:30" s="78" customFormat="1" ht="15.6" customHeight="1" thickTop="1" thickBot="1" x14ac:dyDescent="0.25">
      <c r="B102" s="455"/>
      <c r="C102" s="462"/>
      <c r="D102" s="464" t="str">
        <f>'Mapa de Risco'!D102:D111</f>
        <v>FCS.02</v>
      </c>
      <c r="E102" s="471">
        <f>'Mapa de Risco'!E102:E111</f>
        <v>0</v>
      </c>
      <c r="F102" s="609" t="str">
        <f>'Mapa de Risco'!G102:G111</f>
        <v>Evento 10</v>
      </c>
      <c r="G102" s="120">
        <f>'Mapa de Risco'!F102</f>
        <v>0</v>
      </c>
      <c r="H102" s="729" t="s">
        <v>28</v>
      </c>
      <c r="I102" s="730"/>
      <c r="J102" s="731"/>
      <c r="K102" s="183"/>
      <c r="L102" s="174" t="str">
        <f t="shared" si="44"/>
        <v/>
      </c>
      <c r="M102" s="733" t="str">
        <f t="shared" ref="M102" si="58">IFERROR(AVERAGE(L102:L111),"")</f>
        <v/>
      </c>
      <c r="N102" s="742" t="str">
        <f t="shared" ref="N102" si="59">IF(M102="","",IF(M102&lt;=0.1,$L$10,IF(M102&lt;=0.3,$K$10,IF(M102&lt;=0.5,$J$10,IF(M102&lt;=0.7,$I$10,IF(M102&lt;=0.8,$H$10,""))))))</f>
        <v/>
      </c>
      <c r="O102" s="735" t="str">
        <f t="shared" ref="O102" si="60">IFERROR(1-M102,"")</f>
        <v/>
      </c>
      <c r="P102" s="175"/>
      <c r="Q102" s="120">
        <f>'Mapa de Risco'!H102</f>
        <v>0</v>
      </c>
      <c r="R102" s="732" t="s">
        <v>28</v>
      </c>
      <c r="S102" s="732"/>
      <c r="T102" s="732"/>
      <c r="U102" s="183"/>
      <c r="V102" s="174" t="str">
        <f t="shared" si="45"/>
        <v/>
      </c>
      <c r="W102" s="733" t="str">
        <f t="shared" ref="W102" si="61">IFERROR(AVERAGE(V102:V111),"")</f>
        <v/>
      </c>
      <c r="X102" s="706" t="str">
        <f t="shared" ref="X102" si="62">IF(W102="","",IF(W102&lt;=0.1,$V$10,IF(W102&lt;=0.3,$U$10,IF(W102&lt;=0.5,$T$10,IF(W102&lt;=0.7,$S$10,IF(W102&lt;=0.8,$R$10,""))))))</f>
        <v/>
      </c>
      <c r="Y102" s="733" t="str">
        <f t="shared" ref="Y102" si="63">IFERROR(1-W102,"")</f>
        <v/>
      </c>
      <c r="Z102" s="122"/>
      <c r="AA102" s="411" t="str">
        <f>IFERROR(IF(ROUND('Mapa de Risco'!K102:K111*'Avaliar os Controles Existent.'!O102:O111,0)&lt;=1,1,ROUND('Mapa de Risco'!K102:K111*'Avaliar os Controles Existent.'!O102:O111,0)),"")</f>
        <v/>
      </c>
      <c r="AB102" s="411" t="str">
        <f>IFERROR(IF(ROUND('Mapa de Risco'!L102:L111*'Avaliar os Controles Existent.'!Y102:Y111,0)&lt;=1,1,ROUND('Mapa de Risco'!L102:L111*'Avaliar os Controles Existent.'!Y102:Y111,0)),"")</f>
        <v/>
      </c>
      <c r="AC102" s="410" t="str">
        <f t="shared" si="43"/>
        <v/>
      </c>
      <c r="AD102" s="522" t="str">
        <f t="shared" si="36"/>
        <v/>
      </c>
    </row>
    <row r="103" spans="2:30" s="78" customFormat="1" ht="15.6" customHeight="1" thickTop="1" thickBot="1" x14ac:dyDescent="0.25">
      <c r="B103" s="455"/>
      <c r="C103" s="462"/>
      <c r="D103" s="465"/>
      <c r="E103" s="472"/>
      <c r="F103" s="610"/>
      <c r="G103" s="120">
        <f>'Mapa de Risco'!F103</f>
        <v>0</v>
      </c>
      <c r="H103" s="729" t="s">
        <v>28</v>
      </c>
      <c r="I103" s="730"/>
      <c r="J103" s="731"/>
      <c r="K103" s="183"/>
      <c r="L103" s="174" t="str">
        <f t="shared" si="44"/>
        <v/>
      </c>
      <c r="M103" s="733"/>
      <c r="N103" s="742"/>
      <c r="O103" s="735"/>
      <c r="P103" s="175"/>
      <c r="Q103" s="120">
        <f>'Mapa de Risco'!H103</f>
        <v>0</v>
      </c>
      <c r="R103" s="732" t="s">
        <v>28</v>
      </c>
      <c r="S103" s="732"/>
      <c r="T103" s="732"/>
      <c r="U103" s="183"/>
      <c r="V103" s="174" t="str">
        <f t="shared" si="45"/>
        <v/>
      </c>
      <c r="W103" s="733"/>
      <c r="X103" s="706"/>
      <c r="Y103" s="733"/>
      <c r="Z103" s="122"/>
      <c r="AA103" s="411"/>
      <c r="AB103" s="411"/>
      <c r="AC103" s="411"/>
      <c r="AD103" s="523"/>
    </row>
    <row r="104" spans="2:30" s="78" customFormat="1" ht="15.6" customHeight="1" thickTop="1" thickBot="1" x14ac:dyDescent="0.25">
      <c r="B104" s="455"/>
      <c r="C104" s="462"/>
      <c r="D104" s="465"/>
      <c r="E104" s="472"/>
      <c r="F104" s="610"/>
      <c r="G104" s="120">
        <f>'Mapa de Risco'!F104</f>
        <v>0</v>
      </c>
      <c r="H104" s="729" t="s">
        <v>28</v>
      </c>
      <c r="I104" s="730"/>
      <c r="J104" s="731"/>
      <c r="K104" s="183"/>
      <c r="L104" s="174" t="str">
        <f t="shared" si="44"/>
        <v/>
      </c>
      <c r="M104" s="733"/>
      <c r="N104" s="742"/>
      <c r="O104" s="735"/>
      <c r="P104" s="175"/>
      <c r="Q104" s="120">
        <f>'Mapa de Risco'!H104</f>
        <v>0</v>
      </c>
      <c r="R104" s="732" t="s">
        <v>28</v>
      </c>
      <c r="S104" s="732"/>
      <c r="T104" s="732"/>
      <c r="U104" s="183"/>
      <c r="V104" s="174" t="str">
        <f t="shared" si="45"/>
        <v/>
      </c>
      <c r="W104" s="733"/>
      <c r="X104" s="706"/>
      <c r="Y104" s="733"/>
      <c r="Z104" s="122"/>
      <c r="AA104" s="411"/>
      <c r="AB104" s="411"/>
      <c r="AC104" s="411"/>
      <c r="AD104" s="523"/>
    </row>
    <row r="105" spans="2:30" s="78" customFormat="1" ht="15.6" customHeight="1" thickTop="1" thickBot="1" x14ac:dyDescent="0.25">
      <c r="B105" s="455"/>
      <c r="C105" s="462"/>
      <c r="D105" s="465"/>
      <c r="E105" s="472"/>
      <c r="F105" s="610"/>
      <c r="G105" s="120">
        <f>'Mapa de Risco'!F105</f>
        <v>0</v>
      </c>
      <c r="H105" s="729" t="s">
        <v>28</v>
      </c>
      <c r="I105" s="730"/>
      <c r="J105" s="731"/>
      <c r="K105" s="183"/>
      <c r="L105" s="174" t="str">
        <f t="shared" si="44"/>
        <v/>
      </c>
      <c r="M105" s="733"/>
      <c r="N105" s="742"/>
      <c r="O105" s="735"/>
      <c r="P105" s="175"/>
      <c r="Q105" s="120">
        <f>'Mapa de Risco'!H105</f>
        <v>0</v>
      </c>
      <c r="R105" s="732" t="s">
        <v>28</v>
      </c>
      <c r="S105" s="732"/>
      <c r="T105" s="732"/>
      <c r="U105" s="183"/>
      <c r="V105" s="174" t="str">
        <f t="shared" si="45"/>
        <v/>
      </c>
      <c r="W105" s="733"/>
      <c r="X105" s="706"/>
      <c r="Y105" s="733"/>
      <c r="Z105" s="122"/>
      <c r="AA105" s="411"/>
      <c r="AB105" s="411"/>
      <c r="AC105" s="411"/>
      <c r="AD105" s="523"/>
    </row>
    <row r="106" spans="2:30" s="78" customFormat="1" ht="15.6" customHeight="1" thickTop="1" thickBot="1" x14ac:dyDescent="0.25">
      <c r="B106" s="455"/>
      <c r="C106" s="462"/>
      <c r="D106" s="465"/>
      <c r="E106" s="472"/>
      <c r="F106" s="610"/>
      <c r="G106" s="120">
        <f>'Mapa de Risco'!F106</f>
        <v>0</v>
      </c>
      <c r="H106" s="729" t="s">
        <v>28</v>
      </c>
      <c r="I106" s="730"/>
      <c r="J106" s="731"/>
      <c r="K106" s="183"/>
      <c r="L106" s="174" t="str">
        <f t="shared" si="44"/>
        <v/>
      </c>
      <c r="M106" s="733"/>
      <c r="N106" s="742"/>
      <c r="O106" s="735"/>
      <c r="P106" s="175"/>
      <c r="Q106" s="120">
        <f>'Mapa de Risco'!H106</f>
        <v>0</v>
      </c>
      <c r="R106" s="732" t="s">
        <v>28</v>
      </c>
      <c r="S106" s="732"/>
      <c r="T106" s="732"/>
      <c r="U106" s="183"/>
      <c r="V106" s="174" t="str">
        <f t="shared" si="45"/>
        <v/>
      </c>
      <c r="W106" s="733"/>
      <c r="X106" s="706"/>
      <c r="Y106" s="733"/>
      <c r="Z106" s="122"/>
      <c r="AA106" s="411"/>
      <c r="AB106" s="411"/>
      <c r="AC106" s="411"/>
      <c r="AD106" s="523"/>
    </row>
    <row r="107" spans="2:30" s="78" customFormat="1" ht="15.6" customHeight="1" thickTop="1" thickBot="1" x14ac:dyDescent="0.25">
      <c r="B107" s="455"/>
      <c r="C107" s="462"/>
      <c r="D107" s="465"/>
      <c r="E107" s="472"/>
      <c r="F107" s="610"/>
      <c r="G107" s="120">
        <f>'Mapa de Risco'!F107</f>
        <v>0</v>
      </c>
      <c r="H107" s="729" t="s">
        <v>28</v>
      </c>
      <c r="I107" s="730"/>
      <c r="J107" s="731"/>
      <c r="K107" s="183"/>
      <c r="L107" s="174" t="str">
        <f t="shared" si="44"/>
        <v/>
      </c>
      <c r="M107" s="733"/>
      <c r="N107" s="742"/>
      <c r="O107" s="735"/>
      <c r="P107" s="175"/>
      <c r="Q107" s="120">
        <f>'Mapa de Risco'!H107</f>
        <v>0</v>
      </c>
      <c r="R107" s="732" t="s">
        <v>28</v>
      </c>
      <c r="S107" s="732"/>
      <c r="T107" s="732"/>
      <c r="U107" s="183"/>
      <c r="V107" s="174" t="str">
        <f t="shared" si="45"/>
        <v/>
      </c>
      <c r="W107" s="733"/>
      <c r="X107" s="706"/>
      <c r="Y107" s="733"/>
      <c r="Z107" s="122"/>
      <c r="AA107" s="411"/>
      <c r="AB107" s="411"/>
      <c r="AC107" s="411"/>
      <c r="AD107" s="523"/>
    </row>
    <row r="108" spans="2:30" s="78" customFormat="1" ht="15.6" customHeight="1" thickTop="1" thickBot="1" x14ac:dyDescent="0.25">
      <c r="B108" s="455"/>
      <c r="C108" s="462"/>
      <c r="D108" s="465"/>
      <c r="E108" s="472"/>
      <c r="F108" s="610"/>
      <c r="G108" s="120">
        <f>'Mapa de Risco'!F108</f>
        <v>0</v>
      </c>
      <c r="H108" s="729" t="s">
        <v>28</v>
      </c>
      <c r="I108" s="730"/>
      <c r="J108" s="731"/>
      <c r="K108" s="183"/>
      <c r="L108" s="174" t="str">
        <f t="shared" si="44"/>
        <v/>
      </c>
      <c r="M108" s="733"/>
      <c r="N108" s="742"/>
      <c r="O108" s="735"/>
      <c r="P108" s="175"/>
      <c r="Q108" s="120">
        <f>'Mapa de Risco'!H108</f>
        <v>0</v>
      </c>
      <c r="R108" s="732" t="s">
        <v>28</v>
      </c>
      <c r="S108" s="732"/>
      <c r="T108" s="732"/>
      <c r="U108" s="183"/>
      <c r="V108" s="174" t="str">
        <f t="shared" si="45"/>
        <v/>
      </c>
      <c r="W108" s="733"/>
      <c r="X108" s="706"/>
      <c r="Y108" s="733"/>
      <c r="Z108" s="122"/>
      <c r="AA108" s="411"/>
      <c r="AB108" s="411"/>
      <c r="AC108" s="411"/>
      <c r="AD108" s="523"/>
    </row>
    <row r="109" spans="2:30" s="78" customFormat="1" ht="15.6" customHeight="1" thickTop="1" thickBot="1" x14ac:dyDescent="0.25">
      <c r="B109" s="455"/>
      <c r="C109" s="462"/>
      <c r="D109" s="465"/>
      <c r="E109" s="472"/>
      <c r="F109" s="610"/>
      <c r="G109" s="120">
        <f>'Mapa de Risco'!F109</f>
        <v>0</v>
      </c>
      <c r="H109" s="729" t="s">
        <v>28</v>
      </c>
      <c r="I109" s="730"/>
      <c r="J109" s="731"/>
      <c r="K109" s="183"/>
      <c r="L109" s="174" t="str">
        <f t="shared" si="44"/>
        <v/>
      </c>
      <c r="M109" s="733"/>
      <c r="N109" s="742"/>
      <c r="O109" s="735"/>
      <c r="P109" s="175"/>
      <c r="Q109" s="120">
        <f>'Mapa de Risco'!H109</f>
        <v>0</v>
      </c>
      <c r="R109" s="732" t="s">
        <v>28</v>
      </c>
      <c r="S109" s="732"/>
      <c r="T109" s="732"/>
      <c r="U109" s="183"/>
      <c r="V109" s="174" t="str">
        <f t="shared" si="45"/>
        <v/>
      </c>
      <c r="W109" s="733"/>
      <c r="X109" s="706"/>
      <c r="Y109" s="733"/>
      <c r="Z109" s="122"/>
      <c r="AA109" s="411"/>
      <c r="AB109" s="411"/>
      <c r="AC109" s="411"/>
      <c r="AD109" s="523"/>
    </row>
    <row r="110" spans="2:30" s="78" customFormat="1" ht="15.6" customHeight="1" thickTop="1" thickBot="1" x14ac:dyDescent="0.25">
      <c r="B110" s="455"/>
      <c r="C110" s="462"/>
      <c r="D110" s="465"/>
      <c r="E110" s="472"/>
      <c r="F110" s="610"/>
      <c r="G110" s="120">
        <f>'Mapa de Risco'!F110</f>
        <v>0</v>
      </c>
      <c r="H110" s="729" t="s">
        <v>28</v>
      </c>
      <c r="I110" s="730"/>
      <c r="J110" s="731"/>
      <c r="K110" s="183"/>
      <c r="L110" s="174" t="str">
        <f t="shared" si="44"/>
        <v/>
      </c>
      <c r="M110" s="733"/>
      <c r="N110" s="742"/>
      <c r="O110" s="735"/>
      <c r="P110" s="175"/>
      <c r="Q110" s="120">
        <f>'Mapa de Risco'!H110</f>
        <v>0</v>
      </c>
      <c r="R110" s="732" t="s">
        <v>28</v>
      </c>
      <c r="S110" s="732"/>
      <c r="T110" s="732"/>
      <c r="U110" s="183"/>
      <c r="V110" s="174" t="str">
        <f t="shared" si="45"/>
        <v/>
      </c>
      <c r="W110" s="733"/>
      <c r="X110" s="706"/>
      <c r="Y110" s="733"/>
      <c r="Z110" s="122"/>
      <c r="AA110" s="411"/>
      <c r="AB110" s="411"/>
      <c r="AC110" s="411"/>
      <c r="AD110" s="523"/>
    </row>
    <row r="111" spans="2:30" s="78" customFormat="1" ht="15.6" customHeight="1" thickTop="1" thickBot="1" x14ac:dyDescent="0.25">
      <c r="B111" s="455"/>
      <c r="C111" s="462"/>
      <c r="D111" s="466"/>
      <c r="E111" s="473"/>
      <c r="F111" s="611"/>
      <c r="G111" s="120">
        <f>'Mapa de Risco'!F111</f>
        <v>0</v>
      </c>
      <c r="H111" s="729" t="s">
        <v>28</v>
      </c>
      <c r="I111" s="730"/>
      <c r="J111" s="731"/>
      <c r="K111" s="183"/>
      <c r="L111" s="174" t="str">
        <f t="shared" si="44"/>
        <v/>
      </c>
      <c r="M111" s="734"/>
      <c r="N111" s="743"/>
      <c r="O111" s="736"/>
      <c r="P111" s="175"/>
      <c r="Q111" s="120">
        <f>'Mapa de Risco'!H111</f>
        <v>0</v>
      </c>
      <c r="R111" s="732" t="s">
        <v>28</v>
      </c>
      <c r="S111" s="732"/>
      <c r="T111" s="732"/>
      <c r="U111" s="183"/>
      <c r="V111" s="174" t="str">
        <f t="shared" si="45"/>
        <v/>
      </c>
      <c r="W111" s="734"/>
      <c r="X111" s="707"/>
      <c r="Y111" s="734"/>
      <c r="Z111" s="122"/>
      <c r="AA111" s="412"/>
      <c r="AB111" s="412"/>
      <c r="AC111" s="412"/>
      <c r="AD111" s="524"/>
    </row>
    <row r="112" spans="2:30" s="78" customFormat="1" ht="15.6" customHeight="1" thickTop="1" thickBot="1" x14ac:dyDescent="0.25">
      <c r="B112" s="455"/>
      <c r="C112" s="462"/>
      <c r="D112" s="464" t="str">
        <f>'Mapa de Risco'!D112:D121</f>
        <v>FCS.03</v>
      </c>
      <c r="E112" s="471">
        <f>'Mapa de Risco'!E112:E121</f>
        <v>0</v>
      </c>
      <c r="F112" s="609" t="str">
        <f>'Mapa de Risco'!G112:G121</f>
        <v>Evento 11</v>
      </c>
      <c r="G112" s="120">
        <f>'Mapa de Risco'!F112</f>
        <v>0</v>
      </c>
      <c r="H112" s="729" t="s">
        <v>28</v>
      </c>
      <c r="I112" s="730"/>
      <c r="J112" s="731"/>
      <c r="K112" s="183"/>
      <c r="L112" s="174" t="str">
        <f t="shared" si="44"/>
        <v/>
      </c>
      <c r="M112" s="733" t="str">
        <f t="shared" ref="M112" si="64">IFERROR(AVERAGE(L112:L121),"")</f>
        <v/>
      </c>
      <c r="N112" s="742" t="str">
        <f t="shared" ref="N112" si="65">IF(M112="","",IF(M112&lt;=0.1,$L$10,IF(M112&lt;=0.3,$K$10,IF(M112&lt;=0.5,$J$10,IF(M112&lt;=0.7,$I$10,IF(M112&lt;=0.8,$H$10,""))))))</f>
        <v/>
      </c>
      <c r="O112" s="735" t="str">
        <f t="shared" ref="O112" si="66">IFERROR(1-M112,"")</f>
        <v/>
      </c>
      <c r="P112" s="175"/>
      <c r="Q112" s="120">
        <f>'Mapa de Risco'!H112</f>
        <v>0</v>
      </c>
      <c r="R112" s="732" t="s">
        <v>28</v>
      </c>
      <c r="S112" s="732"/>
      <c r="T112" s="732"/>
      <c r="U112" s="183"/>
      <c r="V112" s="174" t="str">
        <f t="shared" si="45"/>
        <v/>
      </c>
      <c r="W112" s="733" t="str">
        <f t="shared" ref="W112" si="67">IFERROR(AVERAGE(V112:V121),"")</f>
        <v/>
      </c>
      <c r="X112" s="706" t="str">
        <f t="shared" ref="X112" si="68">IF(W112="","",IF(W112&lt;=0.1,$V$10,IF(W112&lt;=0.3,$U$10,IF(W112&lt;=0.5,$T$10,IF(W112&lt;=0.7,$S$10,IF(W112&lt;=0.8,$R$10,""))))))</f>
        <v/>
      </c>
      <c r="Y112" s="733" t="str">
        <f t="shared" ref="Y112" si="69">IFERROR(1-W112,"")</f>
        <v/>
      </c>
      <c r="Z112" s="122"/>
      <c r="AA112" s="411" t="str">
        <f>IFERROR(IF(ROUND('Mapa de Risco'!K112:K121*'Avaliar os Controles Existent.'!O112:O121,0)&lt;=1,1,ROUND('Mapa de Risco'!K112:K121*'Avaliar os Controles Existent.'!O112:O121,0)),"")</f>
        <v/>
      </c>
      <c r="AB112" s="411" t="str">
        <f>IFERROR(IF(ROUND('Mapa de Risco'!L112:L121*'Avaliar os Controles Existent.'!Y112:Y121,0)&lt;=1,1,ROUND('Mapa de Risco'!L112:L121*'Avaliar os Controles Existent.'!Y112:Y121,0)),"")</f>
        <v/>
      </c>
      <c r="AC112" s="410" t="str">
        <f t="shared" si="43"/>
        <v/>
      </c>
      <c r="AD112" s="522" t="str">
        <f t="shared" ref="AD112:AD172" si="70">IF(AC112=0,"",IF(AC112&lt;=2,"Risco Insignificante",IF(AC112&lt;=5,"Risco Pequeno",IF(AC112&lt;=10,"Risco Moderado",IF(AC112&lt;=16,"Risco Alto",IF(AC112&lt;=25,"Risco Crítico",""))))))</f>
        <v/>
      </c>
    </row>
    <row r="113" spans="2:30" s="78" customFormat="1" ht="15.6" customHeight="1" thickTop="1" thickBot="1" x14ac:dyDescent="0.25">
      <c r="B113" s="455"/>
      <c r="C113" s="462"/>
      <c r="D113" s="465"/>
      <c r="E113" s="472"/>
      <c r="F113" s="610"/>
      <c r="G113" s="120">
        <f>'Mapa de Risco'!F113</f>
        <v>0</v>
      </c>
      <c r="H113" s="729" t="s">
        <v>28</v>
      </c>
      <c r="I113" s="730"/>
      <c r="J113" s="731"/>
      <c r="K113" s="183"/>
      <c r="L113" s="174" t="str">
        <f t="shared" si="44"/>
        <v/>
      </c>
      <c r="M113" s="733"/>
      <c r="N113" s="742"/>
      <c r="O113" s="735"/>
      <c r="P113" s="175"/>
      <c r="Q113" s="120">
        <f>'Mapa de Risco'!H113</f>
        <v>0</v>
      </c>
      <c r="R113" s="732" t="s">
        <v>28</v>
      </c>
      <c r="S113" s="732"/>
      <c r="T113" s="732"/>
      <c r="U113" s="183"/>
      <c r="V113" s="174" t="str">
        <f t="shared" si="45"/>
        <v/>
      </c>
      <c r="W113" s="733"/>
      <c r="X113" s="706"/>
      <c r="Y113" s="733"/>
      <c r="Z113" s="122"/>
      <c r="AA113" s="411"/>
      <c r="AB113" s="411"/>
      <c r="AC113" s="411"/>
      <c r="AD113" s="523"/>
    </row>
    <row r="114" spans="2:30" s="78" customFormat="1" ht="15.6" customHeight="1" thickTop="1" thickBot="1" x14ac:dyDescent="0.25">
      <c r="B114" s="455"/>
      <c r="C114" s="462"/>
      <c r="D114" s="465"/>
      <c r="E114" s="472"/>
      <c r="F114" s="610"/>
      <c r="G114" s="120">
        <f>'Mapa de Risco'!F114</f>
        <v>0</v>
      </c>
      <c r="H114" s="729" t="s">
        <v>28</v>
      </c>
      <c r="I114" s="730"/>
      <c r="J114" s="731"/>
      <c r="K114" s="183"/>
      <c r="L114" s="174" t="str">
        <f t="shared" si="44"/>
        <v/>
      </c>
      <c r="M114" s="733"/>
      <c r="N114" s="742"/>
      <c r="O114" s="735"/>
      <c r="P114" s="175"/>
      <c r="Q114" s="120">
        <f>'Mapa de Risco'!H114</f>
        <v>0</v>
      </c>
      <c r="R114" s="732" t="s">
        <v>28</v>
      </c>
      <c r="S114" s="732"/>
      <c r="T114" s="732"/>
      <c r="U114" s="183"/>
      <c r="V114" s="174" t="str">
        <f t="shared" si="45"/>
        <v/>
      </c>
      <c r="W114" s="733"/>
      <c r="X114" s="706"/>
      <c r="Y114" s="733"/>
      <c r="Z114" s="122"/>
      <c r="AA114" s="411"/>
      <c r="AB114" s="411"/>
      <c r="AC114" s="411"/>
      <c r="AD114" s="523"/>
    </row>
    <row r="115" spans="2:30" s="78" customFormat="1" ht="15.6" customHeight="1" thickTop="1" thickBot="1" x14ac:dyDescent="0.25">
      <c r="B115" s="455"/>
      <c r="C115" s="462"/>
      <c r="D115" s="465"/>
      <c r="E115" s="472"/>
      <c r="F115" s="610"/>
      <c r="G115" s="120">
        <f>'Mapa de Risco'!F115</f>
        <v>0</v>
      </c>
      <c r="H115" s="729" t="s">
        <v>28</v>
      </c>
      <c r="I115" s="730"/>
      <c r="J115" s="731"/>
      <c r="K115" s="183"/>
      <c r="L115" s="174" t="str">
        <f t="shared" si="44"/>
        <v/>
      </c>
      <c r="M115" s="733"/>
      <c r="N115" s="742"/>
      <c r="O115" s="735"/>
      <c r="P115" s="175"/>
      <c r="Q115" s="120">
        <f>'Mapa de Risco'!H115</f>
        <v>0</v>
      </c>
      <c r="R115" s="732" t="s">
        <v>28</v>
      </c>
      <c r="S115" s="732"/>
      <c r="T115" s="732"/>
      <c r="U115" s="183"/>
      <c r="V115" s="174" t="str">
        <f t="shared" si="45"/>
        <v/>
      </c>
      <c r="W115" s="733"/>
      <c r="X115" s="706"/>
      <c r="Y115" s="733"/>
      <c r="Z115" s="122"/>
      <c r="AA115" s="411"/>
      <c r="AB115" s="411"/>
      <c r="AC115" s="411"/>
      <c r="AD115" s="523"/>
    </row>
    <row r="116" spans="2:30" s="78" customFormat="1" ht="15.6" customHeight="1" thickTop="1" thickBot="1" x14ac:dyDescent="0.25">
      <c r="B116" s="455"/>
      <c r="C116" s="462"/>
      <c r="D116" s="465"/>
      <c r="E116" s="472"/>
      <c r="F116" s="610"/>
      <c r="G116" s="120">
        <f>'Mapa de Risco'!F116</f>
        <v>0</v>
      </c>
      <c r="H116" s="729" t="s">
        <v>28</v>
      </c>
      <c r="I116" s="730"/>
      <c r="J116" s="731"/>
      <c r="K116" s="183"/>
      <c r="L116" s="174" t="str">
        <f t="shared" si="44"/>
        <v/>
      </c>
      <c r="M116" s="733"/>
      <c r="N116" s="742"/>
      <c r="O116" s="735"/>
      <c r="P116" s="175"/>
      <c r="Q116" s="120">
        <f>'Mapa de Risco'!H116</f>
        <v>0</v>
      </c>
      <c r="R116" s="732" t="s">
        <v>28</v>
      </c>
      <c r="S116" s="732"/>
      <c r="T116" s="732"/>
      <c r="U116" s="183"/>
      <c r="V116" s="174" t="str">
        <f t="shared" si="45"/>
        <v/>
      </c>
      <c r="W116" s="733"/>
      <c r="X116" s="706"/>
      <c r="Y116" s="733"/>
      <c r="Z116" s="122"/>
      <c r="AA116" s="411"/>
      <c r="AB116" s="411"/>
      <c r="AC116" s="411"/>
      <c r="AD116" s="523"/>
    </row>
    <row r="117" spans="2:30" s="78" customFormat="1" ht="15.6" customHeight="1" thickTop="1" thickBot="1" x14ac:dyDescent="0.25">
      <c r="B117" s="455"/>
      <c r="C117" s="462"/>
      <c r="D117" s="465"/>
      <c r="E117" s="472"/>
      <c r="F117" s="610"/>
      <c r="G117" s="120">
        <f>'Mapa de Risco'!F117</f>
        <v>0</v>
      </c>
      <c r="H117" s="729" t="s">
        <v>28</v>
      </c>
      <c r="I117" s="730"/>
      <c r="J117" s="731"/>
      <c r="K117" s="183"/>
      <c r="L117" s="174" t="str">
        <f t="shared" si="44"/>
        <v/>
      </c>
      <c r="M117" s="733"/>
      <c r="N117" s="742"/>
      <c r="O117" s="735"/>
      <c r="P117" s="175"/>
      <c r="Q117" s="120">
        <f>'Mapa de Risco'!H117</f>
        <v>0</v>
      </c>
      <c r="R117" s="732" t="s">
        <v>28</v>
      </c>
      <c r="S117" s="732"/>
      <c r="T117" s="732"/>
      <c r="U117" s="183"/>
      <c r="V117" s="174" t="str">
        <f t="shared" si="45"/>
        <v/>
      </c>
      <c r="W117" s="733"/>
      <c r="X117" s="706"/>
      <c r="Y117" s="733"/>
      <c r="Z117" s="122"/>
      <c r="AA117" s="411"/>
      <c r="AB117" s="411"/>
      <c r="AC117" s="411"/>
      <c r="AD117" s="523"/>
    </row>
    <row r="118" spans="2:30" s="78" customFormat="1" ht="15.6" customHeight="1" thickTop="1" thickBot="1" x14ac:dyDescent="0.25">
      <c r="B118" s="455"/>
      <c r="C118" s="462"/>
      <c r="D118" s="465"/>
      <c r="E118" s="472"/>
      <c r="F118" s="610"/>
      <c r="G118" s="120">
        <f>'Mapa de Risco'!F118</f>
        <v>0</v>
      </c>
      <c r="H118" s="729" t="s">
        <v>28</v>
      </c>
      <c r="I118" s="730"/>
      <c r="J118" s="731"/>
      <c r="K118" s="183"/>
      <c r="L118" s="174" t="str">
        <f t="shared" si="44"/>
        <v/>
      </c>
      <c r="M118" s="733"/>
      <c r="N118" s="742"/>
      <c r="O118" s="735"/>
      <c r="P118" s="175"/>
      <c r="Q118" s="120">
        <f>'Mapa de Risco'!H118</f>
        <v>0</v>
      </c>
      <c r="R118" s="732" t="s">
        <v>28</v>
      </c>
      <c r="S118" s="732"/>
      <c r="T118" s="732"/>
      <c r="U118" s="183"/>
      <c r="V118" s="174" t="str">
        <f t="shared" si="45"/>
        <v/>
      </c>
      <c r="W118" s="733"/>
      <c r="X118" s="706"/>
      <c r="Y118" s="733"/>
      <c r="Z118" s="122"/>
      <c r="AA118" s="411"/>
      <c r="AB118" s="411"/>
      <c r="AC118" s="411"/>
      <c r="AD118" s="523"/>
    </row>
    <row r="119" spans="2:30" s="78" customFormat="1" ht="15.6" customHeight="1" thickTop="1" thickBot="1" x14ac:dyDescent="0.25">
      <c r="B119" s="455"/>
      <c r="C119" s="462"/>
      <c r="D119" s="465"/>
      <c r="E119" s="472"/>
      <c r="F119" s="610"/>
      <c r="G119" s="120">
        <f>'Mapa de Risco'!F119</f>
        <v>0</v>
      </c>
      <c r="H119" s="729" t="s">
        <v>28</v>
      </c>
      <c r="I119" s="730"/>
      <c r="J119" s="731"/>
      <c r="K119" s="183"/>
      <c r="L119" s="174" t="str">
        <f t="shared" si="44"/>
        <v/>
      </c>
      <c r="M119" s="733"/>
      <c r="N119" s="742"/>
      <c r="O119" s="735"/>
      <c r="P119" s="175"/>
      <c r="Q119" s="120">
        <f>'Mapa de Risco'!H119</f>
        <v>0</v>
      </c>
      <c r="R119" s="732" t="s">
        <v>28</v>
      </c>
      <c r="S119" s="732"/>
      <c r="T119" s="732"/>
      <c r="U119" s="183"/>
      <c r="V119" s="174" t="str">
        <f t="shared" si="45"/>
        <v/>
      </c>
      <c r="W119" s="733"/>
      <c r="X119" s="706"/>
      <c r="Y119" s="733"/>
      <c r="Z119" s="122"/>
      <c r="AA119" s="411"/>
      <c r="AB119" s="411"/>
      <c r="AC119" s="411"/>
      <c r="AD119" s="523"/>
    </row>
    <row r="120" spans="2:30" s="78" customFormat="1" ht="15.6" customHeight="1" thickTop="1" thickBot="1" x14ac:dyDescent="0.25">
      <c r="B120" s="455"/>
      <c r="C120" s="462"/>
      <c r="D120" s="465"/>
      <c r="E120" s="472"/>
      <c r="F120" s="610"/>
      <c r="G120" s="120">
        <f>'Mapa de Risco'!F120</f>
        <v>0</v>
      </c>
      <c r="H120" s="729" t="s">
        <v>28</v>
      </c>
      <c r="I120" s="730"/>
      <c r="J120" s="731"/>
      <c r="K120" s="183"/>
      <c r="L120" s="174" t="str">
        <f t="shared" si="44"/>
        <v/>
      </c>
      <c r="M120" s="733"/>
      <c r="N120" s="742"/>
      <c r="O120" s="735"/>
      <c r="P120" s="175"/>
      <c r="Q120" s="120">
        <f>'Mapa de Risco'!H120</f>
        <v>0</v>
      </c>
      <c r="R120" s="732" t="s">
        <v>28</v>
      </c>
      <c r="S120" s="732"/>
      <c r="T120" s="732"/>
      <c r="U120" s="183"/>
      <c r="V120" s="174" t="str">
        <f t="shared" si="45"/>
        <v/>
      </c>
      <c r="W120" s="733"/>
      <c r="X120" s="706"/>
      <c r="Y120" s="733"/>
      <c r="Z120" s="122"/>
      <c r="AA120" s="411"/>
      <c r="AB120" s="411"/>
      <c r="AC120" s="411"/>
      <c r="AD120" s="523"/>
    </row>
    <row r="121" spans="2:30" s="78" customFormat="1" ht="15.6" customHeight="1" thickTop="1" thickBot="1" x14ac:dyDescent="0.25">
      <c r="B121" s="455"/>
      <c r="C121" s="462"/>
      <c r="D121" s="466"/>
      <c r="E121" s="473"/>
      <c r="F121" s="611"/>
      <c r="G121" s="120">
        <f>'Mapa de Risco'!F121</f>
        <v>0</v>
      </c>
      <c r="H121" s="729" t="s">
        <v>28</v>
      </c>
      <c r="I121" s="730"/>
      <c r="J121" s="731"/>
      <c r="K121" s="183"/>
      <c r="L121" s="174" t="str">
        <f t="shared" si="44"/>
        <v/>
      </c>
      <c r="M121" s="734"/>
      <c r="N121" s="743"/>
      <c r="O121" s="736"/>
      <c r="P121" s="175"/>
      <c r="Q121" s="120">
        <f>'Mapa de Risco'!H121</f>
        <v>0</v>
      </c>
      <c r="R121" s="732" t="s">
        <v>28</v>
      </c>
      <c r="S121" s="732"/>
      <c r="T121" s="732"/>
      <c r="U121" s="183"/>
      <c r="V121" s="174" t="str">
        <f t="shared" si="45"/>
        <v/>
      </c>
      <c r="W121" s="734"/>
      <c r="X121" s="707"/>
      <c r="Y121" s="734"/>
      <c r="Z121" s="122"/>
      <c r="AA121" s="412"/>
      <c r="AB121" s="412"/>
      <c r="AC121" s="412"/>
      <c r="AD121" s="524"/>
    </row>
    <row r="122" spans="2:30" s="78" customFormat="1" ht="15.6" customHeight="1" thickTop="1" thickBot="1" x14ac:dyDescent="0.25">
      <c r="B122" s="455"/>
      <c r="C122" s="462"/>
      <c r="D122" s="464" t="str">
        <f>'Mapa de Risco'!D122:D131</f>
        <v>FCS.04</v>
      </c>
      <c r="E122" s="471">
        <f>'Mapa de Risco'!E122:E131</f>
        <v>0</v>
      </c>
      <c r="F122" s="609" t="str">
        <f>'Mapa de Risco'!G122:G131</f>
        <v>Evento 12</v>
      </c>
      <c r="G122" s="120">
        <f>'Mapa de Risco'!F122</f>
        <v>0</v>
      </c>
      <c r="H122" s="729" t="s">
        <v>28</v>
      </c>
      <c r="I122" s="730"/>
      <c r="J122" s="731"/>
      <c r="K122" s="183"/>
      <c r="L122" s="174" t="str">
        <f t="shared" si="44"/>
        <v/>
      </c>
      <c r="M122" s="733" t="str">
        <f t="shared" ref="M122" si="71">IFERROR(AVERAGE(L122:L131),"")</f>
        <v/>
      </c>
      <c r="N122" s="742" t="str">
        <f t="shared" ref="N122" si="72">IF(M122="","",IF(M122&lt;=0.1,$L$10,IF(M122&lt;=0.3,$K$10,IF(M122&lt;=0.5,$J$10,IF(M122&lt;=0.7,$I$10,IF(M122&lt;=0.8,$H$10,""))))))</f>
        <v/>
      </c>
      <c r="O122" s="735" t="str">
        <f t="shared" ref="O122" si="73">IFERROR(1-M122,"")</f>
        <v/>
      </c>
      <c r="P122" s="175"/>
      <c r="Q122" s="120">
        <f>'Mapa de Risco'!H122</f>
        <v>0</v>
      </c>
      <c r="R122" s="732" t="s">
        <v>28</v>
      </c>
      <c r="S122" s="732"/>
      <c r="T122" s="732"/>
      <c r="U122" s="183"/>
      <c r="V122" s="174" t="str">
        <f t="shared" si="45"/>
        <v/>
      </c>
      <c r="W122" s="733" t="str">
        <f t="shared" ref="W122" si="74">IFERROR(AVERAGE(V122:V131),"")</f>
        <v/>
      </c>
      <c r="X122" s="706" t="str">
        <f t="shared" ref="X122" si="75">IF(W122="","",IF(W122&lt;=0.1,$V$10,IF(W122&lt;=0.3,$U$10,IF(W122&lt;=0.5,$T$10,IF(W122&lt;=0.7,$S$10,IF(W122&lt;=0.8,$R$10,""))))))</f>
        <v/>
      </c>
      <c r="Y122" s="733" t="str">
        <f t="shared" ref="Y122" si="76">IFERROR(1-W122,"")</f>
        <v/>
      </c>
      <c r="Z122" s="122"/>
      <c r="AA122" s="411" t="str">
        <f>IFERROR(IF(ROUND('Mapa de Risco'!K122:K131*'Avaliar os Controles Existent.'!O122:O131,0)&lt;=1,1,ROUND('Mapa de Risco'!K122:K131*'Avaliar os Controles Existent.'!O122:O131,0)),"")</f>
        <v/>
      </c>
      <c r="AB122" s="411" t="str">
        <f>IFERROR(IF(ROUND('Mapa de Risco'!L122:L131*'Avaliar os Controles Existent.'!Y122:Y131,0)&lt;=1,1,ROUND('Mapa de Risco'!L122:L131*'Avaliar os Controles Existent.'!Y122:Y131,0)),"")</f>
        <v/>
      </c>
      <c r="AC122" s="410" t="str">
        <f t="shared" si="43"/>
        <v/>
      </c>
      <c r="AD122" s="522" t="str">
        <f t="shared" si="70"/>
        <v/>
      </c>
    </row>
    <row r="123" spans="2:30" s="78" customFormat="1" ht="15.6" customHeight="1" thickTop="1" thickBot="1" x14ac:dyDescent="0.25">
      <c r="B123" s="455"/>
      <c r="C123" s="462"/>
      <c r="D123" s="465"/>
      <c r="E123" s="472"/>
      <c r="F123" s="610"/>
      <c r="G123" s="120">
        <f>'Mapa de Risco'!F123</f>
        <v>0</v>
      </c>
      <c r="H123" s="729" t="s">
        <v>28</v>
      </c>
      <c r="I123" s="730"/>
      <c r="J123" s="731"/>
      <c r="K123" s="183"/>
      <c r="L123" s="174" t="str">
        <f t="shared" si="44"/>
        <v/>
      </c>
      <c r="M123" s="733"/>
      <c r="N123" s="742"/>
      <c r="O123" s="735"/>
      <c r="P123" s="175"/>
      <c r="Q123" s="120">
        <f>'Mapa de Risco'!H123</f>
        <v>0</v>
      </c>
      <c r="R123" s="732" t="s">
        <v>28</v>
      </c>
      <c r="S123" s="732"/>
      <c r="T123" s="732"/>
      <c r="U123" s="183"/>
      <c r="V123" s="174" t="str">
        <f t="shared" si="45"/>
        <v/>
      </c>
      <c r="W123" s="733"/>
      <c r="X123" s="706"/>
      <c r="Y123" s="733"/>
      <c r="Z123" s="122"/>
      <c r="AA123" s="411"/>
      <c r="AB123" s="411"/>
      <c r="AC123" s="411"/>
      <c r="AD123" s="523"/>
    </row>
    <row r="124" spans="2:30" s="78" customFormat="1" ht="15.6" customHeight="1" thickTop="1" thickBot="1" x14ac:dyDescent="0.25">
      <c r="B124" s="455"/>
      <c r="C124" s="462"/>
      <c r="D124" s="465"/>
      <c r="E124" s="472"/>
      <c r="F124" s="610"/>
      <c r="G124" s="120">
        <f>'Mapa de Risco'!F124</f>
        <v>0</v>
      </c>
      <c r="H124" s="729" t="s">
        <v>28</v>
      </c>
      <c r="I124" s="730"/>
      <c r="J124" s="731"/>
      <c r="K124" s="183"/>
      <c r="L124" s="174" t="str">
        <f t="shared" si="44"/>
        <v/>
      </c>
      <c r="M124" s="733"/>
      <c r="N124" s="742"/>
      <c r="O124" s="735"/>
      <c r="P124" s="175"/>
      <c r="Q124" s="120">
        <f>'Mapa de Risco'!H124</f>
        <v>0</v>
      </c>
      <c r="R124" s="732" t="s">
        <v>28</v>
      </c>
      <c r="S124" s="732"/>
      <c r="T124" s="732"/>
      <c r="U124" s="183"/>
      <c r="V124" s="174" t="str">
        <f t="shared" si="45"/>
        <v/>
      </c>
      <c r="W124" s="733"/>
      <c r="X124" s="706"/>
      <c r="Y124" s="733"/>
      <c r="Z124" s="122"/>
      <c r="AA124" s="411"/>
      <c r="AB124" s="411"/>
      <c r="AC124" s="411"/>
      <c r="AD124" s="523"/>
    </row>
    <row r="125" spans="2:30" s="78" customFormat="1" ht="15.6" customHeight="1" thickTop="1" thickBot="1" x14ac:dyDescent="0.25">
      <c r="B125" s="455"/>
      <c r="C125" s="462"/>
      <c r="D125" s="465"/>
      <c r="E125" s="472"/>
      <c r="F125" s="610"/>
      <c r="G125" s="120">
        <f>'Mapa de Risco'!F125</f>
        <v>0</v>
      </c>
      <c r="H125" s="729" t="s">
        <v>28</v>
      </c>
      <c r="I125" s="730"/>
      <c r="J125" s="731"/>
      <c r="K125" s="183"/>
      <c r="L125" s="174" t="str">
        <f t="shared" si="44"/>
        <v/>
      </c>
      <c r="M125" s="733"/>
      <c r="N125" s="742"/>
      <c r="O125" s="735"/>
      <c r="P125" s="175"/>
      <c r="Q125" s="120">
        <f>'Mapa de Risco'!H125</f>
        <v>0</v>
      </c>
      <c r="R125" s="732" t="s">
        <v>28</v>
      </c>
      <c r="S125" s="732"/>
      <c r="T125" s="732"/>
      <c r="U125" s="183"/>
      <c r="V125" s="174" t="str">
        <f t="shared" si="45"/>
        <v/>
      </c>
      <c r="W125" s="733"/>
      <c r="X125" s="706"/>
      <c r="Y125" s="733"/>
      <c r="Z125" s="122"/>
      <c r="AA125" s="411"/>
      <c r="AB125" s="411"/>
      <c r="AC125" s="411"/>
      <c r="AD125" s="523"/>
    </row>
    <row r="126" spans="2:30" s="78" customFormat="1" ht="15.6" customHeight="1" thickTop="1" thickBot="1" x14ac:dyDescent="0.25">
      <c r="B126" s="455"/>
      <c r="C126" s="462"/>
      <c r="D126" s="465"/>
      <c r="E126" s="472"/>
      <c r="F126" s="610"/>
      <c r="G126" s="120">
        <f>'Mapa de Risco'!F126</f>
        <v>0</v>
      </c>
      <c r="H126" s="729" t="s">
        <v>28</v>
      </c>
      <c r="I126" s="730"/>
      <c r="J126" s="731"/>
      <c r="K126" s="183"/>
      <c r="L126" s="174" t="str">
        <f t="shared" si="44"/>
        <v/>
      </c>
      <c r="M126" s="733"/>
      <c r="N126" s="742"/>
      <c r="O126" s="735"/>
      <c r="P126" s="175"/>
      <c r="Q126" s="120">
        <f>'Mapa de Risco'!H126</f>
        <v>0</v>
      </c>
      <c r="R126" s="732" t="s">
        <v>28</v>
      </c>
      <c r="S126" s="732"/>
      <c r="T126" s="732"/>
      <c r="U126" s="183"/>
      <c r="V126" s="174" t="str">
        <f t="shared" si="45"/>
        <v/>
      </c>
      <c r="W126" s="733"/>
      <c r="X126" s="706"/>
      <c r="Y126" s="733"/>
      <c r="Z126" s="122"/>
      <c r="AA126" s="411"/>
      <c r="AB126" s="411"/>
      <c r="AC126" s="411"/>
      <c r="AD126" s="523"/>
    </row>
    <row r="127" spans="2:30" s="78" customFormat="1" ht="15.6" customHeight="1" thickTop="1" thickBot="1" x14ac:dyDescent="0.25">
      <c r="B127" s="455"/>
      <c r="C127" s="462"/>
      <c r="D127" s="465"/>
      <c r="E127" s="472"/>
      <c r="F127" s="610"/>
      <c r="G127" s="120">
        <f>'Mapa de Risco'!F127</f>
        <v>0</v>
      </c>
      <c r="H127" s="729" t="s">
        <v>28</v>
      </c>
      <c r="I127" s="730"/>
      <c r="J127" s="731"/>
      <c r="K127" s="183"/>
      <c r="L127" s="174" t="str">
        <f t="shared" si="44"/>
        <v/>
      </c>
      <c r="M127" s="733"/>
      <c r="N127" s="742"/>
      <c r="O127" s="735"/>
      <c r="P127" s="175"/>
      <c r="Q127" s="120">
        <f>'Mapa de Risco'!H127</f>
        <v>0</v>
      </c>
      <c r="R127" s="732" t="s">
        <v>28</v>
      </c>
      <c r="S127" s="732"/>
      <c r="T127" s="732"/>
      <c r="U127" s="183"/>
      <c r="V127" s="174" t="str">
        <f t="shared" si="45"/>
        <v/>
      </c>
      <c r="W127" s="733"/>
      <c r="X127" s="706"/>
      <c r="Y127" s="733"/>
      <c r="Z127" s="122"/>
      <c r="AA127" s="411"/>
      <c r="AB127" s="411"/>
      <c r="AC127" s="411"/>
      <c r="AD127" s="523"/>
    </row>
    <row r="128" spans="2:30" s="78" customFormat="1" ht="15.6" customHeight="1" thickTop="1" thickBot="1" x14ac:dyDescent="0.25">
      <c r="B128" s="455"/>
      <c r="C128" s="462"/>
      <c r="D128" s="465"/>
      <c r="E128" s="472"/>
      <c r="F128" s="610"/>
      <c r="G128" s="120">
        <f>'Mapa de Risco'!F128</f>
        <v>0</v>
      </c>
      <c r="H128" s="729" t="s">
        <v>28</v>
      </c>
      <c r="I128" s="730"/>
      <c r="J128" s="731"/>
      <c r="K128" s="183"/>
      <c r="L128" s="174" t="str">
        <f t="shared" si="44"/>
        <v/>
      </c>
      <c r="M128" s="733"/>
      <c r="N128" s="742"/>
      <c r="O128" s="735"/>
      <c r="P128" s="175"/>
      <c r="Q128" s="120">
        <f>'Mapa de Risco'!H128</f>
        <v>0</v>
      </c>
      <c r="R128" s="732" t="s">
        <v>28</v>
      </c>
      <c r="S128" s="732"/>
      <c r="T128" s="732"/>
      <c r="U128" s="183"/>
      <c r="V128" s="174" t="str">
        <f t="shared" si="45"/>
        <v/>
      </c>
      <c r="W128" s="733"/>
      <c r="X128" s="706"/>
      <c r="Y128" s="733"/>
      <c r="Z128" s="122"/>
      <c r="AA128" s="411"/>
      <c r="AB128" s="411"/>
      <c r="AC128" s="411"/>
      <c r="AD128" s="523"/>
    </row>
    <row r="129" spans="2:30" s="78" customFormat="1" ht="15.6" customHeight="1" thickTop="1" thickBot="1" x14ac:dyDescent="0.25">
      <c r="B129" s="455"/>
      <c r="C129" s="462"/>
      <c r="D129" s="465"/>
      <c r="E129" s="472"/>
      <c r="F129" s="610"/>
      <c r="G129" s="120">
        <f>'Mapa de Risco'!F129</f>
        <v>0</v>
      </c>
      <c r="H129" s="729" t="s">
        <v>28</v>
      </c>
      <c r="I129" s="730"/>
      <c r="J129" s="731"/>
      <c r="K129" s="183"/>
      <c r="L129" s="174" t="str">
        <f t="shared" si="44"/>
        <v/>
      </c>
      <c r="M129" s="733"/>
      <c r="N129" s="742"/>
      <c r="O129" s="735"/>
      <c r="P129" s="175"/>
      <c r="Q129" s="120">
        <f>'Mapa de Risco'!H129</f>
        <v>0</v>
      </c>
      <c r="R129" s="732" t="s">
        <v>28</v>
      </c>
      <c r="S129" s="732"/>
      <c r="T129" s="732"/>
      <c r="U129" s="183"/>
      <c r="V129" s="174" t="str">
        <f t="shared" si="45"/>
        <v/>
      </c>
      <c r="W129" s="733"/>
      <c r="X129" s="706"/>
      <c r="Y129" s="733"/>
      <c r="Z129" s="122"/>
      <c r="AA129" s="411"/>
      <c r="AB129" s="411"/>
      <c r="AC129" s="411"/>
      <c r="AD129" s="523"/>
    </row>
    <row r="130" spans="2:30" s="78" customFormat="1" ht="15.6" customHeight="1" thickTop="1" thickBot="1" x14ac:dyDescent="0.25">
      <c r="B130" s="455"/>
      <c r="C130" s="462"/>
      <c r="D130" s="465"/>
      <c r="E130" s="472"/>
      <c r="F130" s="610"/>
      <c r="G130" s="120">
        <f>'Mapa de Risco'!F130</f>
        <v>0</v>
      </c>
      <c r="H130" s="729" t="s">
        <v>28</v>
      </c>
      <c r="I130" s="730"/>
      <c r="J130" s="731"/>
      <c r="K130" s="183"/>
      <c r="L130" s="174" t="str">
        <f t="shared" si="44"/>
        <v/>
      </c>
      <c r="M130" s="733"/>
      <c r="N130" s="742"/>
      <c r="O130" s="735"/>
      <c r="P130" s="175"/>
      <c r="Q130" s="120">
        <f>'Mapa de Risco'!H130</f>
        <v>0</v>
      </c>
      <c r="R130" s="732" t="s">
        <v>28</v>
      </c>
      <c r="S130" s="732"/>
      <c r="T130" s="732"/>
      <c r="U130" s="183"/>
      <c r="V130" s="174" t="str">
        <f t="shared" si="45"/>
        <v/>
      </c>
      <c r="W130" s="733"/>
      <c r="X130" s="706"/>
      <c r="Y130" s="733"/>
      <c r="Z130" s="122"/>
      <c r="AA130" s="411"/>
      <c r="AB130" s="411"/>
      <c r="AC130" s="411"/>
      <c r="AD130" s="523"/>
    </row>
    <row r="131" spans="2:30" s="78" customFormat="1" ht="15.6" customHeight="1" thickTop="1" thickBot="1" x14ac:dyDescent="0.25">
      <c r="B131" s="455"/>
      <c r="C131" s="462"/>
      <c r="D131" s="466"/>
      <c r="E131" s="473"/>
      <c r="F131" s="611"/>
      <c r="G131" s="120">
        <f>'Mapa de Risco'!F131</f>
        <v>0</v>
      </c>
      <c r="H131" s="729" t="s">
        <v>28</v>
      </c>
      <c r="I131" s="730"/>
      <c r="J131" s="731"/>
      <c r="K131" s="183"/>
      <c r="L131" s="174" t="str">
        <f t="shared" si="44"/>
        <v/>
      </c>
      <c r="M131" s="734"/>
      <c r="N131" s="743"/>
      <c r="O131" s="736"/>
      <c r="P131" s="175"/>
      <c r="Q131" s="120">
        <f>'Mapa de Risco'!H131</f>
        <v>0</v>
      </c>
      <c r="R131" s="732" t="s">
        <v>28</v>
      </c>
      <c r="S131" s="732"/>
      <c r="T131" s="732"/>
      <c r="U131" s="183"/>
      <c r="V131" s="174" t="str">
        <f t="shared" si="45"/>
        <v/>
      </c>
      <c r="W131" s="734"/>
      <c r="X131" s="707"/>
      <c r="Y131" s="734"/>
      <c r="Z131" s="122"/>
      <c r="AA131" s="412"/>
      <c r="AB131" s="412"/>
      <c r="AC131" s="412"/>
      <c r="AD131" s="524"/>
    </row>
    <row r="132" spans="2:30" s="78" customFormat="1" ht="15.6" customHeight="1" thickTop="1" thickBot="1" x14ac:dyDescent="0.25">
      <c r="B132" s="455"/>
      <c r="C132" s="462"/>
      <c r="D132" s="464" t="str">
        <f>'Mapa de Risco'!D132:D141</f>
        <v>FCS.05</v>
      </c>
      <c r="E132" s="471">
        <f>'Mapa de Risco'!E132:E141</f>
        <v>0</v>
      </c>
      <c r="F132" s="609" t="str">
        <f>'Mapa de Risco'!G132:G141</f>
        <v>Evento 13</v>
      </c>
      <c r="G132" s="120">
        <f>'Mapa de Risco'!F132</f>
        <v>0</v>
      </c>
      <c r="H132" s="729" t="s">
        <v>28</v>
      </c>
      <c r="I132" s="730"/>
      <c r="J132" s="731"/>
      <c r="K132" s="183"/>
      <c r="L132" s="174" t="str">
        <f t="shared" si="44"/>
        <v/>
      </c>
      <c r="M132" s="733" t="str">
        <f t="shared" ref="M132" si="77">IFERROR(AVERAGE(L132:L141),"")</f>
        <v/>
      </c>
      <c r="N132" s="742" t="str">
        <f t="shared" ref="N132" si="78">IF(M132="","",IF(M132&lt;=0.1,$L$10,IF(M132&lt;=0.3,$K$10,IF(M132&lt;=0.5,$J$10,IF(M132&lt;=0.7,$I$10,IF(M132&lt;=0.8,$H$10,""))))))</f>
        <v/>
      </c>
      <c r="O132" s="735" t="str">
        <f t="shared" ref="O132" si="79">IFERROR(1-M132,"")</f>
        <v/>
      </c>
      <c r="P132" s="175"/>
      <c r="Q132" s="120">
        <f>'Mapa de Risco'!H132</f>
        <v>0</v>
      </c>
      <c r="R132" s="732" t="s">
        <v>28</v>
      </c>
      <c r="S132" s="732"/>
      <c r="T132" s="732"/>
      <c r="U132" s="183"/>
      <c r="V132" s="174" t="str">
        <f t="shared" si="45"/>
        <v/>
      </c>
      <c r="W132" s="733" t="str">
        <f t="shared" ref="W132" si="80">IFERROR(AVERAGE(V132:V141),"")</f>
        <v/>
      </c>
      <c r="X132" s="706" t="str">
        <f t="shared" ref="X132" si="81">IF(W132="","",IF(W132&lt;=0.1,$V$10,IF(W132&lt;=0.3,$U$10,IF(W132&lt;=0.5,$T$10,IF(W132&lt;=0.7,$S$10,IF(W132&lt;=0.8,$R$10,""))))))</f>
        <v/>
      </c>
      <c r="Y132" s="733" t="str">
        <f t="shared" ref="Y132" si="82">IFERROR(1-W132,"")</f>
        <v/>
      </c>
      <c r="Z132" s="122"/>
      <c r="AA132" s="411" t="str">
        <f>IFERROR(IF(ROUND('Mapa de Risco'!K132:K141*'Avaliar os Controles Existent.'!O132:O141,0)&lt;=1,1,ROUND('Mapa de Risco'!K132:K141*'Avaliar os Controles Existent.'!O132:O141,0)),"")</f>
        <v/>
      </c>
      <c r="AB132" s="411" t="str">
        <f>IFERROR(IF(ROUND('Mapa de Risco'!L132:L141*'Avaliar os Controles Existent.'!Y132:Y141,0)&lt;=1,1,ROUND('Mapa de Risco'!L132:L141*'Avaliar os Controles Existent.'!Y132:Y141,0)),"")</f>
        <v/>
      </c>
      <c r="AC132" s="410" t="str">
        <f t="shared" si="43"/>
        <v/>
      </c>
      <c r="AD132" s="522" t="str">
        <f t="shared" si="70"/>
        <v/>
      </c>
    </row>
    <row r="133" spans="2:30" s="78" customFormat="1" ht="15.6" customHeight="1" thickTop="1" thickBot="1" x14ac:dyDescent="0.25">
      <c r="B133" s="455"/>
      <c r="C133" s="462"/>
      <c r="D133" s="465"/>
      <c r="E133" s="472"/>
      <c r="F133" s="610"/>
      <c r="G133" s="120">
        <f>'Mapa de Risco'!F133</f>
        <v>0</v>
      </c>
      <c r="H133" s="729" t="s">
        <v>28</v>
      </c>
      <c r="I133" s="730"/>
      <c r="J133" s="731"/>
      <c r="K133" s="183"/>
      <c r="L133" s="174" t="str">
        <f t="shared" si="44"/>
        <v/>
      </c>
      <c r="M133" s="733"/>
      <c r="N133" s="742"/>
      <c r="O133" s="735"/>
      <c r="P133" s="175"/>
      <c r="Q133" s="120">
        <f>'Mapa de Risco'!H133</f>
        <v>0</v>
      </c>
      <c r="R133" s="732" t="s">
        <v>28</v>
      </c>
      <c r="S133" s="732"/>
      <c r="T133" s="732"/>
      <c r="U133" s="183"/>
      <c r="V133" s="174" t="str">
        <f t="shared" si="45"/>
        <v/>
      </c>
      <c r="W133" s="733"/>
      <c r="X133" s="706"/>
      <c r="Y133" s="733"/>
      <c r="Z133" s="122"/>
      <c r="AA133" s="411"/>
      <c r="AB133" s="411"/>
      <c r="AC133" s="411"/>
      <c r="AD133" s="523"/>
    </row>
    <row r="134" spans="2:30" s="78" customFormat="1" ht="15.6" customHeight="1" thickTop="1" thickBot="1" x14ac:dyDescent="0.25">
      <c r="B134" s="455"/>
      <c r="C134" s="462"/>
      <c r="D134" s="465"/>
      <c r="E134" s="472"/>
      <c r="F134" s="610"/>
      <c r="G134" s="120">
        <f>'Mapa de Risco'!F134</f>
        <v>0</v>
      </c>
      <c r="H134" s="729" t="s">
        <v>28</v>
      </c>
      <c r="I134" s="730"/>
      <c r="J134" s="731"/>
      <c r="K134" s="183"/>
      <c r="L134" s="174" t="str">
        <f t="shared" si="44"/>
        <v/>
      </c>
      <c r="M134" s="733"/>
      <c r="N134" s="742"/>
      <c r="O134" s="735"/>
      <c r="P134" s="175"/>
      <c r="Q134" s="120">
        <f>'Mapa de Risco'!H134</f>
        <v>0</v>
      </c>
      <c r="R134" s="732" t="s">
        <v>28</v>
      </c>
      <c r="S134" s="732"/>
      <c r="T134" s="732"/>
      <c r="U134" s="183"/>
      <c r="V134" s="174" t="str">
        <f t="shared" si="45"/>
        <v/>
      </c>
      <c r="W134" s="733"/>
      <c r="X134" s="706"/>
      <c r="Y134" s="733"/>
      <c r="Z134" s="122"/>
      <c r="AA134" s="411"/>
      <c r="AB134" s="411"/>
      <c r="AC134" s="411"/>
      <c r="AD134" s="523"/>
    </row>
    <row r="135" spans="2:30" s="78" customFormat="1" ht="15.6" customHeight="1" thickTop="1" thickBot="1" x14ac:dyDescent="0.25">
      <c r="B135" s="455"/>
      <c r="C135" s="462"/>
      <c r="D135" s="465"/>
      <c r="E135" s="472"/>
      <c r="F135" s="610"/>
      <c r="G135" s="120">
        <f>'Mapa de Risco'!F135</f>
        <v>0</v>
      </c>
      <c r="H135" s="729" t="s">
        <v>28</v>
      </c>
      <c r="I135" s="730"/>
      <c r="J135" s="731"/>
      <c r="K135" s="183"/>
      <c r="L135" s="174" t="str">
        <f t="shared" si="44"/>
        <v/>
      </c>
      <c r="M135" s="733"/>
      <c r="N135" s="742"/>
      <c r="O135" s="735"/>
      <c r="P135" s="175"/>
      <c r="Q135" s="120">
        <f>'Mapa de Risco'!H135</f>
        <v>0</v>
      </c>
      <c r="R135" s="732" t="s">
        <v>28</v>
      </c>
      <c r="S135" s="732"/>
      <c r="T135" s="732"/>
      <c r="U135" s="183"/>
      <c r="V135" s="174" t="str">
        <f t="shared" si="45"/>
        <v/>
      </c>
      <c r="W135" s="733"/>
      <c r="X135" s="706"/>
      <c r="Y135" s="733"/>
      <c r="Z135" s="122"/>
      <c r="AA135" s="411"/>
      <c r="AB135" s="411"/>
      <c r="AC135" s="411"/>
      <c r="AD135" s="523"/>
    </row>
    <row r="136" spans="2:30" s="78" customFormat="1" ht="15.6" customHeight="1" thickTop="1" thickBot="1" x14ac:dyDescent="0.25">
      <c r="B136" s="455"/>
      <c r="C136" s="462"/>
      <c r="D136" s="465"/>
      <c r="E136" s="472"/>
      <c r="F136" s="610"/>
      <c r="G136" s="120">
        <f>'Mapa de Risco'!F136</f>
        <v>0</v>
      </c>
      <c r="H136" s="729" t="s">
        <v>28</v>
      </c>
      <c r="I136" s="730"/>
      <c r="J136" s="731"/>
      <c r="K136" s="183"/>
      <c r="L136" s="174" t="str">
        <f t="shared" si="44"/>
        <v/>
      </c>
      <c r="M136" s="733"/>
      <c r="N136" s="742"/>
      <c r="O136" s="735"/>
      <c r="P136" s="175"/>
      <c r="Q136" s="120">
        <f>'Mapa de Risco'!H136</f>
        <v>0</v>
      </c>
      <c r="R136" s="732" t="s">
        <v>28</v>
      </c>
      <c r="S136" s="732"/>
      <c r="T136" s="732"/>
      <c r="U136" s="183"/>
      <c r="V136" s="174" t="str">
        <f t="shared" si="45"/>
        <v/>
      </c>
      <c r="W136" s="733"/>
      <c r="X136" s="706"/>
      <c r="Y136" s="733"/>
      <c r="Z136" s="122"/>
      <c r="AA136" s="411"/>
      <c r="AB136" s="411"/>
      <c r="AC136" s="411"/>
      <c r="AD136" s="523"/>
    </row>
    <row r="137" spans="2:30" s="78" customFormat="1" ht="15.6" customHeight="1" thickTop="1" thickBot="1" x14ac:dyDescent="0.25">
      <c r="B137" s="455"/>
      <c r="C137" s="462"/>
      <c r="D137" s="465"/>
      <c r="E137" s="472"/>
      <c r="F137" s="610"/>
      <c r="G137" s="120">
        <f>'Mapa de Risco'!F137</f>
        <v>0</v>
      </c>
      <c r="H137" s="729" t="s">
        <v>28</v>
      </c>
      <c r="I137" s="730"/>
      <c r="J137" s="731"/>
      <c r="K137" s="183"/>
      <c r="L137" s="174" t="str">
        <f t="shared" si="44"/>
        <v/>
      </c>
      <c r="M137" s="733"/>
      <c r="N137" s="742"/>
      <c r="O137" s="735"/>
      <c r="P137" s="175"/>
      <c r="Q137" s="120">
        <f>'Mapa de Risco'!H137</f>
        <v>0</v>
      </c>
      <c r="R137" s="732" t="s">
        <v>28</v>
      </c>
      <c r="S137" s="732"/>
      <c r="T137" s="732"/>
      <c r="U137" s="183"/>
      <c r="V137" s="174" t="str">
        <f t="shared" si="45"/>
        <v/>
      </c>
      <c r="W137" s="733"/>
      <c r="X137" s="706"/>
      <c r="Y137" s="733"/>
      <c r="Z137" s="122"/>
      <c r="AA137" s="411"/>
      <c r="AB137" s="411"/>
      <c r="AC137" s="411"/>
      <c r="AD137" s="523"/>
    </row>
    <row r="138" spans="2:30" s="78" customFormat="1" ht="15.6" customHeight="1" thickTop="1" thickBot="1" x14ac:dyDescent="0.25">
      <c r="B138" s="455"/>
      <c r="C138" s="462"/>
      <c r="D138" s="465"/>
      <c r="E138" s="472"/>
      <c r="F138" s="610"/>
      <c r="G138" s="120">
        <f>'Mapa de Risco'!F138</f>
        <v>0</v>
      </c>
      <c r="H138" s="729" t="s">
        <v>28</v>
      </c>
      <c r="I138" s="730"/>
      <c r="J138" s="731"/>
      <c r="K138" s="183"/>
      <c r="L138" s="174" t="str">
        <f t="shared" si="44"/>
        <v/>
      </c>
      <c r="M138" s="733"/>
      <c r="N138" s="742"/>
      <c r="O138" s="735"/>
      <c r="P138" s="175"/>
      <c r="Q138" s="120">
        <f>'Mapa de Risco'!H138</f>
        <v>0</v>
      </c>
      <c r="R138" s="732" t="s">
        <v>28</v>
      </c>
      <c r="S138" s="732"/>
      <c r="T138" s="732"/>
      <c r="U138" s="183"/>
      <c r="V138" s="174" t="str">
        <f t="shared" si="45"/>
        <v/>
      </c>
      <c r="W138" s="733"/>
      <c r="X138" s="706"/>
      <c r="Y138" s="733"/>
      <c r="Z138" s="122"/>
      <c r="AA138" s="411"/>
      <c r="AB138" s="411"/>
      <c r="AC138" s="411"/>
      <c r="AD138" s="523"/>
    </row>
    <row r="139" spans="2:30" s="78" customFormat="1" ht="15.6" customHeight="1" thickTop="1" thickBot="1" x14ac:dyDescent="0.25">
      <c r="B139" s="455"/>
      <c r="C139" s="462"/>
      <c r="D139" s="465"/>
      <c r="E139" s="472"/>
      <c r="F139" s="610"/>
      <c r="G139" s="120">
        <f>'Mapa de Risco'!F139</f>
        <v>0</v>
      </c>
      <c r="H139" s="729" t="s">
        <v>28</v>
      </c>
      <c r="I139" s="730"/>
      <c r="J139" s="731"/>
      <c r="K139" s="183"/>
      <c r="L139" s="174" t="str">
        <f t="shared" si="44"/>
        <v/>
      </c>
      <c r="M139" s="733"/>
      <c r="N139" s="742"/>
      <c r="O139" s="735"/>
      <c r="P139" s="175"/>
      <c r="Q139" s="120">
        <f>'Mapa de Risco'!H139</f>
        <v>0</v>
      </c>
      <c r="R139" s="732" t="s">
        <v>28</v>
      </c>
      <c r="S139" s="732"/>
      <c r="T139" s="732"/>
      <c r="U139" s="183"/>
      <c r="V139" s="174" t="str">
        <f t="shared" si="45"/>
        <v/>
      </c>
      <c r="W139" s="733"/>
      <c r="X139" s="706"/>
      <c r="Y139" s="733"/>
      <c r="Z139" s="122"/>
      <c r="AA139" s="411"/>
      <c r="AB139" s="411"/>
      <c r="AC139" s="411"/>
      <c r="AD139" s="523"/>
    </row>
    <row r="140" spans="2:30" s="78" customFormat="1" ht="15.6" customHeight="1" thickTop="1" thickBot="1" x14ac:dyDescent="0.25">
      <c r="B140" s="455"/>
      <c r="C140" s="462"/>
      <c r="D140" s="465"/>
      <c r="E140" s="472"/>
      <c r="F140" s="610"/>
      <c r="G140" s="120">
        <f>'Mapa de Risco'!F140</f>
        <v>0</v>
      </c>
      <c r="H140" s="729" t="s">
        <v>28</v>
      </c>
      <c r="I140" s="730"/>
      <c r="J140" s="731"/>
      <c r="K140" s="183"/>
      <c r="L140" s="174" t="str">
        <f t="shared" ref="L140:L203" si="83">IF(K140=$H$10,$H$9,IF(K140=$I$10,$I$9,IF(K140=$J$10,$J$9,IF(K140=$K$10,$K$9,IF(K140=$L$10,$L$9,"")))))</f>
        <v/>
      </c>
      <c r="M140" s="733"/>
      <c r="N140" s="742"/>
      <c r="O140" s="735"/>
      <c r="P140" s="175"/>
      <c r="Q140" s="120">
        <f>'Mapa de Risco'!H140</f>
        <v>0</v>
      </c>
      <c r="R140" s="732" t="s">
        <v>28</v>
      </c>
      <c r="S140" s="732"/>
      <c r="T140" s="732"/>
      <c r="U140" s="183"/>
      <c r="V140" s="174" t="str">
        <f t="shared" si="45"/>
        <v/>
      </c>
      <c r="W140" s="733"/>
      <c r="X140" s="706"/>
      <c r="Y140" s="733"/>
      <c r="Z140" s="122"/>
      <c r="AA140" s="411"/>
      <c r="AB140" s="411"/>
      <c r="AC140" s="411"/>
      <c r="AD140" s="523"/>
    </row>
    <row r="141" spans="2:30" s="78" customFormat="1" ht="15.6" customHeight="1" thickTop="1" thickBot="1" x14ac:dyDescent="0.25">
      <c r="B141" s="455"/>
      <c r="C141" s="462"/>
      <c r="D141" s="466"/>
      <c r="E141" s="473"/>
      <c r="F141" s="611"/>
      <c r="G141" s="120">
        <f>'Mapa de Risco'!F141</f>
        <v>0</v>
      </c>
      <c r="H141" s="729" t="s">
        <v>28</v>
      </c>
      <c r="I141" s="730"/>
      <c r="J141" s="731"/>
      <c r="K141" s="183"/>
      <c r="L141" s="174" t="str">
        <f t="shared" si="83"/>
        <v/>
      </c>
      <c r="M141" s="734"/>
      <c r="N141" s="743"/>
      <c r="O141" s="736"/>
      <c r="P141" s="175"/>
      <c r="Q141" s="120">
        <f>'Mapa de Risco'!H141</f>
        <v>0</v>
      </c>
      <c r="R141" s="732" t="s">
        <v>28</v>
      </c>
      <c r="S141" s="732"/>
      <c r="T141" s="732"/>
      <c r="U141" s="183"/>
      <c r="V141" s="174" t="str">
        <f t="shared" ref="V141:V204" si="84">IF(U141=$R$10,$R$9,IF(U141=$S$10,$S$9,IF(U141=$T$10,$T$9,IF(U141=$U$10,$U$9,IF(U141=$V$10,$V$9,"")))))</f>
        <v/>
      </c>
      <c r="W141" s="734"/>
      <c r="X141" s="707"/>
      <c r="Y141" s="734"/>
      <c r="Z141" s="122"/>
      <c r="AA141" s="412"/>
      <c r="AB141" s="412"/>
      <c r="AC141" s="412"/>
      <c r="AD141" s="524"/>
    </row>
    <row r="142" spans="2:30" s="78" customFormat="1" ht="15.6" customHeight="1" thickTop="1" thickBot="1" x14ac:dyDescent="0.25">
      <c r="B142" s="455"/>
      <c r="C142" s="462"/>
      <c r="D142" s="464" t="str">
        <f>'Mapa de Risco'!D142:D151</f>
        <v>FCS.06</v>
      </c>
      <c r="E142" s="471">
        <f>'Mapa de Risco'!E142:E151</f>
        <v>0</v>
      </c>
      <c r="F142" s="609" t="str">
        <f>'Mapa de Risco'!G142:G151</f>
        <v>Evento 14</v>
      </c>
      <c r="G142" s="120">
        <f>'Mapa de Risco'!F142</f>
        <v>0</v>
      </c>
      <c r="H142" s="729" t="s">
        <v>28</v>
      </c>
      <c r="I142" s="730"/>
      <c r="J142" s="731"/>
      <c r="K142" s="183"/>
      <c r="L142" s="174" t="str">
        <f t="shared" si="83"/>
        <v/>
      </c>
      <c r="M142" s="733" t="str">
        <f t="shared" ref="M142" si="85">IFERROR(AVERAGE(L142:L151),"")</f>
        <v/>
      </c>
      <c r="N142" s="742" t="str">
        <f t="shared" ref="N142" si="86">IF(M142="","",IF(M142&lt;=0.1,$L$10,IF(M142&lt;=0.3,$K$10,IF(M142&lt;=0.5,$J$10,IF(M142&lt;=0.7,$I$10,IF(M142&lt;=0.8,$H$10,""))))))</f>
        <v/>
      </c>
      <c r="O142" s="735" t="str">
        <f t="shared" ref="O142" si="87">IFERROR(1-M142,"")</f>
        <v/>
      </c>
      <c r="P142" s="175"/>
      <c r="Q142" s="120">
        <f>'Mapa de Risco'!H142</f>
        <v>0</v>
      </c>
      <c r="R142" s="732" t="s">
        <v>28</v>
      </c>
      <c r="S142" s="732"/>
      <c r="T142" s="732"/>
      <c r="U142" s="183"/>
      <c r="V142" s="174" t="str">
        <f t="shared" si="84"/>
        <v/>
      </c>
      <c r="W142" s="733" t="str">
        <f t="shared" ref="W142" si="88">IFERROR(AVERAGE(V142:V151),"")</f>
        <v/>
      </c>
      <c r="X142" s="706" t="str">
        <f t="shared" ref="X142" si="89">IF(W142="","",IF(W142&lt;=0.1,$V$10,IF(W142&lt;=0.3,$U$10,IF(W142&lt;=0.5,$T$10,IF(W142&lt;=0.7,$S$10,IF(W142&lt;=0.8,$R$10,""))))))</f>
        <v/>
      </c>
      <c r="Y142" s="733" t="str">
        <f t="shared" ref="Y142" si="90">IFERROR(1-W142,"")</f>
        <v/>
      </c>
      <c r="Z142" s="122"/>
      <c r="AA142" s="411" t="str">
        <f>IFERROR(IF(ROUND('Mapa de Risco'!K142:K151*'Avaliar os Controles Existent.'!O142:O151,0)&lt;=1,1,ROUND('Mapa de Risco'!K142:K151*'Avaliar os Controles Existent.'!O142:O151,0)),"")</f>
        <v/>
      </c>
      <c r="AB142" s="411" t="str">
        <f>IFERROR(IF(ROUND('Mapa de Risco'!L142:L151*'Avaliar os Controles Existent.'!Y142:Y151,0)&lt;=1,1,ROUND('Mapa de Risco'!L142:L151*'Avaliar os Controles Existent.'!Y142:Y151,0)),"")</f>
        <v/>
      </c>
      <c r="AC142" s="410" t="str">
        <f t="shared" ref="AC142:AC202" si="91">IFERROR(AA142*AB142,"")</f>
        <v/>
      </c>
      <c r="AD142" s="522" t="str">
        <f t="shared" si="70"/>
        <v/>
      </c>
    </row>
    <row r="143" spans="2:30" s="78" customFormat="1" ht="15.6" customHeight="1" thickTop="1" thickBot="1" x14ac:dyDescent="0.25">
      <c r="B143" s="455"/>
      <c r="C143" s="462"/>
      <c r="D143" s="465"/>
      <c r="E143" s="472"/>
      <c r="F143" s="610"/>
      <c r="G143" s="120">
        <f>'Mapa de Risco'!F143</f>
        <v>0</v>
      </c>
      <c r="H143" s="729" t="s">
        <v>28</v>
      </c>
      <c r="I143" s="730"/>
      <c r="J143" s="731"/>
      <c r="K143" s="183"/>
      <c r="L143" s="174" t="str">
        <f t="shared" si="83"/>
        <v/>
      </c>
      <c r="M143" s="733"/>
      <c r="N143" s="742"/>
      <c r="O143" s="735"/>
      <c r="P143" s="175"/>
      <c r="Q143" s="120">
        <f>'Mapa de Risco'!H143</f>
        <v>0</v>
      </c>
      <c r="R143" s="732" t="s">
        <v>28</v>
      </c>
      <c r="S143" s="732"/>
      <c r="T143" s="732"/>
      <c r="U143" s="183"/>
      <c r="V143" s="174" t="str">
        <f t="shared" si="84"/>
        <v/>
      </c>
      <c r="W143" s="733"/>
      <c r="X143" s="706"/>
      <c r="Y143" s="733"/>
      <c r="Z143" s="122"/>
      <c r="AA143" s="411"/>
      <c r="AB143" s="411"/>
      <c r="AC143" s="411"/>
      <c r="AD143" s="523"/>
    </row>
    <row r="144" spans="2:30" s="78" customFormat="1" ht="15.6" customHeight="1" thickTop="1" thickBot="1" x14ac:dyDescent="0.25">
      <c r="B144" s="455"/>
      <c r="C144" s="462"/>
      <c r="D144" s="465"/>
      <c r="E144" s="472"/>
      <c r="F144" s="610"/>
      <c r="G144" s="120">
        <f>'Mapa de Risco'!F144</f>
        <v>0</v>
      </c>
      <c r="H144" s="729" t="s">
        <v>28</v>
      </c>
      <c r="I144" s="730"/>
      <c r="J144" s="731"/>
      <c r="K144" s="183"/>
      <c r="L144" s="174" t="str">
        <f t="shared" si="83"/>
        <v/>
      </c>
      <c r="M144" s="733"/>
      <c r="N144" s="742"/>
      <c r="O144" s="735"/>
      <c r="P144" s="175"/>
      <c r="Q144" s="120">
        <f>'Mapa de Risco'!H144</f>
        <v>0</v>
      </c>
      <c r="R144" s="732" t="s">
        <v>28</v>
      </c>
      <c r="S144" s="732"/>
      <c r="T144" s="732"/>
      <c r="U144" s="183"/>
      <c r="V144" s="174" t="str">
        <f t="shared" si="84"/>
        <v/>
      </c>
      <c r="W144" s="733"/>
      <c r="X144" s="706"/>
      <c r="Y144" s="733"/>
      <c r="Z144" s="122"/>
      <c r="AA144" s="411"/>
      <c r="AB144" s="411"/>
      <c r="AC144" s="411"/>
      <c r="AD144" s="523"/>
    </row>
    <row r="145" spans="2:30" s="78" customFormat="1" ht="15.6" customHeight="1" thickTop="1" thickBot="1" x14ac:dyDescent="0.25">
      <c r="B145" s="455"/>
      <c r="C145" s="462"/>
      <c r="D145" s="465"/>
      <c r="E145" s="472"/>
      <c r="F145" s="610"/>
      <c r="G145" s="120">
        <f>'Mapa de Risco'!F145</f>
        <v>0</v>
      </c>
      <c r="H145" s="729" t="s">
        <v>28</v>
      </c>
      <c r="I145" s="730"/>
      <c r="J145" s="731"/>
      <c r="K145" s="183"/>
      <c r="L145" s="174" t="str">
        <f t="shared" si="83"/>
        <v/>
      </c>
      <c r="M145" s="733"/>
      <c r="N145" s="742"/>
      <c r="O145" s="735"/>
      <c r="P145" s="175"/>
      <c r="Q145" s="120">
        <f>'Mapa de Risco'!H145</f>
        <v>0</v>
      </c>
      <c r="R145" s="732" t="s">
        <v>28</v>
      </c>
      <c r="S145" s="732"/>
      <c r="T145" s="732"/>
      <c r="U145" s="183"/>
      <c r="V145" s="174" t="str">
        <f t="shared" si="84"/>
        <v/>
      </c>
      <c r="W145" s="733"/>
      <c r="X145" s="706"/>
      <c r="Y145" s="733"/>
      <c r="Z145" s="122"/>
      <c r="AA145" s="411"/>
      <c r="AB145" s="411"/>
      <c r="AC145" s="411"/>
      <c r="AD145" s="523"/>
    </row>
    <row r="146" spans="2:30" s="78" customFormat="1" ht="15.6" customHeight="1" thickTop="1" thickBot="1" x14ac:dyDescent="0.25">
      <c r="B146" s="455"/>
      <c r="C146" s="462"/>
      <c r="D146" s="465"/>
      <c r="E146" s="472"/>
      <c r="F146" s="610"/>
      <c r="G146" s="120">
        <f>'Mapa de Risco'!F146</f>
        <v>0</v>
      </c>
      <c r="H146" s="729" t="s">
        <v>28</v>
      </c>
      <c r="I146" s="730"/>
      <c r="J146" s="731"/>
      <c r="K146" s="183"/>
      <c r="L146" s="174" t="str">
        <f t="shared" si="83"/>
        <v/>
      </c>
      <c r="M146" s="733"/>
      <c r="N146" s="742"/>
      <c r="O146" s="735"/>
      <c r="P146" s="175"/>
      <c r="Q146" s="120">
        <f>'Mapa de Risco'!H146</f>
        <v>0</v>
      </c>
      <c r="R146" s="732" t="s">
        <v>28</v>
      </c>
      <c r="S146" s="732"/>
      <c r="T146" s="732"/>
      <c r="U146" s="183"/>
      <c r="V146" s="174" t="str">
        <f t="shared" si="84"/>
        <v/>
      </c>
      <c r="W146" s="733"/>
      <c r="X146" s="706"/>
      <c r="Y146" s="733"/>
      <c r="Z146" s="122"/>
      <c r="AA146" s="411"/>
      <c r="AB146" s="411"/>
      <c r="AC146" s="411"/>
      <c r="AD146" s="523"/>
    </row>
    <row r="147" spans="2:30" s="78" customFormat="1" ht="15.6" customHeight="1" thickTop="1" thickBot="1" x14ac:dyDescent="0.25">
      <c r="B147" s="455"/>
      <c r="C147" s="462"/>
      <c r="D147" s="465"/>
      <c r="E147" s="472"/>
      <c r="F147" s="610"/>
      <c r="G147" s="120">
        <f>'Mapa de Risco'!F147</f>
        <v>0</v>
      </c>
      <c r="H147" s="729" t="s">
        <v>28</v>
      </c>
      <c r="I147" s="730"/>
      <c r="J147" s="731"/>
      <c r="K147" s="183"/>
      <c r="L147" s="174" t="str">
        <f t="shared" si="83"/>
        <v/>
      </c>
      <c r="M147" s="733"/>
      <c r="N147" s="742"/>
      <c r="O147" s="735"/>
      <c r="P147" s="175"/>
      <c r="Q147" s="120">
        <f>'Mapa de Risco'!H147</f>
        <v>0</v>
      </c>
      <c r="R147" s="732" t="s">
        <v>28</v>
      </c>
      <c r="S147" s="732"/>
      <c r="T147" s="732"/>
      <c r="U147" s="183"/>
      <c r="V147" s="174" t="str">
        <f t="shared" si="84"/>
        <v/>
      </c>
      <c r="W147" s="733"/>
      <c r="X147" s="706"/>
      <c r="Y147" s="733"/>
      <c r="Z147" s="122"/>
      <c r="AA147" s="411"/>
      <c r="AB147" s="411"/>
      <c r="AC147" s="411"/>
      <c r="AD147" s="523"/>
    </row>
    <row r="148" spans="2:30" s="78" customFormat="1" ht="15.6" customHeight="1" thickTop="1" thickBot="1" x14ac:dyDescent="0.25">
      <c r="B148" s="455"/>
      <c r="C148" s="462"/>
      <c r="D148" s="465"/>
      <c r="E148" s="472"/>
      <c r="F148" s="610"/>
      <c r="G148" s="120">
        <f>'Mapa de Risco'!F148</f>
        <v>0</v>
      </c>
      <c r="H148" s="729" t="s">
        <v>28</v>
      </c>
      <c r="I148" s="730"/>
      <c r="J148" s="731"/>
      <c r="K148" s="183"/>
      <c r="L148" s="174" t="str">
        <f t="shared" si="83"/>
        <v/>
      </c>
      <c r="M148" s="733"/>
      <c r="N148" s="742"/>
      <c r="O148" s="735"/>
      <c r="P148" s="175"/>
      <c r="Q148" s="120">
        <f>'Mapa de Risco'!H148</f>
        <v>0</v>
      </c>
      <c r="R148" s="732" t="s">
        <v>28</v>
      </c>
      <c r="S148" s="732"/>
      <c r="T148" s="732"/>
      <c r="U148" s="183"/>
      <c r="V148" s="174" t="str">
        <f t="shared" si="84"/>
        <v/>
      </c>
      <c r="W148" s="733"/>
      <c r="X148" s="706"/>
      <c r="Y148" s="733"/>
      <c r="Z148" s="122"/>
      <c r="AA148" s="411"/>
      <c r="AB148" s="411"/>
      <c r="AC148" s="411"/>
      <c r="AD148" s="523"/>
    </row>
    <row r="149" spans="2:30" s="78" customFormat="1" ht="15.6" customHeight="1" thickTop="1" thickBot="1" x14ac:dyDescent="0.25">
      <c r="B149" s="455"/>
      <c r="C149" s="462"/>
      <c r="D149" s="465"/>
      <c r="E149" s="472"/>
      <c r="F149" s="610"/>
      <c r="G149" s="120">
        <f>'Mapa de Risco'!F149</f>
        <v>0</v>
      </c>
      <c r="H149" s="729" t="s">
        <v>28</v>
      </c>
      <c r="I149" s="730"/>
      <c r="J149" s="731"/>
      <c r="K149" s="183"/>
      <c r="L149" s="174" t="str">
        <f t="shared" si="83"/>
        <v/>
      </c>
      <c r="M149" s="733"/>
      <c r="N149" s="742"/>
      <c r="O149" s="735"/>
      <c r="P149" s="175"/>
      <c r="Q149" s="120">
        <f>'Mapa de Risco'!H149</f>
        <v>0</v>
      </c>
      <c r="R149" s="732" t="s">
        <v>28</v>
      </c>
      <c r="S149" s="732"/>
      <c r="T149" s="732"/>
      <c r="U149" s="183"/>
      <c r="V149" s="174" t="str">
        <f t="shared" si="84"/>
        <v/>
      </c>
      <c r="W149" s="733"/>
      <c r="X149" s="706"/>
      <c r="Y149" s="733"/>
      <c r="Z149" s="122"/>
      <c r="AA149" s="411"/>
      <c r="AB149" s="411"/>
      <c r="AC149" s="411"/>
      <c r="AD149" s="523"/>
    </row>
    <row r="150" spans="2:30" s="78" customFormat="1" ht="15.6" customHeight="1" thickTop="1" thickBot="1" x14ac:dyDescent="0.25">
      <c r="B150" s="455"/>
      <c r="C150" s="462"/>
      <c r="D150" s="465"/>
      <c r="E150" s="472"/>
      <c r="F150" s="610"/>
      <c r="G150" s="120">
        <f>'Mapa de Risco'!F150</f>
        <v>0</v>
      </c>
      <c r="H150" s="729" t="s">
        <v>28</v>
      </c>
      <c r="I150" s="730"/>
      <c r="J150" s="731"/>
      <c r="K150" s="183"/>
      <c r="L150" s="174" t="str">
        <f t="shared" si="83"/>
        <v/>
      </c>
      <c r="M150" s="733"/>
      <c r="N150" s="742"/>
      <c r="O150" s="735"/>
      <c r="P150" s="175"/>
      <c r="Q150" s="120">
        <f>'Mapa de Risco'!H150</f>
        <v>0</v>
      </c>
      <c r="R150" s="732" t="s">
        <v>28</v>
      </c>
      <c r="S150" s="732"/>
      <c r="T150" s="732"/>
      <c r="U150" s="183"/>
      <c r="V150" s="174" t="str">
        <f t="shared" si="84"/>
        <v/>
      </c>
      <c r="W150" s="733"/>
      <c r="X150" s="706"/>
      <c r="Y150" s="733"/>
      <c r="Z150" s="122"/>
      <c r="AA150" s="411"/>
      <c r="AB150" s="411"/>
      <c r="AC150" s="411"/>
      <c r="AD150" s="523"/>
    </row>
    <row r="151" spans="2:30" s="78" customFormat="1" ht="15.6" customHeight="1" thickTop="1" thickBot="1" x14ac:dyDescent="0.25">
      <c r="B151" s="455"/>
      <c r="C151" s="462"/>
      <c r="D151" s="466"/>
      <c r="E151" s="473"/>
      <c r="F151" s="611"/>
      <c r="G151" s="120">
        <f>'Mapa de Risco'!F151</f>
        <v>0</v>
      </c>
      <c r="H151" s="729" t="s">
        <v>28</v>
      </c>
      <c r="I151" s="730"/>
      <c r="J151" s="731"/>
      <c r="K151" s="183"/>
      <c r="L151" s="174" t="str">
        <f t="shared" si="83"/>
        <v/>
      </c>
      <c r="M151" s="734"/>
      <c r="N151" s="743"/>
      <c r="O151" s="736"/>
      <c r="P151" s="175"/>
      <c r="Q151" s="120">
        <f>'Mapa de Risco'!H151</f>
        <v>0</v>
      </c>
      <c r="R151" s="732" t="s">
        <v>28</v>
      </c>
      <c r="S151" s="732"/>
      <c r="T151" s="732"/>
      <c r="U151" s="183"/>
      <c r="V151" s="174" t="str">
        <f t="shared" si="84"/>
        <v/>
      </c>
      <c r="W151" s="734"/>
      <c r="X151" s="707"/>
      <c r="Y151" s="734"/>
      <c r="Z151" s="122"/>
      <c r="AA151" s="412"/>
      <c r="AB151" s="412"/>
      <c r="AC151" s="412"/>
      <c r="AD151" s="524"/>
    </row>
    <row r="152" spans="2:30" s="78" customFormat="1" ht="15.6" customHeight="1" thickTop="1" thickBot="1" x14ac:dyDescent="0.25">
      <c r="B152" s="455"/>
      <c r="C152" s="462"/>
      <c r="D152" s="464" t="str">
        <f>'Mapa de Risco'!D152:D161</f>
        <v>FCS.07</v>
      </c>
      <c r="E152" s="471">
        <f>'Mapa de Risco'!E152:E161</f>
        <v>0</v>
      </c>
      <c r="F152" s="609" t="str">
        <f>'Mapa de Risco'!G152:G161</f>
        <v>Evento 15</v>
      </c>
      <c r="G152" s="120">
        <f>'Mapa de Risco'!F152</f>
        <v>0</v>
      </c>
      <c r="H152" s="729" t="s">
        <v>28</v>
      </c>
      <c r="I152" s="730"/>
      <c r="J152" s="731"/>
      <c r="K152" s="183"/>
      <c r="L152" s="174" t="str">
        <f t="shared" si="83"/>
        <v/>
      </c>
      <c r="M152" s="733" t="str">
        <f t="shared" ref="M152" si="92">IFERROR(AVERAGE(L152:L161),"")</f>
        <v/>
      </c>
      <c r="N152" s="742" t="str">
        <f t="shared" ref="N152" si="93">IF(M152="","",IF(M152&lt;=0.1,$L$10,IF(M152&lt;=0.3,$K$10,IF(M152&lt;=0.5,$J$10,IF(M152&lt;=0.7,$I$10,IF(M152&lt;=0.8,$H$10,""))))))</f>
        <v/>
      </c>
      <c r="O152" s="735" t="str">
        <f t="shared" ref="O152" si="94">IFERROR(1-M152,"")</f>
        <v/>
      </c>
      <c r="P152" s="175"/>
      <c r="Q152" s="120">
        <f>'Mapa de Risco'!H152</f>
        <v>0</v>
      </c>
      <c r="R152" s="732" t="s">
        <v>28</v>
      </c>
      <c r="S152" s="732"/>
      <c r="T152" s="732"/>
      <c r="U152" s="183"/>
      <c r="V152" s="174" t="str">
        <f t="shared" si="84"/>
        <v/>
      </c>
      <c r="W152" s="733" t="str">
        <f t="shared" ref="W152" si="95">IFERROR(AVERAGE(V152:V161),"")</f>
        <v/>
      </c>
      <c r="X152" s="706" t="str">
        <f t="shared" ref="X152" si="96">IF(W152="","",IF(W152&lt;=0.1,$V$10,IF(W152&lt;=0.3,$U$10,IF(W152&lt;=0.5,$T$10,IF(W152&lt;=0.7,$S$10,IF(W152&lt;=0.8,$R$10,""))))))</f>
        <v/>
      </c>
      <c r="Y152" s="733" t="str">
        <f t="shared" ref="Y152" si="97">IFERROR(1-W152,"")</f>
        <v/>
      </c>
      <c r="Z152" s="122"/>
      <c r="AA152" s="411" t="str">
        <f>IFERROR(IF(ROUND('Mapa de Risco'!K152:K161*'Avaliar os Controles Existent.'!O152:O161,0)&lt;=1,1,ROUND('Mapa de Risco'!K152:K161*'Avaliar os Controles Existent.'!O152:O161,0)),"")</f>
        <v/>
      </c>
      <c r="AB152" s="411" t="str">
        <f>IFERROR(IF(ROUND('Mapa de Risco'!L152:L161*'Avaliar os Controles Existent.'!Y152:Y161,0)&lt;=1,1,ROUND('Mapa de Risco'!L152:L161*'Avaliar os Controles Existent.'!Y152:Y161,0)),"")</f>
        <v/>
      </c>
      <c r="AC152" s="410" t="str">
        <f t="shared" si="91"/>
        <v/>
      </c>
      <c r="AD152" s="522" t="str">
        <f t="shared" si="70"/>
        <v/>
      </c>
    </row>
    <row r="153" spans="2:30" s="78" customFormat="1" ht="15.6" customHeight="1" thickTop="1" thickBot="1" x14ac:dyDescent="0.25">
      <c r="B153" s="455"/>
      <c r="C153" s="462"/>
      <c r="D153" s="465"/>
      <c r="E153" s="472"/>
      <c r="F153" s="610"/>
      <c r="G153" s="120">
        <f>'Mapa de Risco'!F153</f>
        <v>0</v>
      </c>
      <c r="H153" s="729" t="s">
        <v>28</v>
      </c>
      <c r="I153" s="730"/>
      <c r="J153" s="731"/>
      <c r="K153" s="183"/>
      <c r="L153" s="174" t="str">
        <f t="shared" si="83"/>
        <v/>
      </c>
      <c r="M153" s="733"/>
      <c r="N153" s="742"/>
      <c r="O153" s="735"/>
      <c r="P153" s="175"/>
      <c r="Q153" s="120">
        <f>'Mapa de Risco'!H153</f>
        <v>0</v>
      </c>
      <c r="R153" s="732" t="s">
        <v>28</v>
      </c>
      <c r="S153" s="732"/>
      <c r="T153" s="732"/>
      <c r="U153" s="183"/>
      <c r="V153" s="174" t="str">
        <f t="shared" si="84"/>
        <v/>
      </c>
      <c r="W153" s="733"/>
      <c r="X153" s="706"/>
      <c r="Y153" s="733"/>
      <c r="Z153" s="122"/>
      <c r="AA153" s="411"/>
      <c r="AB153" s="411"/>
      <c r="AC153" s="411"/>
      <c r="AD153" s="523"/>
    </row>
    <row r="154" spans="2:30" s="78" customFormat="1" ht="15.6" customHeight="1" thickTop="1" thickBot="1" x14ac:dyDescent="0.25">
      <c r="B154" s="455"/>
      <c r="C154" s="462"/>
      <c r="D154" s="465"/>
      <c r="E154" s="472"/>
      <c r="F154" s="610"/>
      <c r="G154" s="120">
        <f>'Mapa de Risco'!F154</f>
        <v>0</v>
      </c>
      <c r="H154" s="729" t="s">
        <v>28</v>
      </c>
      <c r="I154" s="730"/>
      <c r="J154" s="731"/>
      <c r="K154" s="183"/>
      <c r="L154" s="174" t="str">
        <f t="shared" si="83"/>
        <v/>
      </c>
      <c r="M154" s="733"/>
      <c r="N154" s="742"/>
      <c r="O154" s="735"/>
      <c r="P154" s="175"/>
      <c r="Q154" s="120">
        <f>'Mapa de Risco'!H154</f>
        <v>0</v>
      </c>
      <c r="R154" s="732" t="s">
        <v>28</v>
      </c>
      <c r="S154" s="732"/>
      <c r="T154" s="732"/>
      <c r="U154" s="183"/>
      <c r="V154" s="174" t="str">
        <f t="shared" si="84"/>
        <v/>
      </c>
      <c r="W154" s="733"/>
      <c r="X154" s="706"/>
      <c r="Y154" s="733"/>
      <c r="Z154" s="122"/>
      <c r="AA154" s="411"/>
      <c r="AB154" s="411"/>
      <c r="AC154" s="411"/>
      <c r="AD154" s="523"/>
    </row>
    <row r="155" spans="2:30" s="78" customFormat="1" ht="15.6" customHeight="1" thickTop="1" thickBot="1" x14ac:dyDescent="0.25">
      <c r="B155" s="455"/>
      <c r="C155" s="462"/>
      <c r="D155" s="465"/>
      <c r="E155" s="472"/>
      <c r="F155" s="610"/>
      <c r="G155" s="120">
        <f>'Mapa de Risco'!F155</f>
        <v>0</v>
      </c>
      <c r="H155" s="729" t="s">
        <v>28</v>
      </c>
      <c r="I155" s="730"/>
      <c r="J155" s="731"/>
      <c r="K155" s="183"/>
      <c r="L155" s="174" t="str">
        <f t="shared" si="83"/>
        <v/>
      </c>
      <c r="M155" s="733"/>
      <c r="N155" s="742"/>
      <c r="O155" s="735"/>
      <c r="P155" s="175"/>
      <c r="Q155" s="120">
        <f>'Mapa de Risco'!H155</f>
        <v>0</v>
      </c>
      <c r="R155" s="732" t="s">
        <v>28</v>
      </c>
      <c r="S155" s="732"/>
      <c r="T155" s="732"/>
      <c r="U155" s="183"/>
      <c r="V155" s="174" t="str">
        <f t="shared" si="84"/>
        <v/>
      </c>
      <c r="W155" s="733"/>
      <c r="X155" s="706"/>
      <c r="Y155" s="733"/>
      <c r="Z155" s="122"/>
      <c r="AA155" s="411"/>
      <c r="AB155" s="411"/>
      <c r="AC155" s="411"/>
      <c r="AD155" s="523"/>
    </row>
    <row r="156" spans="2:30" s="78" customFormat="1" ht="15.6" customHeight="1" thickTop="1" thickBot="1" x14ac:dyDescent="0.25">
      <c r="B156" s="455"/>
      <c r="C156" s="462"/>
      <c r="D156" s="465"/>
      <c r="E156" s="472"/>
      <c r="F156" s="610"/>
      <c r="G156" s="120">
        <f>'Mapa de Risco'!F156</f>
        <v>0</v>
      </c>
      <c r="H156" s="729" t="s">
        <v>28</v>
      </c>
      <c r="I156" s="730"/>
      <c r="J156" s="731"/>
      <c r="K156" s="183"/>
      <c r="L156" s="174" t="str">
        <f t="shared" si="83"/>
        <v/>
      </c>
      <c r="M156" s="733"/>
      <c r="N156" s="742"/>
      <c r="O156" s="735"/>
      <c r="P156" s="175"/>
      <c r="Q156" s="120">
        <f>'Mapa de Risco'!H156</f>
        <v>0</v>
      </c>
      <c r="R156" s="732" t="s">
        <v>28</v>
      </c>
      <c r="S156" s="732"/>
      <c r="T156" s="732"/>
      <c r="U156" s="183"/>
      <c r="V156" s="174" t="str">
        <f t="shared" si="84"/>
        <v/>
      </c>
      <c r="W156" s="733"/>
      <c r="X156" s="706"/>
      <c r="Y156" s="733"/>
      <c r="Z156" s="122"/>
      <c r="AA156" s="411"/>
      <c r="AB156" s="411"/>
      <c r="AC156" s="411"/>
      <c r="AD156" s="523"/>
    </row>
    <row r="157" spans="2:30" s="78" customFormat="1" ht="15.6" customHeight="1" thickTop="1" thickBot="1" x14ac:dyDescent="0.25">
      <c r="B157" s="455"/>
      <c r="C157" s="462"/>
      <c r="D157" s="465"/>
      <c r="E157" s="472"/>
      <c r="F157" s="610"/>
      <c r="G157" s="120">
        <f>'Mapa de Risco'!F157</f>
        <v>0</v>
      </c>
      <c r="H157" s="729" t="s">
        <v>28</v>
      </c>
      <c r="I157" s="730"/>
      <c r="J157" s="731"/>
      <c r="K157" s="183"/>
      <c r="L157" s="174" t="str">
        <f t="shared" si="83"/>
        <v/>
      </c>
      <c r="M157" s="733"/>
      <c r="N157" s="742"/>
      <c r="O157" s="735"/>
      <c r="P157" s="175"/>
      <c r="Q157" s="120">
        <f>'Mapa de Risco'!H157</f>
        <v>0</v>
      </c>
      <c r="R157" s="732" t="s">
        <v>28</v>
      </c>
      <c r="S157" s="732"/>
      <c r="T157" s="732"/>
      <c r="U157" s="183"/>
      <c r="V157" s="174" t="str">
        <f t="shared" si="84"/>
        <v/>
      </c>
      <c r="W157" s="733"/>
      <c r="X157" s="706"/>
      <c r="Y157" s="733"/>
      <c r="Z157" s="122"/>
      <c r="AA157" s="411"/>
      <c r="AB157" s="411"/>
      <c r="AC157" s="411"/>
      <c r="AD157" s="523"/>
    </row>
    <row r="158" spans="2:30" s="78" customFormat="1" ht="15.6" customHeight="1" thickTop="1" thickBot="1" x14ac:dyDescent="0.25">
      <c r="B158" s="455"/>
      <c r="C158" s="462"/>
      <c r="D158" s="465"/>
      <c r="E158" s="472"/>
      <c r="F158" s="610"/>
      <c r="G158" s="120">
        <f>'Mapa de Risco'!F158</f>
        <v>0</v>
      </c>
      <c r="H158" s="729" t="s">
        <v>28</v>
      </c>
      <c r="I158" s="730"/>
      <c r="J158" s="731"/>
      <c r="K158" s="183"/>
      <c r="L158" s="174" t="str">
        <f t="shared" si="83"/>
        <v/>
      </c>
      <c r="M158" s="733"/>
      <c r="N158" s="742"/>
      <c r="O158" s="735"/>
      <c r="P158" s="175"/>
      <c r="Q158" s="120">
        <f>'Mapa de Risco'!H158</f>
        <v>0</v>
      </c>
      <c r="R158" s="732" t="s">
        <v>28</v>
      </c>
      <c r="S158" s="732"/>
      <c r="T158" s="732"/>
      <c r="U158" s="183"/>
      <c r="V158" s="174" t="str">
        <f t="shared" si="84"/>
        <v/>
      </c>
      <c r="W158" s="733"/>
      <c r="X158" s="706"/>
      <c r="Y158" s="733"/>
      <c r="Z158" s="122"/>
      <c r="AA158" s="411"/>
      <c r="AB158" s="411"/>
      <c r="AC158" s="411"/>
      <c r="AD158" s="523"/>
    </row>
    <row r="159" spans="2:30" s="78" customFormat="1" ht="15.6" customHeight="1" thickTop="1" thickBot="1" x14ac:dyDescent="0.25">
      <c r="B159" s="455"/>
      <c r="C159" s="462"/>
      <c r="D159" s="465"/>
      <c r="E159" s="472"/>
      <c r="F159" s="610"/>
      <c r="G159" s="120">
        <f>'Mapa de Risco'!F159</f>
        <v>0</v>
      </c>
      <c r="H159" s="729" t="s">
        <v>28</v>
      </c>
      <c r="I159" s="730"/>
      <c r="J159" s="731"/>
      <c r="K159" s="183"/>
      <c r="L159" s="174" t="str">
        <f t="shared" si="83"/>
        <v/>
      </c>
      <c r="M159" s="733"/>
      <c r="N159" s="742"/>
      <c r="O159" s="735"/>
      <c r="P159" s="175"/>
      <c r="Q159" s="120">
        <f>'Mapa de Risco'!H159</f>
        <v>0</v>
      </c>
      <c r="R159" s="732" t="s">
        <v>28</v>
      </c>
      <c r="S159" s="732"/>
      <c r="T159" s="732"/>
      <c r="U159" s="183"/>
      <c r="V159" s="174" t="str">
        <f t="shared" si="84"/>
        <v/>
      </c>
      <c r="W159" s="733"/>
      <c r="X159" s="706"/>
      <c r="Y159" s="733"/>
      <c r="Z159" s="122"/>
      <c r="AA159" s="411"/>
      <c r="AB159" s="411"/>
      <c r="AC159" s="411"/>
      <c r="AD159" s="523"/>
    </row>
    <row r="160" spans="2:30" s="78" customFormat="1" ht="15.6" customHeight="1" thickTop="1" thickBot="1" x14ac:dyDescent="0.25">
      <c r="B160" s="455"/>
      <c r="C160" s="462"/>
      <c r="D160" s="465"/>
      <c r="E160" s="472"/>
      <c r="F160" s="610"/>
      <c r="G160" s="120">
        <f>'Mapa de Risco'!F160</f>
        <v>0</v>
      </c>
      <c r="H160" s="729" t="s">
        <v>28</v>
      </c>
      <c r="I160" s="730"/>
      <c r="J160" s="731"/>
      <c r="K160" s="183"/>
      <c r="L160" s="174" t="str">
        <f t="shared" si="83"/>
        <v/>
      </c>
      <c r="M160" s="733"/>
      <c r="N160" s="742"/>
      <c r="O160" s="735"/>
      <c r="P160" s="175"/>
      <c r="Q160" s="120">
        <f>'Mapa de Risco'!H160</f>
        <v>0</v>
      </c>
      <c r="R160" s="732" t="s">
        <v>28</v>
      </c>
      <c r="S160" s="732"/>
      <c r="T160" s="732"/>
      <c r="U160" s="183"/>
      <c r="V160" s="174" t="str">
        <f t="shared" si="84"/>
        <v/>
      </c>
      <c r="W160" s="733"/>
      <c r="X160" s="706"/>
      <c r="Y160" s="733"/>
      <c r="Z160" s="122"/>
      <c r="AA160" s="411"/>
      <c r="AB160" s="411"/>
      <c r="AC160" s="411"/>
      <c r="AD160" s="523"/>
    </row>
    <row r="161" spans="2:30" s="78" customFormat="1" ht="15.6" customHeight="1" thickTop="1" thickBot="1" x14ac:dyDescent="0.25">
      <c r="B161" s="455"/>
      <c r="C161" s="462"/>
      <c r="D161" s="466"/>
      <c r="E161" s="473"/>
      <c r="F161" s="611"/>
      <c r="G161" s="120">
        <f>'Mapa de Risco'!F161</f>
        <v>0</v>
      </c>
      <c r="H161" s="729" t="s">
        <v>28</v>
      </c>
      <c r="I161" s="730"/>
      <c r="J161" s="731"/>
      <c r="K161" s="183"/>
      <c r="L161" s="174" t="str">
        <f t="shared" si="83"/>
        <v/>
      </c>
      <c r="M161" s="734"/>
      <c r="N161" s="743"/>
      <c r="O161" s="736"/>
      <c r="P161" s="175"/>
      <c r="Q161" s="120">
        <f>'Mapa de Risco'!H161</f>
        <v>0</v>
      </c>
      <c r="R161" s="732" t="s">
        <v>28</v>
      </c>
      <c r="S161" s="732"/>
      <c r="T161" s="732"/>
      <c r="U161" s="183"/>
      <c r="V161" s="174" t="str">
        <f t="shared" si="84"/>
        <v/>
      </c>
      <c r="W161" s="734"/>
      <c r="X161" s="707"/>
      <c r="Y161" s="734"/>
      <c r="Z161" s="122"/>
      <c r="AA161" s="412"/>
      <c r="AB161" s="412"/>
      <c r="AC161" s="412"/>
      <c r="AD161" s="524"/>
    </row>
    <row r="162" spans="2:30" s="78" customFormat="1" ht="15.6" customHeight="1" thickTop="1" thickBot="1" x14ac:dyDescent="0.25">
      <c r="B162" s="455"/>
      <c r="C162" s="462"/>
      <c r="D162" s="464" t="str">
        <f>'Mapa de Risco'!D162:D171</f>
        <v>FCS.08</v>
      </c>
      <c r="E162" s="471">
        <f>'Mapa de Risco'!E162:E171</f>
        <v>0</v>
      </c>
      <c r="F162" s="609" t="str">
        <f>'Mapa de Risco'!G162:G171</f>
        <v>Evento 16</v>
      </c>
      <c r="G162" s="120">
        <f>'Mapa de Risco'!F162</f>
        <v>0</v>
      </c>
      <c r="H162" s="729" t="s">
        <v>28</v>
      </c>
      <c r="I162" s="730"/>
      <c r="J162" s="731"/>
      <c r="K162" s="183"/>
      <c r="L162" s="174" t="str">
        <f t="shared" si="83"/>
        <v/>
      </c>
      <c r="M162" s="733" t="str">
        <f t="shared" ref="M162" si="98">IFERROR(AVERAGE(L162:L171),"")</f>
        <v/>
      </c>
      <c r="N162" s="742" t="str">
        <f t="shared" ref="N162" si="99">IF(M162="","",IF(M162&lt;=0.1,$L$10,IF(M162&lt;=0.3,$K$10,IF(M162&lt;=0.5,$J$10,IF(M162&lt;=0.7,$I$10,IF(M162&lt;=0.8,$H$10,""))))))</f>
        <v/>
      </c>
      <c r="O162" s="735" t="str">
        <f t="shared" ref="O162" si="100">IFERROR(1-M162,"")</f>
        <v/>
      </c>
      <c r="P162" s="175"/>
      <c r="Q162" s="120">
        <f>'Mapa de Risco'!H162</f>
        <v>0</v>
      </c>
      <c r="R162" s="732" t="s">
        <v>28</v>
      </c>
      <c r="S162" s="732"/>
      <c r="T162" s="732"/>
      <c r="U162" s="183"/>
      <c r="V162" s="174" t="str">
        <f t="shared" si="84"/>
        <v/>
      </c>
      <c r="W162" s="733" t="str">
        <f t="shared" ref="W162" si="101">IFERROR(AVERAGE(V162:V171),"")</f>
        <v/>
      </c>
      <c r="X162" s="706" t="str">
        <f t="shared" ref="X162" si="102">IF(W162="","",IF(W162&lt;=0.1,$V$10,IF(W162&lt;=0.3,$U$10,IF(W162&lt;=0.5,$T$10,IF(W162&lt;=0.7,$S$10,IF(W162&lt;=0.8,$R$10,""))))))</f>
        <v/>
      </c>
      <c r="Y162" s="733" t="str">
        <f t="shared" ref="Y162" si="103">IFERROR(1-W162,"")</f>
        <v/>
      </c>
      <c r="Z162" s="122"/>
      <c r="AA162" s="411" t="str">
        <f>IFERROR(IF(ROUND('Mapa de Risco'!K162:K171*'Avaliar os Controles Existent.'!O162:O171,0)&lt;=1,1,ROUND('Mapa de Risco'!K162:K171*'Avaliar os Controles Existent.'!O162:O171,0)),"")</f>
        <v/>
      </c>
      <c r="AB162" s="411" t="str">
        <f>IFERROR(IF(ROUND('Mapa de Risco'!L162:L171*'Avaliar os Controles Existent.'!Y162:Y171,0)&lt;=1,1,ROUND('Mapa de Risco'!L162:L171*'Avaliar os Controles Existent.'!Y162:Y171,0)),"")</f>
        <v/>
      </c>
      <c r="AC162" s="410" t="str">
        <f t="shared" si="91"/>
        <v/>
      </c>
      <c r="AD162" s="522" t="str">
        <f t="shared" si="70"/>
        <v/>
      </c>
    </row>
    <row r="163" spans="2:30" s="78" customFormat="1" ht="15.6" customHeight="1" thickTop="1" thickBot="1" x14ac:dyDescent="0.25">
      <c r="B163" s="455"/>
      <c r="C163" s="462"/>
      <c r="D163" s="465"/>
      <c r="E163" s="472"/>
      <c r="F163" s="610"/>
      <c r="G163" s="120">
        <f>'Mapa de Risco'!F163</f>
        <v>0</v>
      </c>
      <c r="H163" s="729" t="s">
        <v>28</v>
      </c>
      <c r="I163" s="730"/>
      <c r="J163" s="731"/>
      <c r="K163" s="183"/>
      <c r="L163" s="174" t="str">
        <f t="shared" si="83"/>
        <v/>
      </c>
      <c r="M163" s="733"/>
      <c r="N163" s="742"/>
      <c r="O163" s="735"/>
      <c r="P163" s="175"/>
      <c r="Q163" s="120">
        <f>'Mapa de Risco'!H163</f>
        <v>0</v>
      </c>
      <c r="R163" s="732" t="s">
        <v>28</v>
      </c>
      <c r="S163" s="732"/>
      <c r="T163" s="732"/>
      <c r="U163" s="183"/>
      <c r="V163" s="174" t="str">
        <f t="shared" si="84"/>
        <v/>
      </c>
      <c r="W163" s="733"/>
      <c r="X163" s="706"/>
      <c r="Y163" s="733"/>
      <c r="Z163" s="122"/>
      <c r="AA163" s="411"/>
      <c r="AB163" s="411"/>
      <c r="AC163" s="411"/>
      <c r="AD163" s="523"/>
    </row>
    <row r="164" spans="2:30" s="78" customFormat="1" ht="15.6" customHeight="1" thickTop="1" thickBot="1" x14ac:dyDescent="0.25">
      <c r="B164" s="455"/>
      <c r="C164" s="462"/>
      <c r="D164" s="465"/>
      <c r="E164" s="472"/>
      <c r="F164" s="610"/>
      <c r="G164" s="120">
        <f>'Mapa de Risco'!F164</f>
        <v>0</v>
      </c>
      <c r="H164" s="729" t="s">
        <v>28</v>
      </c>
      <c r="I164" s="730"/>
      <c r="J164" s="731"/>
      <c r="K164" s="183"/>
      <c r="L164" s="174" t="str">
        <f t="shared" si="83"/>
        <v/>
      </c>
      <c r="M164" s="733"/>
      <c r="N164" s="742"/>
      <c r="O164" s="735"/>
      <c r="P164" s="175"/>
      <c r="Q164" s="120">
        <f>'Mapa de Risco'!H164</f>
        <v>0</v>
      </c>
      <c r="R164" s="732" t="s">
        <v>28</v>
      </c>
      <c r="S164" s="732"/>
      <c r="T164" s="732"/>
      <c r="U164" s="183"/>
      <c r="V164" s="174" t="str">
        <f t="shared" si="84"/>
        <v/>
      </c>
      <c r="W164" s="733"/>
      <c r="X164" s="706"/>
      <c r="Y164" s="733"/>
      <c r="Z164" s="122"/>
      <c r="AA164" s="411"/>
      <c r="AB164" s="411"/>
      <c r="AC164" s="411"/>
      <c r="AD164" s="523"/>
    </row>
    <row r="165" spans="2:30" s="78" customFormat="1" ht="15.6" customHeight="1" thickTop="1" thickBot="1" x14ac:dyDescent="0.25">
      <c r="B165" s="455"/>
      <c r="C165" s="462"/>
      <c r="D165" s="465"/>
      <c r="E165" s="472"/>
      <c r="F165" s="610"/>
      <c r="G165" s="120">
        <f>'Mapa de Risco'!F165</f>
        <v>0</v>
      </c>
      <c r="H165" s="729" t="s">
        <v>28</v>
      </c>
      <c r="I165" s="730"/>
      <c r="J165" s="731"/>
      <c r="K165" s="183"/>
      <c r="L165" s="174" t="str">
        <f t="shared" si="83"/>
        <v/>
      </c>
      <c r="M165" s="733"/>
      <c r="N165" s="742"/>
      <c r="O165" s="735"/>
      <c r="P165" s="175"/>
      <c r="Q165" s="120">
        <f>'Mapa de Risco'!H165</f>
        <v>0</v>
      </c>
      <c r="R165" s="732" t="s">
        <v>28</v>
      </c>
      <c r="S165" s="732"/>
      <c r="T165" s="732"/>
      <c r="U165" s="183"/>
      <c r="V165" s="174" t="str">
        <f t="shared" si="84"/>
        <v/>
      </c>
      <c r="W165" s="733"/>
      <c r="X165" s="706"/>
      <c r="Y165" s="733"/>
      <c r="Z165" s="122"/>
      <c r="AA165" s="411"/>
      <c r="AB165" s="411"/>
      <c r="AC165" s="411"/>
      <c r="AD165" s="523"/>
    </row>
    <row r="166" spans="2:30" s="78" customFormat="1" ht="15.6" customHeight="1" thickTop="1" thickBot="1" x14ac:dyDescent="0.25">
      <c r="B166" s="455"/>
      <c r="C166" s="462"/>
      <c r="D166" s="465"/>
      <c r="E166" s="472"/>
      <c r="F166" s="610"/>
      <c r="G166" s="120">
        <f>'Mapa de Risco'!F166</f>
        <v>0</v>
      </c>
      <c r="H166" s="729" t="s">
        <v>28</v>
      </c>
      <c r="I166" s="730"/>
      <c r="J166" s="731"/>
      <c r="K166" s="183"/>
      <c r="L166" s="174" t="str">
        <f t="shared" si="83"/>
        <v/>
      </c>
      <c r="M166" s="733"/>
      <c r="N166" s="742"/>
      <c r="O166" s="735"/>
      <c r="P166" s="175"/>
      <c r="Q166" s="120">
        <f>'Mapa de Risco'!H166</f>
        <v>0</v>
      </c>
      <c r="R166" s="732" t="s">
        <v>28</v>
      </c>
      <c r="S166" s="732"/>
      <c r="T166" s="732"/>
      <c r="U166" s="183"/>
      <c r="V166" s="174" t="str">
        <f t="shared" si="84"/>
        <v/>
      </c>
      <c r="W166" s="733"/>
      <c r="X166" s="706"/>
      <c r="Y166" s="733"/>
      <c r="Z166" s="122"/>
      <c r="AA166" s="411"/>
      <c r="AB166" s="411"/>
      <c r="AC166" s="411"/>
      <c r="AD166" s="523"/>
    </row>
    <row r="167" spans="2:30" s="78" customFormat="1" ht="15.6" customHeight="1" thickTop="1" thickBot="1" x14ac:dyDescent="0.25">
      <c r="B167" s="455"/>
      <c r="C167" s="462"/>
      <c r="D167" s="465"/>
      <c r="E167" s="472"/>
      <c r="F167" s="610"/>
      <c r="G167" s="120">
        <f>'Mapa de Risco'!F167</f>
        <v>0</v>
      </c>
      <c r="H167" s="729" t="s">
        <v>28</v>
      </c>
      <c r="I167" s="730"/>
      <c r="J167" s="731"/>
      <c r="K167" s="183"/>
      <c r="L167" s="174" t="str">
        <f t="shared" si="83"/>
        <v/>
      </c>
      <c r="M167" s="733"/>
      <c r="N167" s="742"/>
      <c r="O167" s="735"/>
      <c r="P167" s="175"/>
      <c r="Q167" s="120">
        <f>'Mapa de Risco'!H167</f>
        <v>0</v>
      </c>
      <c r="R167" s="732" t="s">
        <v>28</v>
      </c>
      <c r="S167" s="732"/>
      <c r="T167" s="732"/>
      <c r="U167" s="183"/>
      <c r="V167" s="174" t="str">
        <f t="shared" si="84"/>
        <v/>
      </c>
      <c r="W167" s="733"/>
      <c r="X167" s="706"/>
      <c r="Y167" s="733"/>
      <c r="Z167" s="122"/>
      <c r="AA167" s="411"/>
      <c r="AB167" s="411"/>
      <c r="AC167" s="411"/>
      <c r="AD167" s="523"/>
    </row>
    <row r="168" spans="2:30" s="78" customFormat="1" ht="15.6" customHeight="1" thickTop="1" thickBot="1" x14ac:dyDescent="0.25">
      <c r="B168" s="455"/>
      <c r="C168" s="462"/>
      <c r="D168" s="465"/>
      <c r="E168" s="472"/>
      <c r="F168" s="610"/>
      <c r="G168" s="120">
        <f>'Mapa de Risco'!F168</f>
        <v>0</v>
      </c>
      <c r="H168" s="729" t="s">
        <v>28</v>
      </c>
      <c r="I168" s="730"/>
      <c r="J168" s="731"/>
      <c r="K168" s="183"/>
      <c r="L168" s="174" t="str">
        <f t="shared" si="83"/>
        <v/>
      </c>
      <c r="M168" s="733"/>
      <c r="N168" s="742"/>
      <c r="O168" s="735"/>
      <c r="P168" s="175"/>
      <c r="Q168" s="120">
        <f>'Mapa de Risco'!H168</f>
        <v>0</v>
      </c>
      <c r="R168" s="732" t="s">
        <v>28</v>
      </c>
      <c r="S168" s="732"/>
      <c r="T168" s="732"/>
      <c r="U168" s="183"/>
      <c r="V168" s="174" t="str">
        <f t="shared" si="84"/>
        <v/>
      </c>
      <c r="W168" s="733"/>
      <c r="X168" s="706"/>
      <c r="Y168" s="733"/>
      <c r="Z168" s="122"/>
      <c r="AA168" s="411"/>
      <c r="AB168" s="411"/>
      <c r="AC168" s="411"/>
      <c r="AD168" s="523"/>
    </row>
    <row r="169" spans="2:30" s="78" customFormat="1" ht="15.6" customHeight="1" thickTop="1" thickBot="1" x14ac:dyDescent="0.25">
      <c r="B169" s="455"/>
      <c r="C169" s="462"/>
      <c r="D169" s="465"/>
      <c r="E169" s="472"/>
      <c r="F169" s="610"/>
      <c r="G169" s="120">
        <f>'Mapa de Risco'!F169</f>
        <v>0</v>
      </c>
      <c r="H169" s="729" t="s">
        <v>28</v>
      </c>
      <c r="I169" s="730"/>
      <c r="J169" s="731"/>
      <c r="K169" s="183"/>
      <c r="L169" s="174" t="str">
        <f t="shared" si="83"/>
        <v/>
      </c>
      <c r="M169" s="733"/>
      <c r="N169" s="742"/>
      <c r="O169" s="735"/>
      <c r="P169" s="175"/>
      <c r="Q169" s="120">
        <f>'Mapa de Risco'!H169</f>
        <v>0</v>
      </c>
      <c r="R169" s="732" t="s">
        <v>28</v>
      </c>
      <c r="S169" s="732"/>
      <c r="T169" s="732"/>
      <c r="U169" s="183"/>
      <c r="V169" s="174" t="str">
        <f t="shared" si="84"/>
        <v/>
      </c>
      <c r="W169" s="733"/>
      <c r="X169" s="706"/>
      <c r="Y169" s="733"/>
      <c r="Z169" s="122"/>
      <c r="AA169" s="411"/>
      <c r="AB169" s="411"/>
      <c r="AC169" s="411"/>
      <c r="AD169" s="523"/>
    </row>
    <row r="170" spans="2:30" s="78" customFormat="1" ht="15.6" customHeight="1" thickTop="1" thickBot="1" x14ac:dyDescent="0.25">
      <c r="B170" s="455"/>
      <c r="C170" s="462"/>
      <c r="D170" s="465"/>
      <c r="E170" s="472"/>
      <c r="F170" s="610"/>
      <c r="G170" s="120">
        <f>'Mapa de Risco'!F170</f>
        <v>0</v>
      </c>
      <c r="H170" s="729" t="s">
        <v>28</v>
      </c>
      <c r="I170" s="730"/>
      <c r="J170" s="731"/>
      <c r="K170" s="183"/>
      <c r="L170" s="174" t="str">
        <f t="shared" si="83"/>
        <v/>
      </c>
      <c r="M170" s="733"/>
      <c r="N170" s="742"/>
      <c r="O170" s="735"/>
      <c r="P170" s="175"/>
      <c r="Q170" s="120">
        <f>'Mapa de Risco'!H170</f>
        <v>0</v>
      </c>
      <c r="R170" s="732" t="s">
        <v>28</v>
      </c>
      <c r="S170" s="732"/>
      <c r="T170" s="732"/>
      <c r="U170" s="183"/>
      <c r="V170" s="174" t="str">
        <f t="shared" si="84"/>
        <v/>
      </c>
      <c r="W170" s="733"/>
      <c r="X170" s="706"/>
      <c r="Y170" s="733"/>
      <c r="Z170" s="122"/>
      <c r="AA170" s="411"/>
      <c r="AB170" s="411"/>
      <c r="AC170" s="411"/>
      <c r="AD170" s="523"/>
    </row>
    <row r="171" spans="2:30" s="78" customFormat="1" ht="15.6" customHeight="1" thickTop="1" thickBot="1" x14ac:dyDescent="0.25">
      <c r="B171" s="456"/>
      <c r="C171" s="463"/>
      <c r="D171" s="466"/>
      <c r="E171" s="473"/>
      <c r="F171" s="611"/>
      <c r="G171" s="120">
        <f>'Mapa de Risco'!F171</f>
        <v>0</v>
      </c>
      <c r="H171" s="729" t="s">
        <v>28</v>
      </c>
      <c r="I171" s="730"/>
      <c r="J171" s="731"/>
      <c r="K171" s="183"/>
      <c r="L171" s="174" t="str">
        <f t="shared" si="83"/>
        <v/>
      </c>
      <c r="M171" s="734"/>
      <c r="N171" s="743"/>
      <c r="O171" s="736"/>
      <c r="P171" s="175"/>
      <c r="Q171" s="120">
        <f>'Mapa de Risco'!H171</f>
        <v>0</v>
      </c>
      <c r="R171" s="732" t="s">
        <v>28</v>
      </c>
      <c r="S171" s="732"/>
      <c r="T171" s="732"/>
      <c r="U171" s="183"/>
      <c r="V171" s="174" t="str">
        <f t="shared" si="84"/>
        <v/>
      </c>
      <c r="W171" s="734"/>
      <c r="X171" s="707"/>
      <c r="Y171" s="734"/>
      <c r="Z171" s="122"/>
      <c r="AA171" s="412"/>
      <c r="AB171" s="412"/>
      <c r="AC171" s="412"/>
      <c r="AD171" s="524"/>
    </row>
    <row r="172" spans="2:30" s="78" customFormat="1" ht="15.6" customHeight="1" thickTop="1" thickBot="1" x14ac:dyDescent="0.25">
      <c r="B172" s="457" t="str">
        <f>'Mapa de Risco'!B172:B251</f>
        <v>Subp.03</v>
      </c>
      <c r="C172" s="458">
        <f>'Mapa de Risco'!C172:C251</f>
        <v>0</v>
      </c>
      <c r="D172" s="445" t="str">
        <f>'Mapa de Risco'!D172:D181</f>
        <v>FCS.01</v>
      </c>
      <c r="E172" s="470">
        <f>'Mapa de Risco'!E172:E181</f>
        <v>0</v>
      </c>
      <c r="F172" s="612" t="str">
        <f>'Mapa de Risco'!G172:G181</f>
        <v>Evento 17</v>
      </c>
      <c r="G172" s="123">
        <f>'Mapa de Risco'!F172</f>
        <v>0</v>
      </c>
      <c r="H172" s="711" t="s">
        <v>28</v>
      </c>
      <c r="I172" s="712"/>
      <c r="J172" s="713"/>
      <c r="K172" s="182"/>
      <c r="L172" s="170" t="str">
        <f t="shared" si="83"/>
        <v/>
      </c>
      <c r="M172" s="714" t="str">
        <f t="shared" ref="M172" si="104">IFERROR(AVERAGE(L172:L181),"")</f>
        <v/>
      </c>
      <c r="N172" s="744" t="str">
        <f t="shared" ref="N172" si="105">IF(M172="","",IF(M172&lt;=0.1,$L$10,IF(M172&lt;=0.3,$K$10,IF(M172&lt;=0.5,$J$10,IF(M172&lt;=0.7,$I$10,IF(M172&lt;=0.8,$H$10,""))))))</f>
        <v/>
      </c>
      <c r="O172" s="726" t="str">
        <f t="shared" ref="O172" si="106">IFERROR(1-M172,"")</f>
        <v/>
      </c>
      <c r="P172" s="117"/>
      <c r="Q172" s="123">
        <f>'Mapa de Risco'!H172</f>
        <v>0</v>
      </c>
      <c r="R172" s="728" t="s">
        <v>28</v>
      </c>
      <c r="S172" s="728"/>
      <c r="T172" s="728"/>
      <c r="U172" s="182"/>
      <c r="V172" s="170" t="str">
        <f t="shared" si="84"/>
        <v/>
      </c>
      <c r="W172" s="714" t="str">
        <f t="shared" ref="W172" si="107">IFERROR(AVERAGE(V172:V181),"")</f>
        <v/>
      </c>
      <c r="X172" s="708" t="str">
        <f t="shared" ref="X172" si="108">IF(W172="","",IF(W172&lt;=0.1,$V$10,IF(W172&lt;=0.3,$U$10,IF(W172&lt;=0.5,$T$10,IF(W172&lt;=0.7,$S$10,IF(W172&lt;=0.8,$R$10,""))))))</f>
        <v/>
      </c>
      <c r="Y172" s="714" t="str">
        <f t="shared" ref="Y172" si="109">IFERROR(1-W172,"")</f>
        <v/>
      </c>
      <c r="AA172" s="417" t="str">
        <f>IFERROR(IF(ROUND('Mapa de Risco'!K172:K181*'Avaliar os Controles Existent.'!O172:O181,0)&lt;=1,1,ROUND('Mapa de Risco'!K172:K181*'Avaliar os Controles Existent.'!O172:O181,0)),"")</f>
        <v/>
      </c>
      <c r="AB172" s="417" t="str">
        <f>IFERROR(IF(ROUND('Mapa de Risco'!L172:L181*'Avaliar os Controles Existent.'!Y172:Y181,0)&lt;=1,1,ROUND('Mapa de Risco'!L172:L181*'Avaliar os Controles Existent.'!Y172:Y181,0)),"")</f>
        <v/>
      </c>
      <c r="AC172" s="538" t="str">
        <f t="shared" si="91"/>
        <v/>
      </c>
      <c r="AD172" s="525" t="str">
        <f t="shared" si="70"/>
        <v/>
      </c>
    </row>
    <row r="173" spans="2:30" s="78" customFormat="1" ht="15.6" customHeight="1" thickTop="1" thickBot="1" x14ac:dyDescent="0.25">
      <c r="B173" s="446"/>
      <c r="C173" s="459"/>
      <c r="D173" s="446"/>
      <c r="E173" s="459"/>
      <c r="F173" s="613"/>
      <c r="G173" s="123">
        <f>'Mapa de Risco'!F173</f>
        <v>0</v>
      </c>
      <c r="H173" s="711" t="s">
        <v>28</v>
      </c>
      <c r="I173" s="712"/>
      <c r="J173" s="713"/>
      <c r="K173" s="182"/>
      <c r="L173" s="170" t="str">
        <f t="shared" si="83"/>
        <v/>
      </c>
      <c r="M173" s="714"/>
      <c r="N173" s="744"/>
      <c r="O173" s="726"/>
      <c r="P173" s="117"/>
      <c r="Q173" s="123">
        <f>'Mapa de Risco'!H173</f>
        <v>0</v>
      </c>
      <c r="R173" s="728" t="s">
        <v>28</v>
      </c>
      <c r="S173" s="728"/>
      <c r="T173" s="728"/>
      <c r="U173" s="182"/>
      <c r="V173" s="170" t="str">
        <f t="shared" si="84"/>
        <v/>
      </c>
      <c r="W173" s="714"/>
      <c r="X173" s="708"/>
      <c r="Y173" s="714"/>
      <c r="AA173" s="417"/>
      <c r="AB173" s="417"/>
      <c r="AC173" s="539"/>
      <c r="AD173" s="526"/>
    </row>
    <row r="174" spans="2:30" s="78" customFormat="1" ht="15.6" customHeight="1" thickTop="1" thickBot="1" x14ac:dyDescent="0.25">
      <c r="B174" s="446"/>
      <c r="C174" s="459"/>
      <c r="D174" s="446"/>
      <c r="E174" s="459"/>
      <c r="F174" s="613"/>
      <c r="G174" s="123">
        <f>'Mapa de Risco'!F174</f>
        <v>0</v>
      </c>
      <c r="H174" s="711" t="s">
        <v>28</v>
      </c>
      <c r="I174" s="712"/>
      <c r="J174" s="713"/>
      <c r="K174" s="182"/>
      <c r="L174" s="170" t="str">
        <f t="shared" si="83"/>
        <v/>
      </c>
      <c r="M174" s="714"/>
      <c r="N174" s="744"/>
      <c r="O174" s="726"/>
      <c r="P174" s="117"/>
      <c r="Q174" s="123">
        <f>'Mapa de Risco'!H174</f>
        <v>0</v>
      </c>
      <c r="R174" s="728" t="s">
        <v>28</v>
      </c>
      <c r="S174" s="728"/>
      <c r="T174" s="728"/>
      <c r="U174" s="182"/>
      <c r="V174" s="170" t="str">
        <f t="shared" si="84"/>
        <v/>
      </c>
      <c r="W174" s="714"/>
      <c r="X174" s="708"/>
      <c r="Y174" s="714"/>
      <c r="AA174" s="417"/>
      <c r="AB174" s="417"/>
      <c r="AC174" s="539"/>
      <c r="AD174" s="526"/>
    </row>
    <row r="175" spans="2:30" s="78" customFormat="1" ht="15.6" customHeight="1" thickTop="1" thickBot="1" x14ac:dyDescent="0.25">
      <c r="B175" s="446"/>
      <c r="C175" s="459"/>
      <c r="D175" s="446"/>
      <c r="E175" s="459"/>
      <c r="F175" s="613"/>
      <c r="G175" s="123">
        <f>'Mapa de Risco'!F175</f>
        <v>0</v>
      </c>
      <c r="H175" s="711" t="s">
        <v>28</v>
      </c>
      <c r="I175" s="712"/>
      <c r="J175" s="713"/>
      <c r="K175" s="182"/>
      <c r="L175" s="170" t="str">
        <f t="shared" si="83"/>
        <v/>
      </c>
      <c r="M175" s="714"/>
      <c r="N175" s="744"/>
      <c r="O175" s="726"/>
      <c r="P175" s="117"/>
      <c r="Q175" s="123">
        <f>'Mapa de Risco'!H175</f>
        <v>0</v>
      </c>
      <c r="R175" s="728" t="s">
        <v>28</v>
      </c>
      <c r="S175" s="728"/>
      <c r="T175" s="728"/>
      <c r="U175" s="182"/>
      <c r="V175" s="170" t="str">
        <f t="shared" si="84"/>
        <v/>
      </c>
      <c r="W175" s="714"/>
      <c r="X175" s="708"/>
      <c r="Y175" s="714"/>
      <c r="AA175" s="417"/>
      <c r="AB175" s="417"/>
      <c r="AC175" s="539"/>
      <c r="AD175" s="526"/>
    </row>
    <row r="176" spans="2:30" s="78" customFormat="1" ht="15.6" customHeight="1" thickTop="1" thickBot="1" x14ac:dyDescent="0.25">
      <c r="B176" s="446"/>
      <c r="C176" s="459"/>
      <c r="D176" s="446"/>
      <c r="E176" s="459"/>
      <c r="F176" s="613"/>
      <c r="G176" s="123">
        <f>'Mapa de Risco'!F176</f>
        <v>0</v>
      </c>
      <c r="H176" s="711" t="s">
        <v>28</v>
      </c>
      <c r="I176" s="712"/>
      <c r="J176" s="713"/>
      <c r="K176" s="182"/>
      <c r="L176" s="170" t="str">
        <f t="shared" si="83"/>
        <v/>
      </c>
      <c r="M176" s="714"/>
      <c r="N176" s="744"/>
      <c r="O176" s="726"/>
      <c r="P176" s="117"/>
      <c r="Q176" s="123">
        <f>'Mapa de Risco'!H176</f>
        <v>0</v>
      </c>
      <c r="R176" s="728" t="s">
        <v>28</v>
      </c>
      <c r="S176" s="728"/>
      <c r="T176" s="728"/>
      <c r="U176" s="182"/>
      <c r="V176" s="170" t="str">
        <f t="shared" si="84"/>
        <v/>
      </c>
      <c r="W176" s="714"/>
      <c r="X176" s="708"/>
      <c r="Y176" s="714"/>
      <c r="AA176" s="417"/>
      <c r="AB176" s="417"/>
      <c r="AC176" s="539"/>
      <c r="AD176" s="526"/>
    </row>
    <row r="177" spans="2:30" s="78" customFormat="1" ht="15.6" customHeight="1" thickTop="1" thickBot="1" x14ac:dyDescent="0.25">
      <c r="B177" s="446"/>
      <c r="C177" s="459"/>
      <c r="D177" s="446"/>
      <c r="E177" s="459"/>
      <c r="F177" s="613"/>
      <c r="G177" s="123">
        <f>'Mapa de Risco'!F177</f>
        <v>0</v>
      </c>
      <c r="H177" s="711" t="s">
        <v>28</v>
      </c>
      <c r="I177" s="712"/>
      <c r="J177" s="713"/>
      <c r="K177" s="182"/>
      <c r="L177" s="170" t="str">
        <f t="shared" si="83"/>
        <v/>
      </c>
      <c r="M177" s="714"/>
      <c r="N177" s="744"/>
      <c r="O177" s="726"/>
      <c r="P177" s="117"/>
      <c r="Q177" s="123">
        <f>'Mapa de Risco'!H177</f>
        <v>0</v>
      </c>
      <c r="R177" s="728" t="s">
        <v>28</v>
      </c>
      <c r="S177" s="728"/>
      <c r="T177" s="728"/>
      <c r="U177" s="182"/>
      <c r="V177" s="170" t="str">
        <f t="shared" si="84"/>
        <v/>
      </c>
      <c r="W177" s="714"/>
      <c r="X177" s="708"/>
      <c r="Y177" s="714"/>
      <c r="AA177" s="417"/>
      <c r="AB177" s="417"/>
      <c r="AC177" s="539"/>
      <c r="AD177" s="526"/>
    </row>
    <row r="178" spans="2:30" s="78" customFormat="1" ht="15.6" customHeight="1" thickTop="1" thickBot="1" x14ac:dyDescent="0.25">
      <c r="B178" s="446"/>
      <c r="C178" s="459"/>
      <c r="D178" s="446"/>
      <c r="E178" s="459"/>
      <c r="F178" s="613"/>
      <c r="G178" s="123">
        <f>'Mapa de Risco'!F178</f>
        <v>0</v>
      </c>
      <c r="H178" s="711" t="s">
        <v>28</v>
      </c>
      <c r="I178" s="712"/>
      <c r="J178" s="713"/>
      <c r="K178" s="182"/>
      <c r="L178" s="170" t="str">
        <f t="shared" si="83"/>
        <v/>
      </c>
      <c r="M178" s="714"/>
      <c r="N178" s="744"/>
      <c r="O178" s="726"/>
      <c r="P178" s="117"/>
      <c r="Q178" s="123">
        <f>'Mapa de Risco'!H178</f>
        <v>0</v>
      </c>
      <c r="R178" s="728" t="s">
        <v>28</v>
      </c>
      <c r="S178" s="728"/>
      <c r="T178" s="728"/>
      <c r="U178" s="182"/>
      <c r="V178" s="170" t="str">
        <f t="shared" si="84"/>
        <v/>
      </c>
      <c r="W178" s="714"/>
      <c r="X178" s="708"/>
      <c r="Y178" s="714"/>
      <c r="AA178" s="417"/>
      <c r="AB178" s="417"/>
      <c r="AC178" s="539"/>
      <c r="AD178" s="526"/>
    </row>
    <row r="179" spans="2:30" s="78" customFormat="1" ht="15.6" customHeight="1" thickTop="1" thickBot="1" x14ac:dyDescent="0.25">
      <c r="B179" s="446"/>
      <c r="C179" s="459"/>
      <c r="D179" s="446"/>
      <c r="E179" s="459"/>
      <c r="F179" s="613"/>
      <c r="G179" s="123">
        <f>'Mapa de Risco'!F179</f>
        <v>0</v>
      </c>
      <c r="H179" s="711" t="s">
        <v>28</v>
      </c>
      <c r="I179" s="712"/>
      <c r="J179" s="713"/>
      <c r="K179" s="182"/>
      <c r="L179" s="170" t="str">
        <f t="shared" si="83"/>
        <v/>
      </c>
      <c r="M179" s="714"/>
      <c r="N179" s="744"/>
      <c r="O179" s="726"/>
      <c r="P179" s="117"/>
      <c r="Q179" s="123">
        <f>'Mapa de Risco'!H179</f>
        <v>0</v>
      </c>
      <c r="R179" s="728" t="s">
        <v>28</v>
      </c>
      <c r="S179" s="728"/>
      <c r="T179" s="728"/>
      <c r="U179" s="182"/>
      <c r="V179" s="170" t="str">
        <f t="shared" si="84"/>
        <v/>
      </c>
      <c r="W179" s="714"/>
      <c r="X179" s="708"/>
      <c r="Y179" s="714"/>
      <c r="AA179" s="417"/>
      <c r="AB179" s="417"/>
      <c r="AC179" s="539"/>
      <c r="AD179" s="526"/>
    </row>
    <row r="180" spans="2:30" s="78" customFormat="1" ht="15.6" customHeight="1" thickTop="1" thickBot="1" x14ac:dyDescent="0.25">
      <c r="B180" s="446"/>
      <c r="C180" s="459"/>
      <c r="D180" s="446"/>
      <c r="E180" s="459"/>
      <c r="F180" s="613"/>
      <c r="G180" s="123">
        <f>'Mapa de Risco'!F180</f>
        <v>0</v>
      </c>
      <c r="H180" s="711" t="s">
        <v>28</v>
      </c>
      <c r="I180" s="712"/>
      <c r="J180" s="713"/>
      <c r="K180" s="182"/>
      <c r="L180" s="170" t="str">
        <f t="shared" si="83"/>
        <v/>
      </c>
      <c r="M180" s="714"/>
      <c r="N180" s="744"/>
      <c r="O180" s="726"/>
      <c r="P180" s="117"/>
      <c r="Q180" s="123">
        <f>'Mapa de Risco'!H180</f>
        <v>0</v>
      </c>
      <c r="R180" s="728" t="s">
        <v>28</v>
      </c>
      <c r="S180" s="728"/>
      <c r="T180" s="728"/>
      <c r="U180" s="182"/>
      <c r="V180" s="170" t="str">
        <f t="shared" si="84"/>
        <v/>
      </c>
      <c r="W180" s="714"/>
      <c r="X180" s="708"/>
      <c r="Y180" s="714"/>
      <c r="AA180" s="417"/>
      <c r="AB180" s="417"/>
      <c r="AC180" s="539"/>
      <c r="AD180" s="526"/>
    </row>
    <row r="181" spans="2:30" s="78" customFormat="1" ht="15.6" customHeight="1" thickTop="1" thickBot="1" x14ac:dyDescent="0.25">
      <c r="B181" s="446"/>
      <c r="C181" s="459"/>
      <c r="D181" s="447"/>
      <c r="E181" s="460"/>
      <c r="F181" s="614"/>
      <c r="G181" s="123">
        <f>'Mapa de Risco'!F181</f>
        <v>0</v>
      </c>
      <c r="H181" s="711" t="s">
        <v>28</v>
      </c>
      <c r="I181" s="712"/>
      <c r="J181" s="713"/>
      <c r="K181" s="182"/>
      <c r="L181" s="170" t="str">
        <f t="shared" si="83"/>
        <v/>
      </c>
      <c r="M181" s="715"/>
      <c r="N181" s="745"/>
      <c r="O181" s="727"/>
      <c r="P181" s="117"/>
      <c r="Q181" s="123">
        <f>'Mapa de Risco'!H181</f>
        <v>0</v>
      </c>
      <c r="R181" s="728" t="s">
        <v>28</v>
      </c>
      <c r="S181" s="728"/>
      <c r="T181" s="728"/>
      <c r="U181" s="182"/>
      <c r="V181" s="170" t="str">
        <f t="shared" si="84"/>
        <v/>
      </c>
      <c r="W181" s="715"/>
      <c r="X181" s="709"/>
      <c r="Y181" s="715"/>
      <c r="AA181" s="418"/>
      <c r="AB181" s="418"/>
      <c r="AC181" s="540"/>
      <c r="AD181" s="527"/>
    </row>
    <row r="182" spans="2:30" s="78" customFormat="1" ht="15.6" customHeight="1" thickTop="1" thickBot="1" x14ac:dyDescent="0.25">
      <c r="B182" s="446"/>
      <c r="C182" s="459"/>
      <c r="D182" s="445" t="str">
        <f>'Mapa de Risco'!D182:D191</f>
        <v>FCS.02</v>
      </c>
      <c r="E182" s="470">
        <f>'Mapa de Risco'!E182:E191</f>
        <v>0</v>
      </c>
      <c r="F182" s="612" t="str">
        <f>'Mapa de Risco'!G182:G191</f>
        <v>Evento 18</v>
      </c>
      <c r="G182" s="123">
        <f>'Mapa de Risco'!F182</f>
        <v>0</v>
      </c>
      <c r="H182" s="711" t="s">
        <v>28</v>
      </c>
      <c r="I182" s="712"/>
      <c r="J182" s="713"/>
      <c r="K182" s="182"/>
      <c r="L182" s="170" t="str">
        <f t="shared" si="83"/>
        <v/>
      </c>
      <c r="M182" s="714" t="str">
        <f t="shared" ref="M182" si="110">IFERROR(AVERAGE(L182:L191),"")</f>
        <v/>
      </c>
      <c r="N182" s="744" t="str">
        <f t="shared" ref="N182" si="111">IF(M182="","",IF(M182&lt;=0.1,$L$10,IF(M182&lt;=0.3,$K$10,IF(M182&lt;=0.5,$J$10,IF(M182&lt;=0.7,$I$10,IF(M182&lt;=0.8,$H$10,""))))))</f>
        <v/>
      </c>
      <c r="O182" s="726" t="str">
        <f t="shared" ref="O182" si="112">IFERROR(1-M182,"")</f>
        <v/>
      </c>
      <c r="P182" s="117"/>
      <c r="Q182" s="80">
        <f>'Mapa de Risco'!H182</f>
        <v>0</v>
      </c>
      <c r="R182" s="728" t="s">
        <v>28</v>
      </c>
      <c r="S182" s="728"/>
      <c r="T182" s="728"/>
      <c r="U182" s="182"/>
      <c r="V182" s="170" t="str">
        <f t="shared" si="84"/>
        <v/>
      </c>
      <c r="W182" s="714" t="str">
        <f t="shared" ref="W182" si="113">IFERROR(AVERAGE(V182:V191),"")</f>
        <v/>
      </c>
      <c r="X182" s="708" t="str">
        <f t="shared" ref="X182" si="114">IF(W182="","",IF(W182&lt;=0.1,$V$10,IF(W182&lt;=0.3,$U$10,IF(W182&lt;=0.5,$T$10,IF(W182&lt;=0.7,$S$10,IF(W182&lt;=0.8,$R$10,""))))))</f>
        <v/>
      </c>
      <c r="Y182" s="714" t="str">
        <f t="shared" ref="Y182" si="115">IFERROR(1-W182,"")</f>
        <v/>
      </c>
      <c r="AA182" s="417" t="str">
        <f>IFERROR(IF(ROUND('Mapa de Risco'!K182:K191*'Avaliar os Controles Existent.'!O182:O191,0)&lt;=1,1,ROUND('Mapa de Risco'!K182:K191*'Avaliar os Controles Existent.'!O182:O191,0)),"")</f>
        <v/>
      </c>
      <c r="AB182" s="417" t="str">
        <f>IFERROR(IF(ROUND('Mapa de Risco'!L182:L191*'Avaliar os Controles Existent.'!Y182:Y191,0)&lt;=1,1,ROUND('Mapa de Risco'!L182:L191*'Avaliar os Controles Existent.'!Y182:Y191,0)),"")</f>
        <v/>
      </c>
      <c r="AC182" s="538" t="str">
        <f t="shared" si="91"/>
        <v/>
      </c>
      <c r="AD182" s="525" t="str">
        <f t="shared" ref="AD182:AD242" si="116">IF(AC182=0,"",IF(AC182&lt;=2,"Risco Insignificante",IF(AC182&lt;=5,"Risco Pequeno",IF(AC182&lt;=10,"Risco Moderado",IF(AC182&lt;=16,"Risco Alto",IF(AC182&lt;=25,"Risco Crítico",""))))))</f>
        <v/>
      </c>
    </row>
    <row r="183" spans="2:30" s="78" customFormat="1" ht="15.6" customHeight="1" thickTop="1" thickBot="1" x14ac:dyDescent="0.25">
      <c r="B183" s="446"/>
      <c r="C183" s="459"/>
      <c r="D183" s="446"/>
      <c r="E183" s="459"/>
      <c r="F183" s="613"/>
      <c r="G183" s="123">
        <f>'Mapa de Risco'!F183</f>
        <v>0</v>
      </c>
      <c r="H183" s="711" t="s">
        <v>28</v>
      </c>
      <c r="I183" s="712"/>
      <c r="J183" s="713"/>
      <c r="K183" s="182"/>
      <c r="L183" s="170" t="str">
        <f t="shared" si="83"/>
        <v/>
      </c>
      <c r="M183" s="714"/>
      <c r="N183" s="744"/>
      <c r="O183" s="726"/>
      <c r="P183" s="117"/>
      <c r="Q183" s="80">
        <f>'Mapa de Risco'!H183</f>
        <v>0</v>
      </c>
      <c r="R183" s="728" t="s">
        <v>28</v>
      </c>
      <c r="S183" s="728"/>
      <c r="T183" s="728"/>
      <c r="U183" s="182"/>
      <c r="V183" s="170" t="str">
        <f t="shared" si="84"/>
        <v/>
      </c>
      <c r="W183" s="714"/>
      <c r="X183" s="708"/>
      <c r="Y183" s="714"/>
      <c r="AA183" s="417"/>
      <c r="AB183" s="417"/>
      <c r="AC183" s="539"/>
      <c r="AD183" s="526"/>
    </row>
    <row r="184" spans="2:30" s="78" customFormat="1" ht="15.6" customHeight="1" thickTop="1" thickBot="1" x14ac:dyDescent="0.25">
      <c r="B184" s="446"/>
      <c r="C184" s="459"/>
      <c r="D184" s="446"/>
      <c r="E184" s="459"/>
      <c r="F184" s="613"/>
      <c r="G184" s="123">
        <f>'Mapa de Risco'!F184</f>
        <v>0</v>
      </c>
      <c r="H184" s="711" t="s">
        <v>28</v>
      </c>
      <c r="I184" s="712"/>
      <c r="J184" s="713"/>
      <c r="K184" s="182"/>
      <c r="L184" s="170" t="str">
        <f t="shared" si="83"/>
        <v/>
      </c>
      <c r="M184" s="714"/>
      <c r="N184" s="744"/>
      <c r="O184" s="726"/>
      <c r="P184" s="117"/>
      <c r="Q184" s="80">
        <f>'Mapa de Risco'!H184</f>
        <v>0</v>
      </c>
      <c r="R184" s="728" t="s">
        <v>28</v>
      </c>
      <c r="S184" s="728"/>
      <c r="T184" s="728"/>
      <c r="U184" s="182"/>
      <c r="V184" s="170" t="str">
        <f t="shared" si="84"/>
        <v/>
      </c>
      <c r="W184" s="714"/>
      <c r="X184" s="708"/>
      <c r="Y184" s="714"/>
      <c r="AA184" s="417"/>
      <c r="AB184" s="417"/>
      <c r="AC184" s="539"/>
      <c r="AD184" s="526"/>
    </row>
    <row r="185" spans="2:30" s="78" customFormat="1" ht="15.6" customHeight="1" thickTop="1" thickBot="1" x14ac:dyDescent="0.25">
      <c r="B185" s="446"/>
      <c r="C185" s="459"/>
      <c r="D185" s="446"/>
      <c r="E185" s="459"/>
      <c r="F185" s="613"/>
      <c r="G185" s="123">
        <f>'Mapa de Risco'!F185</f>
        <v>0</v>
      </c>
      <c r="H185" s="711" t="s">
        <v>28</v>
      </c>
      <c r="I185" s="712"/>
      <c r="J185" s="713"/>
      <c r="K185" s="182"/>
      <c r="L185" s="170" t="str">
        <f t="shared" si="83"/>
        <v/>
      </c>
      <c r="M185" s="714"/>
      <c r="N185" s="744"/>
      <c r="O185" s="726"/>
      <c r="P185" s="117"/>
      <c r="Q185" s="80">
        <f>'Mapa de Risco'!H185</f>
        <v>0</v>
      </c>
      <c r="R185" s="728" t="s">
        <v>28</v>
      </c>
      <c r="S185" s="728"/>
      <c r="T185" s="728"/>
      <c r="U185" s="182"/>
      <c r="V185" s="170" t="str">
        <f t="shared" si="84"/>
        <v/>
      </c>
      <c r="W185" s="714"/>
      <c r="X185" s="708"/>
      <c r="Y185" s="714"/>
      <c r="AA185" s="417"/>
      <c r="AB185" s="417"/>
      <c r="AC185" s="539"/>
      <c r="AD185" s="526"/>
    </row>
    <row r="186" spans="2:30" s="78" customFormat="1" ht="15.6" customHeight="1" thickTop="1" thickBot="1" x14ac:dyDescent="0.25">
      <c r="B186" s="446"/>
      <c r="C186" s="459"/>
      <c r="D186" s="446"/>
      <c r="E186" s="459"/>
      <c r="F186" s="613"/>
      <c r="G186" s="123">
        <f>'Mapa de Risco'!F186</f>
        <v>0</v>
      </c>
      <c r="H186" s="711" t="s">
        <v>28</v>
      </c>
      <c r="I186" s="712"/>
      <c r="J186" s="713"/>
      <c r="K186" s="182"/>
      <c r="L186" s="170" t="str">
        <f t="shared" si="83"/>
        <v/>
      </c>
      <c r="M186" s="714"/>
      <c r="N186" s="744"/>
      <c r="O186" s="726"/>
      <c r="P186" s="117"/>
      <c r="Q186" s="80">
        <f>'Mapa de Risco'!H186</f>
        <v>0</v>
      </c>
      <c r="R186" s="728" t="s">
        <v>28</v>
      </c>
      <c r="S186" s="728"/>
      <c r="T186" s="728"/>
      <c r="U186" s="182"/>
      <c r="V186" s="170" t="str">
        <f t="shared" si="84"/>
        <v/>
      </c>
      <c r="W186" s="714"/>
      <c r="X186" s="708"/>
      <c r="Y186" s="714"/>
      <c r="AA186" s="417"/>
      <c r="AB186" s="417"/>
      <c r="AC186" s="539"/>
      <c r="AD186" s="526"/>
    </row>
    <row r="187" spans="2:30" s="78" customFormat="1" ht="15.6" customHeight="1" thickTop="1" thickBot="1" x14ac:dyDescent="0.25">
      <c r="B187" s="446"/>
      <c r="C187" s="459"/>
      <c r="D187" s="446"/>
      <c r="E187" s="459"/>
      <c r="F187" s="613"/>
      <c r="G187" s="123">
        <f>'Mapa de Risco'!F187</f>
        <v>0</v>
      </c>
      <c r="H187" s="711" t="s">
        <v>28</v>
      </c>
      <c r="I187" s="712"/>
      <c r="J187" s="713"/>
      <c r="K187" s="182"/>
      <c r="L187" s="170" t="str">
        <f t="shared" si="83"/>
        <v/>
      </c>
      <c r="M187" s="714"/>
      <c r="N187" s="744"/>
      <c r="O187" s="726"/>
      <c r="P187" s="117"/>
      <c r="Q187" s="80">
        <f>'Mapa de Risco'!H187</f>
        <v>0</v>
      </c>
      <c r="R187" s="728" t="s">
        <v>28</v>
      </c>
      <c r="S187" s="728"/>
      <c r="T187" s="728"/>
      <c r="U187" s="182"/>
      <c r="V187" s="170" t="str">
        <f t="shared" si="84"/>
        <v/>
      </c>
      <c r="W187" s="714"/>
      <c r="X187" s="708"/>
      <c r="Y187" s="714"/>
      <c r="AA187" s="417"/>
      <c r="AB187" s="417"/>
      <c r="AC187" s="539"/>
      <c r="AD187" s="526"/>
    </row>
    <row r="188" spans="2:30" s="78" customFormat="1" ht="15.6" customHeight="1" thickTop="1" thickBot="1" x14ac:dyDescent="0.25">
      <c r="B188" s="446"/>
      <c r="C188" s="459"/>
      <c r="D188" s="446"/>
      <c r="E188" s="459"/>
      <c r="F188" s="613"/>
      <c r="G188" s="123">
        <f>'Mapa de Risco'!F188</f>
        <v>0</v>
      </c>
      <c r="H188" s="711" t="s">
        <v>28</v>
      </c>
      <c r="I188" s="712"/>
      <c r="J188" s="713"/>
      <c r="K188" s="182"/>
      <c r="L188" s="170" t="str">
        <f t="shared" si="83"/>
        <v/>
      </c>
      <c r="M188" s="714"/>
      <c r="N188" s="744"/>
      <c r="O188" s="726"/>
      <c r="P188" s="117"/>
      <c r="Q188" s="80">
        <f>'Mapa de Risco'!H188</f>
        <v>0</v>
      </c>
      <c r="R188" s="728" t="s">
        <v>28</v>
      </c>
      <c r="S188" s="728"/>
      <c r="T188" s="728"/>
      <c r="U188" s="182"/>
      <c r="V188" s="170" t="str">
        <f t="shared" si="84"/>
        <v/>
      </c>
      <c r="W188" s="714"/>
      <c r="X188" s="708"/>
      <c r="Y188" s="714"/>
      <c r="AA188" s="417"/>
      <c r="AB188" s="417"/>
      <c r="AC188" s="539"/>
      <c r="AD188" s="526"/>
    </row>
    <row r="189" spans="2:30" s="78" customFormat="1" ht="15.6" customHeight="1" thickTop="1" thickBot="1" x14ac:dyDescent="0.25">
      <c r="B189" s="446"/>
      <c r="C189" s="459"/>
      <c r="D189" s="446"/>
      <c r="E189" s="459"/>
      <c r="F189" s="613"/>
      <c r="G189" s="123">
        <f>'Mapa de Risco'!F189</f>
        <v>0</v>
      </c>
      <c r="H189" s="711" t="s">
        <v>28</v>
      </c>
      <c r="I189" s="712"/>
      <c r="J189" s="713"/>
      <c r="K189" s="182"/>
      <c r="L189" s="170" t="str">
        <f t="shared" si="83"/>
        <v/>
      </c>
      <c r="M189" s="714"/>
      <c r="N189" s="744"/>
      <c r="O189" s="726"/>
      <c r="P189" s="117"/>
      <c r="Q189" s="80">
        <f>'Mapa de Risco'!H189</f>
        <v>0</v>
      </c>
      <c r="R189" s="728" t="s">
        <v>28</v>
      </c>
      <c r="S189" s="728"/>
      <c r="T189" s="728"/>
      <c r="U189" s="182"/>
      <c r="V189" s="170" t="str">
        <f t="shared" si="84"/>
        <v/>
      </c>
      <c r="W189" s="714"/>
      <c r="X189" s="708"/>
      <c r="Y189" s="714"/>
      <c r="AA189" s="417"/>
      <c r="AB189" s="417"/>
      <c r="AC189" s="539"/>
      <c r="AD189" s="526"/>
    </row>
    <row r="190" spans="2:30" s="78" customFormat="1" ht="15.6" customHeight="1" thickTop="1" thickBot="1" x14ac:dyDescent="0.25">
      <c r="B190" s="446"/>
      <c r="C190" s="459"/>
      <c r="D190" s="446"/>
      <c r="E190" s="459"/>
      <c r="F190" s="613"/>
      <c r="G190" s="123">
        <f>'Mapa de Risco'!F190</f>
        <v>0</v>
      </c>
      <c r="H190" s="711" t="s">
        <v>28</v>
      </c>
      <c r="I190" s="712"/>
      <c r="J190" s="713"/>
      <c r="K190" s="182"/>
      <c r="L190" s="170" t="str">
        <f t="shared" si="83"/>
        <v/>
      </c>
      <c r="M190" s="714"/>
      <c r="N190" s="744"/>
      <c r="O190" s="726"/>
      <c r="P190" s="117"/>
      <c r="Q190" s="80">
        <f>'Mapa de Risco'!H190</f>
        <v>0</v>
      </c>
      <c r="R190" s="728" t="s">
        <v>28</v>
      </c>
      <c r="S190" s="728"/>
      <c r="T190" s="728"/>
      <c r="U190" s="182"/>
      <c r="V190" s="170" t="str">
        <f t="shared" si="84"/>
        <v/>
      </c>
      <c r="W190" s="714"/>
      <c r="X190" s="708"/>
      <c r="Y190" s="714"/>
      <c r="AA190" s="417"/>
      <c r="AB190" s="417"/>
      <c r="AC190" s="539"/>
      <c r="AD190" s="526"/>
    </row>
    <row r="191" spans="2:30" s="78" customFormat="1" ht="15.6" customHeight="1" thickTop="1" thickBot="1" x14ac:dyDescent="0.25">
      <c r="B191" s="446"/>
      <c r="C191" s="459"/>
      <c r="D191" s="447"/>
      <c r="E191" s="460"/>
      <c r="F191" s="614"/>
      <c r="G191" s="123">
        <f>'Mapa de Risco'!F191</f>
        <v>0</v>
      </c>
      <c r="H191" s="711" t="s">
        <v>28</v>
      </c>
      <c r="I191" s="712"/>
      <c r="J191" s="713"/>
      <c r="K191" s="182"/>
      <c r="L191" s="170" t="str">
        <f t="shared" si="83"/>
        <v/>
      </c>
      <c r="M191" s="715"/>
      <c r="N191" s="745"/>
      <c r="O191" s="727"/>
      <c r="P191" s="117"/>
      <c r="Q191" s="80">
        <f>'Mapa de Risco'!H191</f>
        <v>0</v>
      </c>
      <c r="R191" s="728" t="s">
        <v>28</v>
      </c>
      <c r="S191" s="728"/>
      <c r="T191" s="728"/>
      <c r="U191" s="182"/>
      <c r="V191" s="170" t="str">
        <f t="shared" si="84"/>
        <v/>
      </c>
      <c r="W191" s="715"/>
      <c r="X191" s="709"/>
      <c r="Y191" s="715"/>
      <c r="AA191" s="418"/>
      <c r="AB191" s="418"/>
      <c r="AC191" s="540"/>
      <c r="AD191" s="527"/>
    </row>
    <row r="192" spans="2:30" s="78" customFormat="1" ht="15.6" customHeight="1" thickTop="1" thickBot="1" x14ac:dyDescent="0.25">
      <c r="B192" s="446"/>
      <c r="C192" s="459"/>
      <c r="D192" s="445" t="str">
        <f>'Mapa de Risco'!D192:D201</f>
        <v>FCS.03</v>
      </c>
      <c r="E192" s="470">
        <f>'Mapa de Risco'!E192:E201</f>
        <v>0</v>
      </c>
      <c r="F192" s="612" t="str">
        <f>'Mapa de Risco'!G192:G201</f>
        <v>Evento 19</v>
      </c>
      <c r="G192" s="123">
        <f>'Mapa de Risco'!F192</f>
        <v>0</v>
      </c>
      <c r="H192" s="711" t="s">
        <v>28</v>
      </c>
      <c r="I192" s="712"/>
      <c r="J192" s="713"/>
      <c r="K192" s="182"/>
      <c r="L192" s="170" t="str">
        <f t="shared" si="83"/>
        <v/>
      </c>
      <c r="M192" s="714" t="str">
        <f t="shared" ref="M192" si="117">IFERROR(AVERAGE(L192:L201),"")</f>
        <v/>
      </c>
      <c r="N192" s="744" t="str">
        <f t="shared" ref="N192" si="118">IF(M192="","",IF(M192&lt;=0.1,$L$10,IF(M192&lt;=0.3,$K$10,IF(M192&lt;=0.5,$J$10,IF(M192&lt;=0.7,$I$10,IF(M192&lt;=0.8,$H$10,""))))))</f>
        <v/>
      </c>
      <c r="O192" s="726" t="str">
        <f t="shared" ref="O192" si="119">IFERROR(1-M192,"")</f>
        <v/>
      </c>
      <c r="P192" s="117"/>
      <c r="Q192" s="80">
        <f>'Mapa de Risco'!H192</f>
        <v>0</v>
      </c>
      <c r="R192" s="728" t="s">
        <v>28</v>
      </c>
      <c r="S192" s="728"/>
      <c r="T192" s="728"/>
      <c r="U192" s="182"/>
      <c r="V192" s="170" t="str">
        <f t="shared" si="84"/>
        <v/>
      </c>
      <c r="W192" s="714" t="str">
        <f t="shared" ref="W192" si="120">IFERROR(AVERAGE(V192:V201),"")</f>
        <v/>
      </c>
      <c r="X192" s="708" t="str">
        <f t="shared" ref="X192" si="121">IF(W192="","",IF(W192&lt;=0.1,$V$10,IF(W192&lt;=0.3,$U$10,IF(W192&lt;=0.5,$T$10,IF(W192&lt;=0.7,$S$10,IF(W192&lt;=0.8,$R$10,""))))))</f>
        <v/>
      </c>
      <c r="Y192" s="714" t="str">
        <f t="shared" ref="Y192" si="122">IFERROR(1-W192,"")</f>
        <v/>
      </c>
      <c r="AA192" s="417" t="str">
        <f>IFERROR(IF(ROUND('Mapa de Risco'!K192:K201*'Avaliar os Controles Existent.'!O192:O201,0)&lt;=1,1,ROUND('Mapa de Risco'!K192:K201*'Avaliar os Controles Existent.'!O192:O201,0)),"")</f>
        <v/>
      </c>
      <c r="AB192" s="417" t="str">
        <f>IFERROR(IF(ROUND('Mapa de Risco'!L192:L201*'Avaliar os Controles Existent.'!Y192:Y201,0)&lt;=1,1,ROUND('Mapa de Risco'!L192:L201*'Avaliar os Controles Existent.'!Y192:Y201,0)),"")</f>
        <v/>
      </c>
      <c r="AC192" s="538" t="str">
        <f t="shared" si="91"/>
        <v/>
      </c>
      <c r="AD192" s="525" t="str">
        <f t="shared" si="116"/>
        <v/>
      </c>
    </row>
    <row r="193" spans="2:30" s="78" customFormat="1" ht="15.6" customHeight="1" thickTop="1" thickBot="1" x14ac:dyDescent="0.25">
      <c r="B193" s="446"/>
      <c r="C193" s="459"/>
      <c r="D193" s="446"/>
      <c r="E193" s="459"/>
      <c r="F193" s="613"/>
      <c r="G193" s="123">
        <f>'Mapa de Risco'!F193</f>
        <v>0</v>
      </c>
      <c r="H193" s="711" t="s">
        <v>28</v>
      </c>
      <c r="I193" s="712"/>
      <c r="J193" s="713"/>
      <c r="K193" s="182"/>
      <c r="L193" s="170" t="str">
        <f t="shared" si="83"/>
        <v/>
      </c>
      <c r="M193" s="714"/>
      <c r="N193" s="744"/>
      <c r="O193" s="726"/>
      <c r="P193" s="117"/>
      <c r="Q193" s="80">
        <f>'Mapa de Risco'!H193</f>
        <v>0</v>
      </c>
      <c r="R193" s="728" t="s">
        <v>28</v>
      </c>
      <c r="S193" s="728"/>
      <c r="T193" s="728"/>
      <c r="U193" s="182"/>
      <c r="V193" s="170" t="str">
        <f t="shared" si="84"/>
        <v/>
      </c>
      <c r="W193" s="714"/>
      <c r="X193" s="708"/>
      <c r="Y193" s="714"/>
      <c r="AA193" s="417"/>
      <c r="AB193" s="417"/>
      <c r="AC193" s="539"/>
      <c r="AD193" s="526"/>
    </row>
    <row r="194" spans="2:30" s="78" customFormat="1" ht="15.6" customHeight="1" thickTop="1" thickBot="1" x14ac:dyDescent="0.25">
      <c r="B194" s="446"/>
      <c r="C194" s="459"/>
      <c r="D194" s="446"/>
      <c r="E194" s="459"/>
      <c r="F194" s="613"/>
      <c r="G194" s="123">
        <f>'Mapa de Risco'!F194</f>
        <v>0</v>
      </c>
      <c r="H194" s="711" t="s">
        <v>28</v>
      </c>
      <c r="I194" s="712"/>
      <c r="J194" s="713"/>
      <c r="K194" s="182"/>
      <c r="L194" s="170" t="str">
        <f t="shared" si="83"/>
        <v/>
      </c>
      <c r="M194" s="714"/>
      <c r="N194" s="744"/>
      <c r="O194" s="726"/>
      <c r="P194" s="117"/>
      <c r="Q194" s="80">
        <f>'Mapa de Risco'!H194</f>
        <v>0</v>
      </c>
      <c r="R194" s="728" t="s">
        <v>28</v>
      </c>
      <c r="S194" s="728"/>
      <c r="T194" s="728"/>
      <c r="U194" s="182"/>
      <c r="V194" s="170" t="str">
        <f t="shared" si="84"/>
        <v/>
      </c>
      <c r="W194" s="714"/>
      <c r="X194" s="708"/>
      <c r="Y194" s="714"/>
      <c r="AA194" s="417"/>
      <c r="AB194" s="417"/>
      <c r="AC194" s="539"/>
      <c r="AD194" s="526"/>
    </row>
    <row r="195" spans="2:30" s="78" customFormat="1" ht="15.6" customHeight="1" thickTop="1" thickBot="1" x14ac:dyDescent="0.25">
      <c r="B195" s="446"/>
      <c r="C195" s="459"/>
      <c r="D195" s="446"/>
      <c r="E195" s="459"/>
      <c r="F195" s="613"/>
      <c r="G195" s="123">
        <f>'Mapa de Risco'!F195</f>
        <v>0</v>
      </c>
      <c r="H195" s="711" t="s">
        <v>28</v>
      </c>
      <c r="I195" s="712"/>
      <c r="J195" s="713"/>
      <c r="K195" s="182"/>
      <c r="L195" s="170" t="str">
        <f t="shared" si="83"/>
        <v/>
      </c>
      <c r="M195" s="714"/>
      <c r="N195" s="744"/>
      <c r="O195" s="726"/>
      <c r="P195" s="117"/>
      <c r="Q195" s="80">
        <f>'Mapa de Risco'!H195</f>
        <v>0</v>
      </c>
      <c r="R195" s="728" t="s">
        <v>28</v>
      </c>
      <c r="S195" s="728"/>
      <c r="T195" s="728"/>
      <c r="U195" s="182"/>
      <c r="V195" s="170" t="str">
        <f t="shared" si="84"/>
        <v/>
      </c>
      <c r="W195" s="714"/>
      <c r="X195" s="708"/>
      <c r="Y195" s="714"/>
      <c r="AA195" s="417"/>
      <c r="AB195" s="417"/>
      <c r="AC195" s="539"/>
      <c r="AD195" s="526"/>
    </row>
    <row r="196" spans="2:30" s="78" customFormat="1" ht="15.6" customHeight="1" thickTop="1" thickBot="1" x14ac:dyDescent="0.25">
      <c r="B196" s="446"/>
      <c r="C196" s="459"/>
      <c r="D196" s="446"/>
      <c r="E196" s="459"/>
      <c r="F196" s="613"/>
      <c r="G196" s="123">
        <f>'Mapa de Risco'!F196</f>
        <v>0</v>
      </c>
      <c r="H196" s="711" t="s">
        <v>28</v>
      </c>
      <c r="I196" s="712"/>
      <c r="J196" s="713"/>
      <c r="K196" s="182"/>
      <c r="L196" s="170" t="str">
        <f t="shared" si="83"/>
        <v/>
      </c>
      <c r="M196" s="714"/>
      <c r="N196" s="744"/>
      <c r="O196" s="726"/>
      <c r="P196" s="117"/>
      <c r="Q196" s="80">
        <f>'Mapa de Risco'!H196</f>
        <v>0</v>
      </c>
      <c r="R196" s="728" t="s">
        <v>28</v>
      </c>
      <c r="S196" s="728"/>
      <c r="T196" s="728"/>
      <c r="U196" s="182"/>
      <c r="V196" s="170" t="str">
        <f t="shared" si="84"/>
        <v/>
      </c>
      <c r="W196" s="714"/>
      <c r="X196" s="708"/>
      <c r="Y196" s="714"/>
      <c r="AA196" s="417"/>
      <c r="AB196" s="417"/>
      <c r="AC196" s="539"/>
      <c r="AD196" s="526"/>
    </row>
    <row r="197" spans="2:30" s="78" customFormat="1" ht="15.6" customHeight="1" thickTop="1" thickBot="1" x14ac:dyDescent="0.25">
      <c r="B197" s="446"/>
      <c r="C197" s="459"/>
      <c r="D197" s="446"/>
      <c r="E197" s="459"/>
      <c r="F197" s="613"/>
      <c r="G197" s="123">
        <f>'Mapa de Risco'!F197</f>
        <v>0</v>
      </c>
      <c r="H197" s="711" t="s">
        <v>28</v>
      </c>
      <c r="I197" s="712"/>
      <c r="J197" s="713"/>
      <c r="K197" s="182"/>
      <c r="L197" s="170" t="str">
        <f t="shared" si="83"/>
        <v/>
      </c>
      <c r="M197" s="714"/>
      <c r="N197" s="744"/>
      <c r="O197" s="726"/>
      <c r="P197" s="117"/>
      <c r="Q197" s="80">
        <f>'Mapa de Risco'!H197</f>
        <v>0</v>
      </c>
      <c r="R197" s="728" t="s">
        <v>28</v>
      </c>
      <c r="S197" s="728"/>
      <c r="T197" s="728"/>
      <c r="U197" s="182"/>
      <c r="V197" s="170" t="str">
        <f t="shared" si="84"/>
        <v/>
      </c>
      <c r="W197" s="714"/>
      <c r="X197" s="708"/>
      <c r="Y197" s="714"/>
      <c r="AA197" s="417"/>
      <c r="AB197" s="417"/>
      <c r="AC197" s="539"/>
      <c r="AD197" s="526"/>
    </row>
    <row r="198" spans="2:30" s="78" customFormat="1" ht="15.6" customHeight="1" thickTop="1" thickBot="1" x14ac:dyDescent="0.25">
      <c r="B198" s="446"/>
      <c r="C198" s="459"/>
      <c r="D198" s="446"/>
      <c r="E198" s="459"/>
      <c r="F198" s="613"/>
      <c r="G198" s="123">
        <f>'Mapa de Risco'!F198</f>
        <v>0</v>
      </c>
      <c r="H198" s="711" t="s">
        <v>28</v>
      </c>
      <c r="I198" s="712"/>
      <c r="J198" s="713"/>
      <c r="K198" s="182"/>
      <c r="L198" s="170" t="str">
        <f t="shared" si="83"/>
        <v/>
      </c>
      <c r="M198" s="714"/>
      <c r="N198" s="744"/>
      <c r="O198" s="726"/>
      <c r="P198" s="117"/>
      <c r="Q198" s="80">
        <f>'Mapa de Risco'!H198</f>
        <v>0</v>
      </c>
      <c r="R198" s="728" t="s">
        <v>28</v>
      </c>
      <c r="S198" s="728"/>
      <c r="T198" s="728"/>
      <c r="U198" s="182"/>
      <c r="V198" s="170" t="str">
        <f t="shared" si="84"/>
        <v/>
      </c>
      <c r="W198" s="714"/>
      <c r="X198" s="708"/>
      <c r="Y198" s="714"/>
      <c r="AA198" s="417"/>
      <c r="AB198" s="417"/>
      <c r="AC198" s="539"/>
      <c r="AD198" s="526"/>
    </row>
    <row r="199" spans="2:30" s="78" customFormat="1" ht="15.6" customHeight="1" thickTop="1" thickBot="1" x14ac:dyDescent="0.25">
      <c r="B199" s="446"/>
      <c r="C199" s="459"/>
      <c r="D199" s="446"/>
      <c r="E199" s="459"/>
      <c r="F199" s="613"/>
      <c r="G199" s="123">
        <f>'Mapa de Risco'!F199</f>
        <v>0</v>
      </c>
      <c r="H199" s="711" t="s">
        <v>28</v>
      </c>
      <c r="I199" s="712"/>
      <c r="J199" s="713"/>
      <c r="K199" s="182"/>
      <c r="L199" s="170" t="str">
        <f t="shared" si="83"/>
        <v/>
      </c>
      <c r="M199" s="714"/>
      <c r="N199" s="744"/>
      <c r="O199" s="726"/>
      <c r="P199" s="117"/>
      <c r="Q199" s="80">
        <f>'Mapa de Risco'!H199</f>
        <v>0</v>
      </c>
      <c r="R199" s="728" t="s">
        <v>28</v>
      </c>
      <c r="S199" s="728"/>
      <c r="T199" s="728"/>
      <c r="U199" s="182"/>
      <c r="V199" s="170" t="str">
        <f t="shared" si="84"/>
        <v/>
      </c>
      <c r="W199" s="714"/>
      <c r="X199" s="708"/>
      <c r="Y199" s="714"/>
      <c r="AA199" s="417"/>
      <c r="AB199" s="417"/>
      <c r="AC199" s="539"/>
      <c r="AD199" s="526"/>
    </row>
    <row r="200" spans="2:30" s="78" customFormat="1" ht="15.6" customHeight="1" thickTop="1" thickBot="1" x14ac:dyDescent="0.25">
      <c r="B200" s="446"/>
      <c r="C200" s="459"/>
      <c r="D200" s="446"/>
      <c r="E200" s="459"/>
      <c r="F200" s="613"/>
      <c r="G200" s="123">
        <f>'Mapa de Risco'!F200</f>
        <v>0</v>
      </c>
      <c r="H200" s="711" t="s">
        <v>28</v>
      </c>
      <c r="I200" s="712"/>
      <c r="J200" s="713"/>
      <c r="K200" s="182"/>
      <c r="L200" s="170" t="str">
        <f t="shared" si="83"/>
        <v/>
      </c>
      <c r="M200" s="714"/>
      <c r="N200" s="744"/>
      <c r="O200" s="726"/>
      <c r="P200" s="117"/>
      <c r="Q200" s="80">
        <f>'Mapa de Risco'!H200</f>
        <v>0</v>
      </c>
      <c r="R200" s="728" t="s">
        <v>28</v>
      </c>
      <c r="S200" s="728"/>
      <c r="T200" s="728"/>
      <c r="U200" s="182"/>
      <c r="V200" s="170" t="str">
        <f t="shared" si="84"/>
        <v/>
      </c>
      <c r="W200" s="714"/>
      <c r="X200" s="708"/>
      <c r="Y200" s="714"/>
      <c r="AA200" s="417"/>
      <c r="AB200" s="417"/>
      <c r="AC200" s="539"/>
      <c r="AD200" s="526"/>
    </row>
    <row r="201" spans="2:30" s="78" customFormat="1" ht="15.6" customHeight="1" thickTop="1" thickBot="1" x14ac:dyDescent="0.25">
      <c r="B201" s="446"/>
      <c r="C201" s="459"/>
      <c r="D201" s="447"/>
      <c r="E201" s="460"/>
      <c r="F201" s="614"/>
      <c r="G201" s="123">
        <f>'Mapa de Risco'!F201</f>
        <v>0</v>
      </c>
      <c r="H201" s="711" t="s">
        <v>28</v>
      </c>
      <c r="I201" s="712"/>
      <c r="J201" s="713"/>
      <c r="K201" s="182"/>
      <c r="L201" s="170" t="str">
        <f t="shared" si="83"/>
        <v/>
      </c>
      <c r="M201" s="715"/>
      <c r="N201" s="745"/>
      <c r="O201" s="727"/>
      <c r="P201" s="117"/>
      <c r="Q201" s="80">
        <f>'Mapa de Risco'!H201</f>
        <v>0</v>
      </c>
      <c r="R201" s="728" t="s">
        <v>28</v>
      </c>
      <c r="S201" s="728"/>
      <c r="T201" s="728"/>
      <c r="U201" s="182"/>
      <c r="V201" s="170" t="str">
        <f t="shared" si="84"/>
        <v/>
      </c>
      <c r="W201" s="715"/>
      <c r="X201" s="709"/>
      <c r="Y201" s="715"/>
      <c r="AA201" s="418"/>
      <c r="AB201" s="418"/>
      <c r="AC201" s="540"/>
      <c r="AD201" s="527"/>
    </row>
    <row r="202" spans="2:30" s="78" customFormat="1" ht="15.6" customHeight="1" thickTop="1" thickBot="1" x14ac:dyDescent="0.25">
      <c r="B202" s="446"/>
      <c r="C202" s="459"/>
      <c r="D202" s="445" t="str">
        <f>'Mapa de Risco'!D202:D211</f>
        <v>FCS.04</v>
      </c>
      <c r="E202" s="470">
        <f>'Mapa de Risco'!E202:E211</f>
        <v>0</v>
      </c>
      <c r="F202" s="612" t="str">
        <f>'Mapa de Risco'!G202:G211</f>
        <v>Evento 20</v>
      </c>
      <c r="G202" s="123">
        <f>'Mapa de Risco'!F202</f>
        <v>0</v>
      </c>
      <c r="H202" s="711" t="s">
        <v>28</v>
      </c>
      <c r="I202" s="712"/>
      <c r="J202" s="713"/>
      <c r="K202" s="182"/>
      <c r="L202" s="170" t="str">
        <f t="shared" si="83"/>
        <v/>
      </c>
      <c r="M202" s="714" t="str">
        <f t="shared" ref="M202" si="123">IFERROR(AVERAGE(L202:L211),"")</f>
        <v/>
      </c>
      <c r="N202" s="744" t="str">
        <f t="shared" ref="N202" si="124">IF(M202="","",IF(M202&lt;=0.1,$L$10,IF(M202&lt;=0.3,$K$10,IF(M202&lt;=0.5,$J$10,IF(M202&lt;=0.7,$I$10,IF(M202&lt;=0.8,$H$10,""))))))</f>
        <v/>
      </c>
      <c r="O202" s="726" t="str">
        <f t="shared" ref="O202" si="125">IFERROR(1-M202,"")</f>
        <v/>
      </c>
      <c r="P202" s="117"/>
      <c r="Q202" s="80">
        <f>'Mapa de Risco'!H202</f>
        <v>0</v>
      </c>
      <c r="R202" s="728" t="s">
        <v>28</v>
      </c>
      <c r="S202" s="728"/>
      <c r="T202" s="728"/>
      <c r="U202" s="182"/>
      <c r="V202" s="170" t="str">
        <f t="shared" si="84"/>
        <v/>
      </c>
      <c r="W202" s="714" t="str">
        <f t="shared" ref="W202" si="126">IFERROR(AVERAGE(V202:V211),"")</f>
        <v/>
      </c>
      <c r="X202" s="708" t="str">
        <f t="shared" ref="X202" si="127">IF(W202="","",IF(W202&lt;=0.1,$V$10,IF(W202&lt;=0.3,$U$10,IF(W202&lt;=0.5,$T$10,IF(W202&lt;=0.7,$S$10,IF(W202&lt;=0.8,$R$10,""))))))</f>
        <v/>
      </c>
      <c r="Y202" s="714" t="str">
        <f t="shared" ref="Y202" si="128">IFERROR(1-W202,"")</f>
        <v/>
      </c>
      <c r="AA202" s="417" t="str">
        <f>IFERROR(IF(ROUND('Mapa de Risco'!K202:K211*'Avaliar os Controles Existent.'!O202:O211,0)&lt;=1,1,ROUND('Mapa de Risco'!K202:K211*'Avaliar os Controles Existent.'!O202:O211,0)),"")</f>
        <v/>
      </c>
      <c r="AB202" s="417" t="str">
        <f>IFERROR(IF(ROUND('Mapa de Risco'!L202:L211*'Avaliar os Controles Existent.'!Y202:Y211,0)&lt;=1,1,ROUND('Mapa de Risco'!L202:L211*'Avaliar os Controles Existent.'!Y202:Y211,0)),"")</f>
        <v/>
      </c>
      <c r="AC202" s="538" t="str">
        <f t="shared" si="91"/>
        <v/>
      </c>
      <c r="AD202" s="525" t="str">
        <f t="shared" si="116"/>
        <v/>
      </c>
    </row>
    <row r="203" spans="2:30" s="78" customFormat="1" ht="15.6" customHeight="1" thickTop="1" thickBot="1" x14ac:dyDescent="0.25">
      <c r="B203" s="446"/>
      <c r="C203" s="459"/>
      <c r="D203" s="446"/>
      <c r="E203" s="459"/>
      <c r="F203" s="613"/>
      <c r="G203" s="123">
        <f>'Mapa de Risco'!F203</f>
        <v>0</v>
      </c>
      <c r="H203" s="711" t="s">
        <v>28</v>
      </c>
      <c r="I203" s="712"/>
      <c r="J203" s="713"/>
      <c r="K203" s="182"/>
      <c r="L203" s="170" t="str">
        <f t="shared" si="83"/>
        <v/>
      </c>
      <c r="M203" s="714"/>
      <c r="N203" s="744"/>
      <c r="O203" s="726"/>
      <c r="P203" s="117"/>
      <c r="Q203" s="80">
        <f>'Mapa de Risco'!H203</f>
        <v>0</v>
      </c>
      <c r="R203" s="728" t="s">
        <v>28</v>
      </c>
      <c r="S203" s="728"/>
      <c r="T203" s="728"/>
      <c r="U203" s="182"/>
      <c r="V203" s="170" t="str">
        <f t="shared" si="84"/>
        <v/>
      </c>
      <c r="W203" s="714"/>
      <c r="X203" s="708"/>
      <c r="Y203" s="714"/>
      <c r="AA203" s="417"/>
      <c r="AB203" s="417"/>
      <c r="AC203" s="539"/>
      <c r="AD203" s="526"/>
    </row>
    <row r="204" spans="2:30" s="78" customFormat="1" ht="15.6" customHeight="1" thickTop="1" thickBot="1" x14ac:dyDescent="0.25">
      <c r="B204" s="446"/>
      <c r="C204" s="459"/>
      <c r="D204" s="446"/>
      <c r="E204" s="459"/>
      <c r="F204" s="613"/>
      <c r="G204" s="123">
        <f>'Mapa de Risco'!F204</f>
        <v>0</v>
      </c>
      <c r="H204" s="711" t="s">
        <v>28</v>
      </c>
      <c r="I204" s="712"/>
      <c r="J204" s="713"/>
      <c r="K204" s="182"/>
      <c r="L204" s="170" t="str">
        <f t="shared" ref="L204:L267" si="129">IF(K204=$H$10,$H$9,IF(K204=$I$10,$I$9,IF(K204=$J$10,$J$9,IF(K204=$K$10,$K$9,IF(K204=$L$10,$L$9,"")))))</f>
        <v/>
      </c>
      <c r="M204" s="714"/>
      <c r="N204" s="744"/>
      <c r="O204" s="726"/>
      <c r="P204" s="117"/>
      <c r="Q204" s="80">
        <f>'Mapa de Risco'!H204</f>
        <v>0</v>
      </c>
      <c r="R204" s="728" t="s">
        <v>28</v>
      </c>
      <c r="S204" s="728"/>
      <c r="T204" s="728"/>
      <c r="U204" s="182"/>
      <c r="V204" s="170" t="str">
        <f t="shared" si="84"/>
        <v/>
      </c>
      <c r="W204" s="714"/>
      <c r="X204" s="708"/>
      <c r="Y204" s="714"/>
      <c r="AA204" s="417"/>
      <c r="AB204" s="417"/>
      <c r="AC204" s="539"/>
      <c r="AD204" s="526"/>
    </row>
    <row r="205" spans="2:30" s="78" customFormat="1" ht="15.6" customHeight="1" thickTop="1" thickBot="1" x14ac:dyDescent="0.25">
      <c r="B205" s="446"/>
      <c r="C205" s="459"/>
      <c r="D205" s="446"/>
      <c r="E205" s="459"/>
      <c r="F205" s="613"/>
      <c r="G205" s="123">
        <f>'Mapa de Risco'!F205</f>
        <v>0</v>
      </c>
      <c r="H205" s="711" t="s">
        <v>28</v>
      </c>
      <c r="I205" s="712"/>
      <c r="J205" s="713"/>
      <c r="K205" s="182"/>
      <c r="L205" s="170" t="str">
        <f t="shared" si="129"/>
        <v/>
      </c>
      <c r="M205" s="714"/>
      <c r="N205" s="744"/>
      <c r="O205" s="726"/>
      <c r="P205" s="117"/>
      <c r="Q205" s="80">
        <f>'Mapa de Risco'!H205</f>
        <v>0</v>
      </c>
      <c r="R205" s="728" t="s">
        <v>28</v>
      </c>
      <c r="S205" s="728"/>
      <c r="T205" s="728"/>
      <c r="U205" s="182"/>
      <c r="V205" s="170" t="str">
        <f t="shared" ref="V205:V268" si="130">IF(U205=$R$10,$R$9,IF(U205=$S$10,$S$9,IF(U205=$T$10,$T$9,IF(U205=$U$10,$U$9,IF(U205=$V$10,$V$9,"")))))</f>
        <v/>
      </c>
      <c r="W205" s="714"/>
      <c r="X205" s="708"/>
      <c r="Y205" s="714"/>
      <c r="AA205" s="417"/>
      <c r="AB205" s="417"/>
      <c r="AC205" s="539"/>
      <c r="AD205" s="526"/>
    </row>
    <row r="206" spans="2:30" s="78" customFormat="1" ht="15.6" customHeight="1" thickTop="1" thickBot="1" x14ac:dyDescent="0.25">
      <c r="B206" s="446"/>
      <c r="C206" s="459"/>
      <c r="D206" s="446"/>
      <c r="E206" s="459"/>
      <c r="F206" s="613"/>
      <c r="G206" s="123">
        <f>'Mapa de Risco'!F206</f>
        <v>0</v>
      </c>
      <c r="H206" s="711" t="s">
        <v>28</v>
      </c>
      <c r="I206" s="712"/>
      <c r="J206" s="713"/>
      <c r="K206" s="182"/>
      <c r="L206" s="170" t="str">
        <f t="shared" si="129"/>
        <v/>
      </c>
      <c r="M206" s="714"/>
      <c r="N206" s="744"/>
      <c r="O206" s="726"/>
      <c r="P206" s="117"/>
      <c r="Q206" s="80">
        <f>'Mapa de Risco'!H206</f>
        <v>0</v>
      </c>
      <c r="R206" s="728" t="s">
        <v>28</v>
      </c>
      <c r="S206" s="728"/>
      <c r="T206" s="728"/>
      <c r="U206" s="182"/>
      <c r="V206" s="170" t="str">
        <f t="shared" si="130"/>
        <v/>
      </c>
      <c r="W206" s="714"/>
      <c r="X206" s="708"/>
      <c r="Y206" s="714"/>
      <c r="AA206" s="417"/>
      <c r="AB206" s="417"/>
      <c r="AC206" s="539"/>
      <c r="AD206" s="526"/>
    </row>
    <row r="207" spans="2:30" s="78" customFormat="1" ht="15.6" customHeight="1" thickTop="1" thickBot="1" x14ac:dyDescent="0.25">
      <c r="B207" s="446"/>
      <c r="C207" s="459"/>
      <c r="D207" s="446"/>
      <c r="E207" s="459"/>
      <c r="F207" s="613"/>
      <c r="G207" s="123">
        <f>'Mapa de Risco'!F207</f>
        <v>0</v>
      </c>
      <c r="H207" s="711" t="s">
        <v>28</v>
      </c>
      <c r="I207" s="712"/>
      <c r="J207" s="713"/>
      <c r="K207" s="182"/>
      <c r="L207" s="170" t="str">
        <f t="shared" si="129"/>
        <v/>
      </c>
      <c r="M207" s="714"/>
      <c r="N207" s="744"/>
      <c r="O207" s="726"/>
      <c r="P207" s="117"/>
      <c r="Q207" s="80">
        <f>'Mapa de Risco'!H207</f>
        <v>0</v>
      </c>
      <c r="R207" s="728" t="s">
        <v>28</v>
      </c>
      <c r="S207" s="728"/>
      <c r="T207" s="728"/>
      <c r="U207" s="182"/>
      <c r="V207" s="170" t="str">
        <f t="shared" si="130"/>
        <v/>
      </c>
      <c r="W207" s="714"/>
      <c r="X207" s="708"/>
      <c r="Y207" s="714"/>
      <c r="AA207" s="417"/>
      <c r="AB207" s="417"/>
      <c r="AC207" s="539"/>
      <c r="AD207" s="526"/>
    </row>
    <row r="208" spans="2:30" s="78" customFormat="1" ht="15.6" customHeight="1" thickTop="1" thickBot="1" x14ac:dyDescent="0.25">
      <c r="B208" s="446"/>
      <c r="C208" s="459"/>
      <c r="D208" s="446"/>
      <c r="E208" s="459"/>
      <c r="F208" s="613"/>
      <c r="G208" s="123">
        <f>'Mapa de Risco'!F208</f>
        <v>0</v>
      </c>
      <c r="H208" s="711" t="s">
        <v>28</v>
      </c>
      <c r="I208" s="712"/>
      <c r="J208" s="713"/>
      <c r="K208" s="182"/>
      <c r="L208" s="170" t="str">
        <f t="shared" si="129"/>
        <v/>
      </c>
      <c r="M208" s="714"/>
      <c r="N208" s="744"/>
      <c r="O208" s="726"/>
      <c r="P208" s="117"/>
      <c r="Q208" s="80">
        <f>'Mapa de Risco'!H208</f>
        <v>0</v>
      </c>
      <c r="R208" s="728" t="s">
        <v>28</v>
      </c>
      <c r="S208" s="728"/>
      <c r="T208" s="728"/>
      <c r="U208" s="182"/>
      <c r="V208" s="170" t="str">
        <f t="shared" si="130"/>
        <v/>
      </c>
      <c r="W208" s="714"/>
      <c r="X208" s="708"/>
      <c r="Y208" s="714"/>
      <c r="AA208" s="417"/>
      <c r="AB208" s="417"/>
      <c r="AC208" s="539"/>
      <c r="AD208" s="526"/>
    </row>
    <row r="209" spans="2:30" s="78" customFormat="1" ht="15.6" customHeight="1" thickTop="1" thickBot="1" x14ac:dyDescent="0.25">
      <c r="B209" s="446"/>
      <c r="C209" s="459"/>
      <c r="D209" s="446"/>
      <c r="E209" s="459"/>
      <c r="F209" s="613"/>
      <c r="G209" s="123">
        <f>'Mapa de Risco'!F209</f>
        <v>0</v>
      </c>
      <c r="H209" s="711" t="s">
        <v>28</v>
      </c>
      <c r="I209" s="712"/>
      <c r="J209" s="713"/>
      <c r="K209" s="182"/>
      <c r="L209" s="170" t="str">
        <f t="shared" si="129"/>
        <v/>
      </c>
      <c r="M209" s="714"/>
      <c r="N209" s="744"/>
      <c r="O209" s="726"/>
      <c r="P209" s="117"/>
      <c r="Q209" s="80">
        <f>'Mapa de Risco'!H209</f>
        <v>0</v>
      </c>
      <c r="R209" s="728" t="s">
        <v>28</v>
      </c>
      <c r="S209" s="728"/>
      <c r="T209" s="728"/>
      <c r="U209" s="182"/>
      <c r="V209" s="170" t="str">
        <f t="shared" si="130"/>
        <v/>
      </c>
      <c r="W209" s="714"/>
      <c r="X209" s="708"/>
      <c r="Y209" s="714"/>
      <c r="AA209" s="417"/>
      <c r="AB209" s="417"/>
      <c r="AC209" s="539"/>
      <c r="AD209" s="526"/>
    </row>
    <row r="210" spans="2:30" s="78" customFormat="1" ht="15.6" customHeight="1" thickTop="1" thickBot="1" x14ac:dyDescent="0.25">
      <c r="B210" s="446"/>
      <c r="C210" s="459"/>
      <c r="D210" s="446"/>
      <c r="E210" s="459"/>
      <c r="F210" s="613"/>
      <c r="G210" s="123">
        <f>'Mapa de Risco'!F210</f>
        <v>0</v>
      </c>
      <c r="H210" s="711" t="s">
        <v>28</v>
      </c>
      <c r="I210" s="712"/>
      <c r="J210" s="713"/>
      <c r="K210" s="182"/>
      <c r="L210" s="170" t="str">
        <f t="shared" si="129"/>
        <v/>
      </c>
      <c r="M210" s="714"/>
      <c r="N210" s="744"/>
      <c r="O210" s="726"/>
      <c r="P210" s="117"/>
      <c r="Q210" s="80">
        <f>'Mapa de Risco'!H210</f>
        <v>0</v>
      </c>
      <c r="R210" s="728" t="s">
        <v>28</v>
      </c>
      <c r="S210" s="728"/>
      <c r="T210" s="728"/>
      <c r="U210" s="182"/>
      <c r="V210" s="170" t="str">
        <f t="shared" si="130"/>
        <v/>
      </c>
      <c r="W210" s="714"/>
      <c r="X210" s="708"/>
      <c r="Y210" s="714"/>
      <c r="AA210" s="417"/>
      <c r="AB210" s="417"/>
      <c r="AC210" s="539"/>
      <c r="AD210" s="526"/>
    </row>
    <row r="211" spans="2:30" s="78" customFormat="1" ht="15.6" customHeight="1" thickTop="1" thickBot="1" x14ac:dyDescent="0.25">
      <c r="B211" s="446"/>
      <c r="C211" s="459"/>
      <c r="D211" s="447"/>
      <c r="E211" s="460"/>
      <c r="F211" s="614"/>
      <c r="G211" s="123">
        <f>'Mapa de Risco'!F211</f>
        <v>0</v>
      </c>
      <c r="H211" s="711" t="s">
        <v>28</v>
      </c>
      <c r="I211" s="712"/>
      <c r="J211" s="713"/>
      <c r="K211" s="182"/>
      <c r="L211" s="170" t="str">
        <f t="shared" si="129"/>
        <v/>
      </c>
      <c r="M211" s="715"/>
      <c r="N211" s="745"/>
      <c r="O211" s="727"/>
      <c r="P211" s="117"/>
      <c r="Q211" s="80">
        <f>'Mapa de Risco'!H211</f>
        <v>0</v>
      </c>
      <c r="R211" s="728" t="s">
        <v>28</v>
      </c>
      <c r="S211" s="728"/>
      <c r="T211" s="728"/>
      <c r="U211" s="182"/>
      <c r="V211" s="170" t="str">
        <f t="shared" si="130"/>
        <v/>
      </c>
      <c r="W211" s="715"/>
      <c r="X211" s="709"/>
      <c r="Y211" s="715"/>
      <c r="AA211" s="418"/>
      <c r="AB211" s="418"/>
      <c r="AC211" s="540"/>
      <c r="AD211" s="527"/>
    </row>
    <row r="212" spans="2:30" s="78" customFormat="1" ht="15.6" customHeight="1" thickTop="1" thickBot="1" x14ac:dyDescent="0.25">
      <c r="B212" s="446"/>
      <c r="C212" s="459"/>
      <c r="D212" s="445" t="str">
        <f>'Mapa de Risco'!D212:D221</f>
        <v>FCS.05</v>
      </c>
      <c r="E212" s="470">
        <f>'Mapa de Risco'!E212:E221</f>
        <v>0</v>
      </c>
      <c r="F212" s="612" t="str">
        <f>'Mapa de Risco'!G212:G221</f>
        <v>Evento 21</v>
      </c>
      <c r="G212" s="123">
        <f>'Mapa de Risco'!F212</f>
        <v>0</v>
      </c>
      <c r="H212" s="711" t="s">
        <v>28</v>
      </c>
      <c r="I212" s="712"/>
      <c r="J212" s="713"/>
      <c r="K212" s="182"/>
      <c r="L212" s="170" t="str">
        <f t="shared" si="129"/>
        <v/>
      </c>
      <c r="M212" s="714" t="str">
        <f t="shared" ref="M212" si="131">IFERROR(AVERAGE(L212:L221),"")</f>
        <v/>
      </c>
      <c r="N212" s="744" t="str">
        <f t="shared" ref="N212" si="132">IF(M212="","",IF(M212&lt;=0.1,$L$10,IF(M212&lt;=0.3,$K$10,IF(M212&lt;=0.5,$J$10,IF(M212&lt;=0.7,$I$10,IF(M212&lt;=0.8,$H$10,""))))))</f>
        <v/>
      </c>
      <c r="O212" s="726" t="str">
        <f t="shared" ref="O212" si="133">IFERROR(1-M212,"")</f>
        <v/>
      </c>
      <c r="P212" s="117"/>
      <c r="Q212" s="80">
        <f>'Mapa de Risco'!H212</f>
        <v>0</v>
      </c>
      <c r="R212" s="728" t="s">
        <v>28</v>
      </c>
      <c r="S212" s="728"/>
      <c r="T212" s="728"/>
      <c r="U212" s="182"/>
      <c r="V212" s="170" t="str">
        <f t="shared" si="130"/>
        <v/>
      </c>
      <c r="W212" s="714" t="str">
        <f t="shared" ref="W212" si="134">IFERROR(AVERAGE(V212:V221),"")</f>
        <v/>
      </c>
      <c r="X212" s="708" t="str">
        <f t="shared" ref="X212" si="135">IF(W212="","",IF(W212&lt;=0.1,$V$10,IF(W212&lt;=0.3,$U$10,IF(W212&lt;=0.5,$T$10,IF(W212&lt;=0.7,$S$10,IF(W212&lt;=0.8,$R$10,""))))))</f>
        <v/>
      </c>
      <c r="Y212" s="714" t="str">
        <f t="shared" ref="Y212" si="136">IFERROR(1-W212,"")</f>
        <v/>
      </c>
      <c r="AA212" s="417" t="str">
        <f>IFERROR(IF(ROUND('Mapa de Risco'!K212:K221*'Avaliar os Controles Existent.'!O212:O221,0)&lt;=1,1,ROUND('Mapa de Risco'!K212:K221*'Avaliar os Controles Existent.'!O212:O221,0)),"")</f>
        <v/>
      </c>
      <c r="AB212" s="417" t="str">
        <f>IFERROR(IF(ROUND('Mapa de Risco'!L212:L221*'Avaliar os Controles Existent.'!Y212:Y221,0)&lt;=1,1,ROUND('Mapa de Risco'!L212:L221*'Avaliar os Controles Existent.'!Y212:Y221,0)),"")</f>
        <v/>
      </c>
      <c r="AC212" s="538" t="str">
        <f t="shared" ref="AC212:AC272" si="137">IFERROR(AA212*AB212,"")</f>
        <v/>
      </c>
      <c r="AD212" s="525" t="str">
        <f t="shared" si="116"/>
        <v/>
      </c>
    </row>
    <row r="213" spans="2:30" s="78" customFormat="1" ht="15.6" customHeight="1" thickTop="1" thickBot="1" x14ac:dyDescent="0.25">
      <c r="B213" s="446"/>
      <c r="C213" s="459"/>
      <c r="D213" s="446"/>
      <c r="E213" s="459"/>
      <c r="F213" s="613"/>
      <c r="G213" s="123">
        <f>'Mapa de Risco'!F213</f>
        <v>0</v>
      </c>
      <c r="H213" s="711" t="s">
        <v>28</v>
      </c>
      <c r="I213" s="712"/>
      <c r="J213" s="713"/>
      <c r="K213" s="182"/>
      <c r="L213" s="170" t="str">
        <f t="shared" si="129"/>
        <v/>
      </c>
      <c r="M213" s="714"/>
      <c r="N213" s="744"/>
      <c r="O213" s="726"/>
      <c r="P213" s="117"/>
      <c r="Q213" s="80">
        <f>'Mapa de Risco'!H213</f>
        <v>0</v>
      </c>
      <c r="R213" s="728" t="s">
        <v>28</v>
      </c>
      <c r="S213" s="728"/>
      <c r="T213" s="728"/>
      <c r="U213" s="182"/>
      <c r="V213" s="170" t="str">
        <f t="shared" si="130"/>
        <v/>
      </c>
      <c r="W213" s="714"/>
      <c r="X213" s="708"/>
      <c r="Y213" s="714"/>
      <c r="AA213" s="417"/>
      <c r="AB213" s="417"/>
      <c r="AC213" s="539"/>
      <c r="AD213" s="526"/>
    </row>
    <row r="214" spans="2:30" s="78" customFormat="1" ht="15.6" customHeight="1" thickTop="1" thickBot="1" x14ac:dyDescent="0.25">
      <c r="B214" s="446"/>
      <c r="C214" s="459"/>
      <c r="D214" s="446"/>
      <c r="E214" s="459"/>
      <c r="F214" s="613"/>
      <c r="G214" s="123">
        <f>'Mapa de Risco'!F214</f>
        <v>0</v>
      </c>
      <c r="H214" s="711" t="s">
        <v>28</v>
      </c>
      <c r="I214" s="712"/>
      <c r="J214" s="713"/>
      <c r="K214" s="182"/>
      <c r="L214" s="170" t="str">
        <f t="shared" si="129"/>
        <v/>
      </c>
      <c r="M214" s="714"/>
      <c r="N214" s="744"/>
      <c r="O214" s="726"/>
      <c r="P214" s="117"/>
      <c r="Q214" s="80">
        <f>'Mapa de Risco'!H214</f>
        <v>0</v>
      </c>
      <c r="R214" s="728" t="s">
        <v>28</v>
      </c>
      <c r="S214" s="728"/>
      <c r="T214" s="728"/>
      <c r="U214" s="182"/>
      <c r="V214" s="170" t="str">
        <f t="shared" si="130"/>
        <v/>
      </c>
      <c r="W214" s="714"/>
      <c r="X214" s="708"/>
      <c r="Y214" s="714"/>
      <c r="AA214" s="417"/>
      <c r="AB214" s="417"/>
      <c r="AC214" s="539"/>
      <c r="AD214" s="526"/>
    </row>
    <row r="215" spans="2:30" s="78" customFormat="1" ht="15.6" customHeight="1" thickTop="1" thickBot="1" x14ac:dyDescent="0.25">
      <c r="B215" s="446"/>
      <c r="C215" s="459"/>
      <c r="D215" s="446"/>
      <c r="E215" s="459"/>
      <c r="F215" s="613"/>
      <c r="G215" s="123">
        <f>'Mapa de Risco'!F215</f>
        <v>0</v>
      </c>
      <c r="H215" s="711" t="s">
        <v>28</v>
      </c>
      <c r="I215" s="712"/>
      <c r="J215" s="713"/>
      <c r="K215" s="182"/>
      <c r="L215" s="170" t="str">
        <f t="shared" si="129"/>
        <v/>
      </c>
      <c r="M215" s="714"/>
      <c r="N215" s="744"/>
      <c r="O215" s="726"/>
      <c r="P215" s="117"/>
      <c r="Q215" s="80">
        <f>'Mapa de Risco'!H215</f>
        <v>0</v>
      </c>
      <c r="R215" s="728" t="s">
        <v>28</v>
      </c>
      <c r="S215" s="728"/>
      <c r="T215" s="728"/>
      <c r="U215" s="182"/>
      <c r="V215" s="170" t="str">
        <f t="shared" si="130"/>
        <v/>
      </c>
      <c r="W215" s="714"/>
      <c r="X215" s="708"/>
      <c r="Y215" s="714"/>
      <c r="AA215" s="417"/>
      <c r="AB215" s="417"/>
      <c r="AC215" s="539"/>
      <c r="AD215" s="526"/>
    </row>
    <row r="216" spans="2:30" s="78" customFormat="1" ht="15.6" customHeight="1" thickTop="1" thickBot="1" x14ac:dyDescent="0.25">
      <c r="B216" s="446"/>
      <c r="C216" s="459"/>
      <c r="D216" s="446"/>
      <c r="E216" s="459"/>
      <c r="F216" s="613"/>
      <c r="G216" s="123">
        <f>'Mapa de Risco'!F216</f>
        <v>0</v>
      </c>
      <c r="H216" s="711" t="s">
        <v>28</v>
      </c>
      <c r="I216" s="712"/>
      <c r="J216" s="713"/>
      <c r="K216" s="182"/>
      <c r="L216" s="170" t="str">
        <f t="shared" si="129"/>
        <v/>
      </c>
      <c r="M216" s="714"/>
      <c r="N216" s="744"/>
      <c r="O216" s="726"/>
      <c r="P216" s="117"/>
      <c r="Q216" s="80">
        <f>'Mapa de Risco'!H216</f>
        <v>0</v>
      </c>
      <c r="R216" s="728" t="s">
        <v>28</v>
      </c>
      <c r="S216" s="728"/>
      <c r="T216" s="728"/>
      <c r="U216" s="182"/>
      <c r="V216" s="170" t="str">
        <f t="shared" si="130"/>
        <v/>
      </c>
      <c r="W216" s="714"/>
      <c r="X216" s="708"/>
      <c r="Y216" s="714"/>
      <c r="AA216" s="417"/>
      <c r="AB216" s="417"/>
      <c r="AC216" s="539"/>
      <c r="AD216" s="526"/>
    </row>
    <row r="217" spans="2:30" s="78" customFormat="1" ht="15.6" customHeight="1" thickTop="1" thickBot="1" x14ac:dyDescent="0.25">
      <c r="B217" s="446"/>
      <c r="C217" s="459"/>
      <c r="D217" s="446"/>
      <c r="E217" s="459"/>
      <c r="F217" s="613"/>
      <c r="G217" s="123">
        <f>'Mapa de Risco'!F217</f>
        <v>0</v>
      </c>
      <c r="H217" s="711" t="s">
        <v>28</v>
      </c>
      <c r="I217" s="712"/>
      <c r="J217" s="713"/>
      <c r="K217" s="182"/>
      <c r="L217" s="170" t="str">
        <f t="shared" si="129"/>
        <v/>
      </c>
      <c r="M217" s="714"/>
      <c r="N217" s="744"/>
      <c r="O217" s="726"/>
      <c r="P217" s="117"/>
      <c r="Q217" s="80">
        <f>'Mapa de Risco'!H217</f>
        <v>0</v>
      </c>
      <c r="R217" s="728" t="s">
        <v>28</v>
      </c>
      <c r="S217" s="728"/>
      <c r="T217" s="728"/>
      <c r="U217" s="182"/>
      <c r="V217" s="170" t="str">
        <f t="shared" si="130"/>
        <v/>
      </c>
      <c r="W217" s="714"/>
      <c r="X217" s="708"/>
      <c r="Y217" s="714"/>
      <c r="AA217" s="417"/>
      <c r="AB217" s="417"/>
      <c r="AC217" s="539"/>
      <c r="AD217" s="526"/>
    </row>
    <row r="218" spans="2:30" s="78" customFormat="1" ht="15.6" customHeight="1" thickTop="1" thickBot="1" x14ac:dyDescent="0.25">
      <c r="B218" s="446"/>
      <c r="C218" s="459"/>
      <c r="D218" s="446"/>
      <c r="E218" s="459"/>
      <c r="F218" s="613"/>
      <c r="G218" s="123">
        <f>'Mapa de Risco'!F218</f>
        <v>0</v>
      </c>
      <c r="H218" s="711" t="s">
        <v>28</v>
      </c>
      <c r="I218" s="712"/>
      <c r="J218" s="713"/>
      <c r="K218" s="182"/>
      <c r="L218" s="170" t="str">
        <f t="shared" si="129"/>
        <v/>
      </c>
      <c r="M218" s="714"/>
      <c r="N218" s="744"/>
      <c r="O218" s="726"/>
      <c r="P218" s="117"/>
      <c r="Q218" s="80">
        <f>'Mapa de Risco'!H218</f>
        <v>0</v>
      </c>
      <c r="R218" s="728" t="s">
        <v>28</v>
      </c>
      <c r="S218" s="728"/>
      <c r="T218" s="728"/>
      <c r="U218" s="182"/>
      <c r="V218" s="170" t="str">
        <f t="shared" si="130"/>
        <v/>
      </c>
      <c r="W218" s="714"/>
      <c r="X218" s="708"/>
      <c r="Y218" s="714"/>
      <c r="AA218" s="417"/>
      <c r="AB218" s="417"/>
      <c r="AC218" s="539"/>
      <c r="AD218" s="526"/>
    </row>
    <row r="219" spans="2:30" s="78" customFormat="1" ht="15.6" customHeight="1" thickTop="1" thickBot="1" x14ac:dyDescent="0.25">
      <c r="B219" s="446"/>
      <c r="C219" s="459"/>
      <c r="D219" s="446"/>
      <c r="E219" s="459"/>
      <c r="F219" s="613"/>
      <c r="G219" s="123">
        <f>'Mapa de Risco'!F219</f>
        <v>0</v>
      </c>
      <c r="H219" s="711" t="s">
        <v>28</v>
      </c>
      <c r="I219" s="712"/>
      <c r="J219" s="713"/>
      <c r="K219" s="182"/>
      <c r="L219" s="170" t="str">
        <f t="shared" si="129"/>
        <v/>
      </c>
      <c r="M219" s="714"/>
      <c r="N219" s="744"/>
      <c r="O219" s="726"/>
      <c r="P219" s="117"/>
      <c r="Q219" s="80">
        <f>'Mapa de Risco'!H219</f>
        <v>0</v>
      </c>
      <c r="R219" s="728" t="s">
        <v>28</v>
      </c>
      <c r="S219" s="728"/>
      <c r="T219" s="728"/>
      <c r="U219" s="182"/>
      <c r="V219" s="170" t="str">
        <f t="shared" si="130"/>
        <v/>
      </c>
      <c r="W219" s="714"/>
      <c r="X219" s="708"/>
      <c r="Y219" s="714"/>
      <c r="AA219" s="417"/>
      <c r="AB219" s="417"/>
      <c r="AC219" s="539"/>
      <c r="AD219" s="526"/>
    </row>
    <row r="220" spans="2:30" s="78" customFormat="1" ht="15.6" customHeight="1" thickTop="1" thickBot="1" x14ac:dyDescent="0.25">
      <c r="B220" s="446"/>
      <c r="C220" s="459"/>
      <c r="D220" s="446"/>
      <c r="E220" s="459"/>
      <c r="F220" s="613"/>
      <c r="G220" s="123">
        <f>'Mapa de Risco'!F220</f>
        <v>0</v>
      </c>
      <c r="H220" s="711" t="s">
        <v>28</v>
      </c>
      <c r="I220" s="712"/>
      <c r="J220" s="713"/>
      <c r="K220" s="182"/>
      <c r="L220" s="170" t="str">
        <f t="shared" si="129"/>
        <v/>
      </c>
      <c r="M220" s="714"/>
      <c r="N220" s="744"/>
      <c r="O220" s="726"/>
      <c r="P220" s="117"/>
      <c r="Q220" s="80">
        <f>'Mapa de Risco'!H220</f>
        <v>0</v>
      </c>
      <c r="R220" s="728" t="s">
        <v>28</v>
      </c>
      <c r="S220" s="728"/>
      <c r="T220" s="728"/>
      <c r="U220" s="182"/>
      <c r="V220" s="170" t="str">
        <f t="shared" si="130"/>
        <v/>
      </c>
      <c r="W220" s="714"/>
      <c r="X220" s="708"/>
      <c r="Y220" s="714"/>
      <c r="AA220" s="417"/>
      <c r="AB220" s="417"/>
      <c r="AC220" s="539"/>
      <c r="AD220" s="526"/>
    </row>
    <row r="221" spans="2:30" s="78" customFormat="1" ht="15.6" customHeight="1" thickTop="1" thickBot="1" x14ac:dyDescent="0.25">
      <c r="B221" s="446"/>
      <c r="C221" s="459"/>
      <c r="D221" s="447"/>
      <c r="E221" s="460"/>
      <c r="F221" s="614"/>
      <c r="G221" s="123">
        <f>'Mapa de Risco'!F221</f>
        <v>0</v>
      </c>
      <c r="H221" s="711" t="s">
        <v>28</v>
      </c>
      <c r="I221" s="712"/>
      <c r="J221" s="713"/>
      <c r="K221" s="182"/>
      <c r="L221" s="170" t="str">
        <f t="shared" si="129"/>
        <v/>
      </c>
      <c r="M221" s="715"/>
      <c r="N221" s="745"/>
      <c r="O221" s="727"/>
      <c r="P221" s="117"/>
      <c r="Q221" s="80">
        <f>'Mapa de Risco'!H221</f>
        <v>0</v>
      </c>
      <c r="R221" s="728" t="s">
        <v>28</v>
      </c>
      <c r="S221" s="728"/>
      <c r="T221" s="728"/>
      <c r="U221" s="182"/>
      <c r="V221" s="170" t="str">
        <f t="shared" si="130"/>
        <v/>
      </c>
      <c r="W221" s="715"/>
      <c r="X221" s="709"/>
      <c r="Y221" s="715"/>
      <c r="AA221" s="418"/>
      <c r="AB221" s="418"/>
      <c r="AC221" s="540"/>
      <c r="AD221" s="527"/>
    </row>
    <row r="222" spans="2:30" s="78" customFormat="1" ht="15.6" customHeight="1" thickTop="1" thickBot="1" x14ac:dyDescent="0.25">
      <c r="B222" s="446"/>
      <c r="C222" s="459"/>
      <c r="D222" s="445" t="str">
        <f>'Mapa de Risco'!D222:D231</f>
        <v>FCS.06</v>
      </c>
      <c r="E222" s="470">
        <f>'Mapa de Risco'!E222:E231</f>
        <v>0</v>
      </c>
      <c r="F222" s="612" t="str">
        <f>'Mapa de Risco'!G222:G231</f>
        <v>Evento 22</v>
      </c>
      <c r="G222" s="123">
        <f>'Mapa de Risco'!F222</f>
        <v>0</v>
      </c>
      <c r="H222" s="711" t="s">
        <v>28</v>
      </c>
      <c r="I222" s="712"/>
      <c r="J222" s="713"/>
      <c r="K222" s="182"/>
      <c r="L222" s="170" t="str">
        <f t="shared" si="129"/>
        <v/>
      </c>
      <c r="M222" s="714" t="str">
        <f t="shared" ref="M222" si="138">IFERROR(AVERAGE(L222:L231),"")</f>
        <v/>
      </c>
      <c r="N222" s="744" t="str">
        <f t="shared" ref="N222" si="139">IF(M222="","",IF(M222&lt;=0.1,$L$10,IF(M222&lt;=0.3,$K$10,IF(M222&lt;=0.5,$J$10,IF(M222&lt;=0.7,$I$10,IF(M222&lt;=0.8,$H$10,""))))))</f>
        <v/>
      </c>
      <c r="O222" s="726" t="str">
        <f t="shared" ref="O222" si="140">IFERROR(1-M222,"")</f>
        <v/>
      </c>
      <c r="P222" s="117"/>
      <c r="Q222" s="80">
        <f>'Mapa de Risco'!H222</f>
        <v>0</v>
      </c>
      <c r="R222" s="728" t="s">
        <v>28</v>
      </c>
      <c r="S222" s="728"/>
      <c r="T222" s="728"/>
      <c r="U222" s="182"/>
      <c r="V222" s="170" t="str">
        <f t="shared" si="130"/>
        <v/>
      </c>
      <c r="W222" s="714" t="str">
        <f t="shared" ref="W222" si="141">IFERROR(AVERAGE(V222:V231),"")</f>
        <v/>
      </c>
      <c r="X222" s="708" t="str">
        <f t="shared" ref="X222" si="142">IF(W222="","",IF(W222&lt;=0.1,$V$10,IF(W222&lt;=0.3,$U$10,IF(W222&lt;=0.5,$T$10,IF(W222&lt;=0.7,$S$10,IF(W222&lt;=0.8,$R$10,""))))))</f>
        <v/>
      </c>
      <c r="Y222" s="714" t="str">
        <f t="shared" ref="Y222" si="143">IFERROR(1-W222,"")</f>
        <v/>
      </c>
      <c r="AA222" s="417" t="str">
        <f>IFERROR(IF(ROUND('Mapa de Risco'!K222:K231*'Avaliar os Controles Existent.'!O222:O231,0)&lt;=1,1,ROUND('Mapa de Risco'!K222:K231*'Avaliar os Controles Existent.'!O222:O231,0)),"")</f>
        <v/>
      </c>
      <c r="AB222" s="417" t="str">
        <f>IFERROR(IF(ROUND('Mapa de Risco'!L222:L231*'Avaliar os Controles Existent.'!Y222:Y231,0)&lt;=1,1,ROUND('Mapa de Risco'!L222:L231*'Avaliar os Controles Existent.'!Y222:Y231,0)),"")</f>
        <v/>
      </c>
      <c r="AC222" s="538" t="str">
        <f t="shared" si="137"/>
        <v/>
      </c>
      <c r="AD222" s="525" t="str">
        <f t="shared" si="116"/>
        <v/>
      </c>
    </row>
    <row r="223" spans="2:30" s="78" customFormat="1" ht="15.6" customHeight="1" thickTop="1" thickBot="1" x14ac:dyDescent="0.25">
      <c r="B223" s="446"/>
      <c r="C223" s="459"/>
      <c r="D223" s="446"/>
      <c r="E223" s="459"/>
      <c r="F223" s="613"/>
      <c r="G223" s="123">
        <f>'Mapa de Risco'!F223</f>
        <v>0</v>
      </c>
      <c r="H223" s="711" t="s">
        <v>28</v>
      </c>
      <c r="I223" s="712"/>
      <c r="J223" s="713"/>
      <c r="K223" s="182"/>
      <c r="L223" s="170" t="str">
        <f t="shared" si="129"/>
        <v/>
      </c>
      <c r="M223" s="714"/>
      <c r="N223" s="744"/>
      <c r="O223" s="726"/>
      <c r="P223" s="117"/>
      <c r="Q223" s="80">
        <f>'Mapa de Risco'!H223</f>
        <v>0</v>
      </c>
      <c r="R223" s="728" t="s">
        <v>28</v>
      </c>
      <c r="S223" s="728"/>
      <c r="T223" s="728"/>
      <c r="U223" s="182"/>
      <c r="V223" s="170" t="str">
        <f t="shared" si="130"/>
        <v/>
      </c>
      <c r="W223" s="714"/>
      <c r="X223" s="708"/>
      <c r="Y223" s="714"/>
      <c r="AA223" s="417"/>
      <c r="AB223" s="417"/>
      <c r="AC223" s="539"/>
      <c r="AD223" s="526"/>
    </row>
    <row r="224" spans="2:30" s="78" customFormat="1" ht="15.6" customHeight="1" thickTop="1" thickBot="1" x14ac:dyDescent="0.25">
      <c r="B224" s="446"/>
      <c r="C224" s="459"/>
      <c r="D224" s="446"/>
      <c r="E224" s="459"/>
      <c r="F224" s="613"/>
      <c r="G224" s="123">
        <f>'Mapa de Risco'!F224</f>
        <v>0</v>
      </c>
      <c r="H224" s="711" t="s">
        <v>28</v>
      </c>
      <c r="I224" s="712"/>
      <c r="J224" s="713"/>
      <c r="K224" s="182"/>
      <c r="L224" s="170" t="str">
        <f t="shared" si="129"/>
        <v/>
      </c>
      <c r="M224" s="714"/>
      <c r="N224" s="744"/>
      <c r="O224" s="726"/>
      <c r="P224" s="117"/>
      <c r="Q224" s="80">
        <f>'Mapa de Risco'!H224</f>
        <v>0</v>
      </c>
      <c r="R224" s="728" t="s">
        <v>28</v>
      </c>
      <c r="S224" s="728"/>
      <c r="T224" s="728"/>
      <c r="U224" s="182"/>
      <c r="V224" s="170" t="str">
        <f t="shared" si="130"/>
        <v/>
      </c>
      <c r="W224" s="714"/>
      <c r="X224" s="708"/>
      <c r="Y224" s="714"/>
      <c r="AA224" s="417"/>
      <c r="AB224" s="417"/>
      <c r="AC224" s="539"/>
      <c r="AD224" s="526"/>
    </row>
    <row r="225" spans="2:30" s="78" customFormat="1" ht="15.6" customHeight="1" thickTop="1" thickBot="1" x14ac:dyDescent="0.25">
      <c r="B225" s="446"/>
      <c r="C225" s="459"/>
      <c r="D225" s="446"/>
      <c r="E225" s="459"/>
      <c r="F225" s="613"/>
      <c r="G225" s="123">
        <f>'Mapa de Risco'!F225</f>
        <v>0</v>
      </c>
      <c r="H225" s="711" t="s">
        <v>28</v>
      </c>
      <c r="I225" s="712"/>
      <c r="J225" s="713"/>
      <c r="K225" s="182"/>
      <c r="L225" s="170" t="str">
        <f t="shared" si="129"/>
        <v/>
      </c>
      <c r="M225" s="714"/>
      <c r="N225" s="744"/>
      <c r="O225" s="726"/>
      <c r="P225" s="117"/>
      <c r="Q225" s="80">
        <f>'Mapa de Risco'!H225</f>
        <v>0</v>
      </c>
      <c r="R225" s="728" t="s">
        <v>28</v>
      </c>
      <c r="S225" s="728"/>
      <c r="T225" s="728"/>
      <c r="U225" s="182"/>
      <c r="V225" s="170" t="str">
        <f t="shared" si="130"/>
        <v/>
      </c>
      <c r="W225" s="714"/>
      <c r="X225" s="708"/>
      <c r="Y225" s="714"/>
      <c r="AA225" s="417"/>
      <c r="AB225" s="417"/>
      <c r="AC225" s="539"/>
      <c r="AD225" s="526"/>
    </row>
    <row r="226" spans="2:30" s="78" customFormat="1" ht="15.6" customHeight="1" thickTop="1" thickBot="1" x14ac:dyDescent="0.25">
      <c r="B226" s="446"/>
      <c r="C226" s="459"/>
      <c r="D226" s="446"/>
      <c r="E226" s="459"/>
      <c r="F226" s="613"/>
      <c r="G226" s="123">
        <f>'Mapa de Risco'!F226</f>
        <v>0</v>
      </c>
      <c r="H226" s="711" t="s">
        <v>28</v>
      </c>
      <c r="I226" s="712"/>
      <c r="J226" s="713"/>
      <c r="K226" s="182"/>
      <c r="L226" s="170" t="str">
        <f t="shared" si="129"/>
        <v/>
      </c>
      <c r="M226" s="714"/>
      <c r="N226" s="744"/>
      <c r="O226" s="726"/>
      <c r="P226" s="117"/>
      <c r="Q226" s="80">
        <f>'Mapa de Risco'!H226</f>
        <v>0</v>
      </c>
      <c r="R226" s="728" t="s">
        <v>28</v>
      </c>
      <c r="S226" s="728"/>
      <c r="T226" s="728"/>
      <c r="U226" s="182"/>
      <c r="V226" s="170" t="str">
        <f t="shared" si="130"/>
        <v/>
      </c>
      <c r="W226" s="714"/>
      <c r="X226" s="708"/>
      <c r="Y226" s="714"/>
      <c r="AA226" s="417"/>
      <c r="AB226" s="417"/>
      <c r="AC226" s="539"/>
      <c r="AD226" s="526"/>
    </row>
    <row r="227" spans="2:30" s="78" customFormat="1" ht="15.6" customHeight="1" thickTop="1" thickBot="1" x14ac:dyDescent="0.25">
      <c r="B227" s="446"/>
      <c r="C227" s="459"/>
      <c r="D227" s="446"/>
      <c r="E227" s="459"/>
      <c r="F227" s="613"/>
      <c r="G227" s="123">
        <f>'Mapa de Risco'!F227</f>
        <v>0</v>
      </c>
      <c r="H227" s="711" t="s">
        <v>28</v>
      </c>
      <c r="I227" s="712"/>
      <c r="J227" s="713"/>
      <c r="K227" s="182"/>
      <c r="L227" s="170" t="str">
        <f t="shared" si="129"/>
        <v/>
      </c>
      <c r="M227" s="714"/>
      <c r="N227" s="744"/>
      <c r="O227" s="726"/>
      <c r="P227" s="117"/>
      <c r="Q227" s="80">
        <f>'Mapa de Risco'!H227</f>
        <v>0</v>
      </c>
      <c r="R227" s="728" t="s">
        <v>28</v>
      </c>
      <c r="S227" s="728"/>
      <c r="T227" s="728"/>
      <c r="U227" s="182"/>
      <c r="V227" s="170" t="str">
        <f t="shared" si="130"/>
        <v/>
      </c>
      <c r="W227" s="714"/>
      <c r="X227" s="708"/>
      <c r="Y227" s="714"/>
      <c r="AA227" s="417"/>
      <c r="AB227" s="417"/>
      <c r="AC227" s="539"/>
      <c r="AD227" s="526"/>
    </row>
    <row r="228" spans="2:30" s="78" customFormat="1" ht="15.6" customHeight="1" thickTop="1" thickBot="1" x14ac:dyDescent="0.25">
      <c r="B228" s="446"/>
      <c r="C228" s="459"/>
      <c r="D228" s="446"/>
      <c r="E228" s="459"/>
      <c r="F228" s="613"/>
      <c r="G228" s="123">
        <f>'Mapa de Risco'!F228</f>
        <v>0</v>
      </c>
      <c r="H228" s="711" t="s">
        <v>28</v>
      </c>
      <c r="I228" s="712"/>
      <c r="J228" s="713"/>
      <c r="K228" s="182"/>
      <c r="L228" s="170" t="str">
        <f t="shared" si="129"/>
        <v/>
      </c>
      <c r="M228" s="714"/>
      <c r="N228" s="744"/>
      <c r="O228" s="726"/>
      <c r="P228" s="117"/>
      <c r="Q228" s="80">
        <f>'Mapa de Risco'!H228</f>
        <v>0</v>
      </c>
      <c r="R228" s="728" t="s">
        <v>28</v>
      </c>
      <c r="S228" s="728"/>
      <c r="T228" s="728"/>
      <c r="U228" s="182"/>
      <c r="V228" s="170" t="str">
        <f t="shared" si="130"/>
        <v/>
      </c>
      <c r="W228" s="714"/>
      <c r="X228" s="708"/>
      <c r="Y228" s="714"/>
      <c r="AA228" s="417"/>
      <c r="AB228" s="417"/>
      <c r="AC228" s="539"/>
      <c r="AD228" s="526"/>
    </row>
    <row r="229" spans="2:30" s="78" customFormat="1" ht="15.6" customHeight="1" thickTop="1" thickBot="1" x14ac:dyDescent="0.25">
      <c r="B229" s="446"/>
      <c r="C229" s="459"/>
      <c r="D229" s="446"/>
      <c r="E229" s="459"/>
      <c r="F229" s="613"/>
      <c r="G229" s="123">
        <f>'Mapa de Risco'!F229</f>
        <v>0</v>
      </c>
      <c r="H229" s="711" t="s">
        <v>28</v>
      </c>
      <c r="I229" s="712"/>
      <c r="J229" s="713"/>
      <c r="K229" s="182"/>
      <c r="L229" s="170" t="str">
        <f t="shared" si="129"/>
        <v/>
      </c>
      <c r="M229" s="714"/>
      <c r="N229" s="744"/>
      <c r="O229" s="726"/>
      <c r="P229" s="117"/>
      <c r="Q229" s="80">
        <f>'Mapa de Risco'!H229</f>
        <v>0</v>
      </c>
      <c r="R229" s="728" t="s">
        <v>28</v>
      </c>
      <c r="S229" s="728"/>
      <c r="T229" s="728"/>
      <c r="U229" s="182"/>
      <c r="V229" s="170" t="str">
        <f t="shared" si="130"/>
        <v/>
      </c>
      <c r="W229" s="714"/>
      <c r="X229" s="708"/>
      <c r="Y229" s="714"/>
      <c r="AA229" s="417"/>
      <c r="AB229" s="417"/>
      <c r="AC229" s="539"/>
      <c r="AD229" s="526"/>
    </row>
    <row r="230" spans="2:30" s="78" customFormat="1" ht="15.6" customHeight="1" thickTop="1" thickBot="1" x14ac:dyDescent="0.25">
      <c r="B230" s="446"/>
      <c r="C230" s="459"/>
      <c r="D230" s="446"/>
      <c r="E230" s="459"/>
      <c r="F230" s="613"/>
      <c r="G230" s="123">
        <f>'Mapa de Risco'!F230</f>
        <v>0</v>
      </c>
      <c r="H230" s="711" t="s">
        <v>28</v>
      </c>
      <c r="I230" s="712"/>
      <c r="J230" s="713"/>
      <c r="K230" s="182"/>
      <c r="L230" s="170" t="str">
        <f t="shared" si="129"/>
        <v/>
      </c>
      <c r="M230" s="714"/>
      <c r="N230" s="744"/>
      <c r="O230" s="726"/>
      <c r="P230" s="117"/>
      <c r="Q230" s="80">
        <f>'Mapa de Risco'!H230</f>
        <v>0</v>
      </c>
      <c r="R230" s="728" t="s">
        <v>28</v>
      </c>
      <c r="S230" s="728"/>
      <c r="T230" s="728"/>
      <c r="U230" s="182"/>
      <c r="V230" s="170" t="str">
        <f t="shared" si="130"/>
        <v/>
      </c>
      <c r="W230" s="714"/>
      <c r="X230" s="708"/>
      <c r="Y230" s="714"/>
      <c r="AA230" s="417"/>
      <c r="AB230" s="417"/>
      <c r="AC230" s="539"/>
      <c r="AD230" s="526"/>
    </row>
    <row r="231" spans="2:30" s="78" customFormat="1" ht="15.6" customHeight="1" thickTop="1" thickBot="1" x14ac:dyDescent="0.25">
      <c r="B231" s="446"/>
      <c r="C231" s="459"/>
      <c r="D231" s="447"/>
      <c r="E231" s="460"/>
      <c r="F231" s="614"/>
      <c r="G231" s="123">
        <f>'Mapa de Risco'!F231</f>
        <v>0</v>
      </c>
      <c r="H231" s="711" t="s">
        <v>28</v>
      </c>
      <c r="I231" s="712"/>
      <c r="J231" s="713"/>
      <c r="K231" s="182"/>
      <c r="L231" s="170" t="str">
        <f t="shared" si="129"/>
        <v/>
      </c>
      <c r="M231" s="715"/>
      <c r="N231" s="745"/>
      <c r="O231" s="727"/>
      <c r="P231" s="117"/>
      <c r="Q231" s="80">
        <f>'Mapa de Risco'!H231</f>
        <v>0</v>
      </c>
      <c r="R231" s="728" t="s">
        <v>28</v>
      </c>
      <c r="S231" s="728"/>
      <c r="T231" s="728"/>
      <c r="U231" s="182"/>
      <c r="V231" s="170" t="str">
        <f t="shared" si="130"/>
        <v/>
      </c>
      <c r="W231" s="715"/>
      <c r="X231" s="709"/>
      <c r="Y231" s="715"/>
      <c r="AA231" s="418"/>
      <c r="AB231" s="418"/>
      <c r="AC231" s="540"/>
      <c r="AD231" s="527"/>
    </row>
    <row r="232" spans="2:30" s="78" customFormat="1" ht="15.6" customHeight="1" thickTop="1" thickBot="1" x14ac:dyDescent="0.25">
      <c r="B232" s="446"/>
      <c r="C232" s="459"/>
      <c r="D232" s="445" t="str">
        <f>'Mapa de Risco'!D232:D241</f>
        <v>FCS.07</v>
      </c>
      <c r="E232" s="470">
        <f>'Mapa de Risco'!E232:E241</f>
        <v>0</v>
      </c>
      <c r="F232" s="612" t="str">
        <f>'Mapa de Risco'!G232:G241</f>
        <v>Evento 23</v>
      </c>
      <c r="G232" s="123">
        <f>'Mapa de Risco'!F232</f>
        <v>0</v>
      </c>
      <c r="H232" s="711" t="s">
        <v>28</v>
      </c>
      <c r="I232" s="712"/>
      <c r="J232" s="713"/>
      <c r="K232" s="182"/>
      <c r="L232" s="170" t="str">
        <f t="shared" si="129"/>
        <v/>
      </c>
      <c r="M232" s="714" t="str">
        <f t="shared" ref="M232" si="144">IFERROR(AVERAGE(L232:L241),"")</f>
        <v/>
      </c>
      <c r="N232" s="744" t="str">
        <f t="shared" ref="N232" si="145">IF(M232="","",IF(M232&lt;=0.1,$L$10,IF(M232&lt;=0.3,$K$10,IF(M232&lt;=0.5,$J$10,IF(M232&lt;=0.7,$I$10,IF(M232&lt;=0.8,$H$10,""))))))</f>
        <v/>
      </c>
      <c r="O232" s="726" t="str">
        <f t="shared" ref="O232" si="146">IFERROR(1-M232,"")</f>
        <v/>
      </c>
      <c r="P232" s="117"/>
      <c r="Q232" s="80">
        <f>'Mapa de Risco'!H232</f>
        <v>0</v>
      </c>
      <c r="R232" s="728" t="s">
        <v>28</v>
      </c>
      <c r="S232" s="728"/>
      <c r="T232" s="728"/>
      <c r="U232" s="182"/>
      <c r="V232" s="170" t="str">
        <f t="shared" si="130"/>
        <v/>
      </c>
      <c r="W232" s="714" t="str">
        <f t="shared" ref="W232" si="147">IFERROR(AVERAGE(V232:V241),"")</f>
        <v/>
      </c>
      <c r="X232" s="708" t="str">
        <f t="shared" ref="X232" si="148">IF(W232="","",IF(W232&lt;=0.1,$V$10,IF(W232&lt;=0.3,$U$10,IF(W232&lt;=0.5,$T$10,IF(W232&lt;=0.7,$S$10,IF(W232&lt;=0.8,$R$10,""))))))</f>
        <v/>
      </c>
      <c r="Y232" s="714" t="str">
        <f t="shared" ref="Y232" si="149">IFERROR(1-W232,"")</f>
        <v/>
      </c>
      <c r="AA232" s="417" t="str">
        <f>IFERROR(IF(ROUND('Mapa de Risco'!K232:K241*'Avaliar os Controles Existent.'!O232:O241,0)&lt;=1,1,ROUND('Mapa de Risco'!K232:K241*'Avaliar os Controles Existent.'!O232:O241,0)),"")</f>
        <v/>
      </c>
      <c r="AB232" s="417" t="str">
        <f>IFERROR(IF(ROUND('Mapa de Risco'!L232:L241*'Avaliar os Controles Existent.'!Y232:Y241,0)&lt;=1,1,ROUND('Mapa de Risco'!L232:L241*'Avaliar os Controles Existent.'!Y232:Y241,0)),"")</f>
        <v/>
      </c>
      <c r="AC232" s="538" t="str">
        <f t="shared" si="137"/>
        <v/>
      </c>
      <c r="AD232" s="525" t="str">
        <f t="shared" si="116"/>
        <v/>
      </c>
    </row>
    <row r="233" spans="2:30" s="78" customFormat="1" ht="15.6" customHeight="1" thickTop="1" thickBot="1" x14ac:dyDescent="0.25">
      <c r="B233" s="446"/>
      <c r="C233" s="459"/>
      <c r="D233" s="446"/>
      <c r="E233" s="459"/>
      <c r="F233" s="613"/>
      <c r="G233" s="123">
        <f>'Mapa de Risco'!F233</f>
        <v>0</v>
      </c>
      <c r="H233" s="711" t="s">
        <v>28</v>
      </c>
      <c r="I233" s="712"/>
      <c r="J233" s="713"/>
      <c r="K233" s="182"/>
      <c r="L233" s="170" t="str">
        <f t="shared" si="129"/>
        <v/>
      </c>
      <c r="M233" s="714"/>
      <c r="N233" s="744"/>
      <c r="O233" s="726"/>
      <c r="P233" s="117"/>
      <c r="Q233" s="80">
        <f>'Mapa de Risco'!H233</f>
        <v>0</v>
      </c>
      <c r="R233" s="728" t="s">
        <v>28</v>
      </c>
      <c r="S233" s="728"/>
      <c r="T233" s="728"/>
      <c r="U233" s="182"/>
      <c r="V233" s="170" t="str">
        <f t="shared" si="130"/>
        <v/>
      </c>
      <c r="W233" s="714"/>
      <c r="X233" s="708"/>
      <c r="Y233" s="714"/>
      <c r="AA233" s="417"/>
      <c r="AB233" s="417"/>
      <c r="AC233" s="539"/>
      <c r="AD233" s="526"/>
    </row>
    <row r="234" spans="2:30" s="78" customFormat="1" ht="15.6" customHeight="1" thickTop="1" thickBot="1" x14ac:dyDescent="0.25">
      <c r="B234" s="446"/>
      <c r="C234" s="459"/>
      <c r="D234" s="446"/>
      <c r="E234" s="459"/>
      <c r="F234" s="613"/>
      <c r="G234" s="123">
        <f>'Mapa de Risco'!F234</f>
        <v>0</v>
      </c>
      <c r="H234" s="711" t="s">
        <v>28</v>
      </c>
      <c r="I234" s="712"/>
      <c r="J234" s="713"/>
      <c r="K234" s="182"/>
      <c r="L234" s="170" t="str">
        <f t="shared" si="129"/>
        <v/>
      </c>
      <c r="M234" s="714"/>
      <c r="N234" s="744"/>
      <c r="O234" s="726"/>
      <c r="P234" s="117"/>
      <c r="Q234" s="80">
        <f>'Mapa de Risco'!H234</f>
        <v>0</v>
      </c>
      <c r="R234" s="728" t="s">
        <v>28</v>
      </c>
      <c r="S234" s="728"/>
      <c r="T234" s="728"/>
      <c r="U234" s="182"/>
      <c r="V234" s="170" t="str">
        <f t="shared" si="130"/>
        <v/>
      </c>
      <c r="W234" s="714"/>
      <c r="X234" s="708"/>
      <c r="Y234" s="714"/>
      <c r="AA234" s="417"/>
      <c r="AB234" s="417"/>
      <c r="AC234" s="539"/>
      <c r="AD234" s="526"/>
    </row>
    <row r="235" spans="2:30" s="78" customFormat="1" ht="15.6" customHeight="1" thickTop="1" thickBot="1" x14ac:dyDescent="0.25">
      <c r="B235" s="446"/>
      <c r="C235" s="459"/>
      <c r="D235" s="446"/>
      <c r="E235" s="459"/>
      <c r="F235" s="613"/>
      <c r="G235" s="123">
        <f>'Mapa de Risco'!F235</f>
        <v>0</v>
      </c>
      <c r="H235" s="711" t="s">
        <v>28</v>
      </c>
      <c r="I235" s="712"/>
      <c r="J235" s="713"/>
      <c r="K235" s="182"/>
      <c r="L235" s="170" t="str">
        <f t="shared" si="129"/>
        <v/>
      </c>
      <c r="M235" s="714"/>
      <c r="N235" s="744"/>
      <c r="O235" s="726"/>
      <c r="P235" s="117"/>
      <c r="Q235" s="80">
        <f>'Mapa de Risco'!H235</f>
        <v>0</v>
      </c>
      <c r="R235" s="728" t="s">
        <v>28</v>
      </c>
      <c r="S235" s="728"/>
      <c r="T235" s="728"/>
      <c r="U235" s="182"/>
      <c r="V235" s="170" t="str">
        <f t="shared" si="130"/>
        <v/>
      </c>
      <c r="W235" s="714"/>
      <c r="X235" s="708"/>
      <c r="Y235" s="714"/>
      <c r="AA235" s="417"/>
      <c r="AB235" s="417"/>
      <c r="AC235" s="539"/>
      <c r="AD235" s="526"/>
    </row>
    <row r="236" spans="2:30" s="78" customFormat="1" ht="15.6" customHeight="1" thickTop="1" thickBot="1" x14ac:dyDescent="0.25">
      <c r="B236" s="446"/>
      <c r="C236" s="459"/>
      <c r="D236" s="446"/>
      <c r="E236" s="459"/>
      <c r="F236" s="613"/>
      <c r="G236" s="123">
        <f>'Mapa de Risco'!F236</f>
        <v>0</v>
      </c>
      <c r="H236" s="711" t="s">
        <v>28</v>
      </c>
      <c r="I236" s="712"/>
      <c r="J236" s="713"/>
      <c r="K236" s="182"/>
      <c r="L236" s="170" t="str">
        <f t="shared" si="129"/>
        <v/>
      </c>
      <c r="M236" s="714"/>
      <c r="N236" s="744"/>
      <c r="O236" s="726"/>
      <c r="P236" s="117"/>
      <c r="Q236" s="80">
        <f>'Mapa de Risco'!H236</f>
        <v>0</v>
      </c>
      <c r="R236" s="728" t="s">
        <v>28</v>
      </c>
      <c r="S236" s="728"/>
      <c r="T236" s="728"/>
      <c r="U236" s="182"/>
      <c r="V236" s="170" t="str">
        <f t="shared" si="130"/>
        <v/>
      </c>
      <c r="W236" s="714"/>
      <c r="X236" s="708"/>
      <c r="Y236" s="714"/>
      <c r="AA236" s="417"/>
      <c r="AB236" s="417"/>
      <c r="AC236" s="539"/>
      <c r="AD236" s="526"/>
    </row>
    <row r="237" spans="2:30" s="78" customFormat="1" ht="15.6" customHeight="1" thickTop="1" thickBot="1" x14ac:dyDescent="0.25">
      <c r="B237" s="446"/>
      <c r="C237" s="459"/>
      <c r="D237" s="446"/>
      <c r="E237" s="459"/>
      <c r="F237" s="613"/>
      <c r="G237" s="123">
        <f>'Mapa de Risco'!F237</f>
        <v>0</v>
      </c>
      <c r="H237" s="711" t="s">
        <v>28</v>
      </c>
      <c r="I237" s="712"/>
      <c r="J237" s="713"/>
      <c r="K237" s="182"/>
      <c r="L237" s="170" t="str">
        <f t="shared" si="129"/>
        <v/>
      </c>
      <c r="M237" s="714"/>
      <c r="N237" s="744"/>
      <c r="O237" s="726"/>
      <c r="P237" s="117"/>
      <c r="Q237" s="80">
        <f>'Mapa de Risco'!H237</f>
        <v>0</v>
      </c>
      <c r="R237" s="728" t="s">
        <v>28</v>
      </c>
      <c r="S237" s="728"/>
      <c r="T237" s="728"/>
      <c r="U237" s="182"/>
      <c r="V237" s="170" t="str">
        <f t="shared" si="130"/>
        <v/>
      </c>
      <c r="W237" s="714"/>
      <c r="X237" s="708"/>
      <c r="Y237" s="714"/>
      <c r="AA237" s="417"/>
      <c r="AB237" s="417"/>
      <c r="AC237" s="539"/>
      <c r="AD237" s="526"/>
    </row>
    <row r="238" spans="2:30" s="78" customFormat="1" ht="15.6" customHeight="1" thickTop="1" thickBot="1" x14ac:dyDescent="0.25">
      <c r="B238" s="446"/>
      <c r="C238" s="459"/>
      <c r="D238" s="446"/>
      <c r="E238" s="459"/>
      <c r="F238" s="613"/>
      <c r="G238" s="123">
        <f>'Mapa de Risco'!F238</f>
        <v>0</v>
      </c>
      <c r="H238" s="711" t="s">
        <v>28</v>
      </c>
      <c r="I238" s="712"/>
      <c r="J238" s="713"/>
      <c r="K238" s="182"/>
      <c r="L238" s="170" t="str">
        <f t="shared" si="129"/>
        <v/>
      </c>
      <c r="M238" s="714"/>
      <c r="N238" s="744"/>
      <c r="O238" s="726"/>
      <c r="P238" s="117"/>
      <c r="Q238" s="80">
        <f>'Mapa de Risco'!H238</f>
        <v>0</v>
      </c>
      <c r="R238" s="728" t="s">
        <v>28</v>
      </c>
      <c r="S238" s="728"/>
      <c r="T238" s="728"/>
      <c r="U238" s="182"/>
      <c r="V238" s="170" t="str">
        <f t="shared" si="130"/>
        <v/>
      </c>
      <c r="W238" s="714"/>
      <c r="X238" s="708"/>
      <c r="Y238" s="714"/>
      <c r="AA238" s="417"/>
      <c r="AB238" s="417"/>
      <c r="AC238" s="539"/>
      <c r="AD238" s="526"/>
    </row>
    <row r="239" spans="2:30" s="78" customFormat="1" ht="15.6" customHeight="1" thickTop="1" thickBot="1" x14ac:dyDescent="0.25">
      <c r="B239" s="446"/>
      <c r="C239" s="459"/>
      <c r="D239" s="446"/>
      <c r="E239" s="459"/>
      <c r="F239" s="613"/>
      <c r="G239" s="123">
        <f>'Mapa de Risco'!F239</f>
        <v>0</v>
      </c>
      <c r="H239" s="711" t="s">
        <v>28</v>
      </c>
      <c r="I239" s="712"/>
      <c r="J239" s="713"/>
      <c r="K239" s="182"/>
      <c r="L239" s="170" t="str">
        <f t="shared" si="129"/>
        <v/>
      </c>
      <c r="M239" s="714"/>
      <c r="N239" s="744"/>
      <c r="O239" s="726"/>
      <c r="P239" s="117"/>
      <c r="Q239" s="80">
        <f>'Mapa de Risco'!H239</f>
        <v>0</v>
      </c>
      <c r="R239" s="728" t="s">
        <v>28</v>
      </c>
      <c r="S239" s="728"/>
      <c r="T239" s="728"/>
      <c r="U239" s="182"/>
      <c r="V239" s="170" t="str">
        <f t="shared" si="130"/>
        <v/>
      </c>
      <c r="W239" s="714"/>
      <c r="X239" s="708"/>
      <c r="Y239" s="714"/>
      <c r="AA239" s="417"/>
      <c r="AB239" s="417"/>
      <c r="AC239" s="539"/>
      <c r="AD239" s="526"/>
    </row>
    <row r="240" spans="2:30" s="78" customFormat="1" ht="15.6" customHeight="1" thickTop="1" thickBot="1" x14ac:dyDescent="0.25">
      <c r="B240" s="446"/>
      <c r="C240" s="459"/>
      <c r="D240" s="446"/>
      <c r="E240" s="459"/>
      <c r="F240" s="613"/>
      <c r="G240" s="123">
        <f>'Mapa de Risco'!F240</f>
        <v>0</v>
      </c>
      <c r="H240" s="711" t="s">
        <v>28</v>
      </c>
      <c r="I240" s="712"/>
      <c r="J240" s="713"/>
      <c r="K240" s="182"/>
      <c r="L240" s="170" t="str">
        <f t="shared" si="129"/>
        <v/>
      </c>
      <c r="M240" s="714"/>
      <c r="N240" s="744"/>
      <c r="O240" s="726"/>
      <c r="P240" s="117"/>
      <c r="Q240" s="80">
        <f>'Mapa de Risco'!H240</f>
        <v>0</v>
      </c>
      <c r="R240" s="728" t="s">
        <v>28</v>
      </c>
      <c r="S240" s="728"/>
      <c r="T240" s="728"/>
      <c r="U240" s="182"/>
      <c r="V240" s="170" t="str">
        <f t="shared" si="130"/>
        <v/>
      </c>
      <c r="W240" s="714"/>
      <c r="X240" s="708"/>
      <c r="Y240" s="714"/>
      <c r="AA240" s="417"/>
      <c r="AB240" s="417"/>
      <c r="AC240" s="539"/>
      <c r="AD240" s="526"/>
    </row>
    <row r="241" spans="2:30" s="78" customFormat="1" ht="15.6" customHeight="1" thickTop="1" thickBot="1" x14ac:dyDescent="0.25">
      <c r="B241" s="446"/>
      <c r="C241" s="459"/>
      <c r="D241" s="447"/>
      <c r="E241" s="460"/>
      <c r="F241" s="614"/>
      <c r="G241" s="123">
        <f>'Mapa de Risco'!F241</f>
        <v>0</v>
      </c>
      <c r="H241" s="711" t="s">
        <v>28</v>
      </c>
      <c r="I241" s="712"/>
      <c r="J241" s="713"/>
      <c r="K241" s="182"/>
      <c r="L241" s="170" t="str">
        <f t="shared" si="129"/>
        <v/>
      </c>
      <c r="M241" s="715"/>
      <c r="N241" s="745"/>
      <c r="O241" s="727"/>
      <c r="P241" s="117"/>
      <c r="Q241" s="80">
        <f>'Mapa de Risco'!H241</f>
        <v>0</v>
      </c>
      <c r="R241" s="728" t="s">
        <v>28</v>
      </c>
      <c r="S241" s="728"/>
      <c r="T241" s="728"/>
      <c r="U241" s="182"/>
      <c r="V241" s="170" t="str">
        <f t="shared" si="130"/>
        <v/>
      </c>
      <c r="W241" s="715"/>
      <c r="X241" s="709"/>
      <c r="Y241" s="715"/>
      <c r="AA241" s="418"/>
      <c r="AB241" s="418"/>
      <c r="AC241" s="540"/>
      <c r="AD241" s="527"/>
    </row>
    <row r="242" spans="2:30" s="78" customFormat="1" ht="15.6" customHeight="1" thickTop="1" thickBot="1" x14ac:dyDescent="0.25">
      <c r="B242" s="446"/>
      <c r="C242" s="459"/>
      <c r="D242" s="445" t="str">
        <f>'Mapa de Risco'!D242:D251</f>
        <v>FCS.08</v>
      </c>
      <c r="E242" s="470">
        <f>'Mapa de Risco'!E242:E251</f>
        <v>0</v>
      </c>
      <c r="F242" s="612" t="str">
        <f>'Mapa de Risco'!G242:G251</f>
        <v>Evento 24</v>
      </c>
      <c r="G242" s="123">
        <f>'Mapa de Risco'!F242</f>
        <v>0</v>
      </c>
      <c r="H242" s="711" t="s">
        <v>28</v>
      </c>
      <c r="I242" s="712"/>
      <c r="J242" s="713"/>
      <c r="K242" s="182"/>
      <c r="L242" s="170" t="str">
        <f t="shared" si="129"/>
        <v/>
      </c>
      <c r="M242" s="714" t="str">
        <f t="shared" ref="M242" si="150">IFERROR(AVERAGE(L242:L251),"")</f>
        <v/>
      </c>
      <c r="N242" s="744" t="str">
        <f t="shared" ref="N242" si="151">IF(M242="","",IF(M242&lt;=0.1,$L$10,IF(M242&lt;=0.3,$K$10,IF(M242&lt;=0.5,$J$10,IF(M242&lt;=0.7,$I$10,IF(M242&lt;=0.8,$H$10,""))))))</f>
        <v/>
      </c>
      <c r="O242" s="726" t="str">
        <f t="shared" ref="O242" si="152">IFERROR(1-M242,"")</f>
        <v/>
      </c>
      <c r="P242" s="117"/>
      <c r="Q242" s="80">
        <f>'Mapa de Risco'!H242</f>
        <v>0</v>
      </c>
      <c r="R242" s="728" t="s">
        <v>28</v>
      </c>
      <c r="S242" s="728"/>
      <c r="T242" s="728"/>
      <c r="U242" s="182"/>
      <c r="V242" s="170" t="str">
        <f t="shared" si="130"/>
        <v/>
      </c>
      <c r="W242" s="714" t="str">
        <f t="shared" ref="W242" si="153">IFERROR(AVERAGE(V242:V251),"")</f>
        <v/>
      </c>
      <c r="X242" s="708" t="str">
        <f t="shared" ref="X242" si="154">IF(W242="","",IF(W242&lt;=0.1,$V$10,IF(W242&lt;=0.3,$U$10,IF(W242&lt;=0.5,$T$10,IF(W242&lt;=0.7,$S$10,IF(W242&lt;=0.8,$R$10,""))))))</f>
        <v/>
      </c>
      <c r="Y242" s="714" t="str">
        <f t="shared" ref="Y242" si="155">IFERROR(1-W242,"")</f>
        <v/>
      </c>
      <c r="AA242" s="417" t="str">
        <f>IFERROR(IF(ROUND('Mapa de Risco'!K242:K251*'Avaliar os Controles Existent.'!O242:O251,0)&lt;=1,1,ROUND('Mapa de Risco'!K242:K251*'Avaliar os Controles Existent.'!O242:O251,0)),"")</f>
        <v/>
      </c>
      <c r="AB242" s="417" t="str">
        <f>IFERROR(IF(ROUND('Mapa de Risco'!L242:L251*'Avaliar os Controles Existent.'!Y242:Y251,0)&lt;=1,1,ROUND('Mapa de Risco'!L242:L251*'Avaliar os Controles Existent.'!Y242:Y251,0)),"")</f>
        <v/>
      </c>
      <c r="AC242" s="538" t="str">
        <f t="shared" si="137"/>
        <v/>
      </c>
      <c r="AD242" s="525" t="str">
        <f t="shared" si="116"/>
        <v/>
      </c>
    </row>
    <row r="243" spans="2:30" s="78" customFormat="1" ht="15.6" customHeight="1" thickTop="1" thickBot="1" x14ac:dyDescent="0.25">
      <c r="B243" s="446"/>
      <c r="C243" s="459"/>
      <c r="D243" s="446"/>
      <c r="E243" s="459"/>
      <c r="F243" s="613"/>
      <c r="G243" s="123">
        <f>'Mapa de Risco'!F243</f>
        <v>0</v>
      </c>
      <c r="H243" s="711" t="s">
        <v>28</v>
      </c>
      <c r="I243" s="712"/>
      <c r="J243" s="713"/>
      <c r="K243" s="182"/>
      <c r="L243" s="170" t="str">
        <f t="shared" si="129"/>
        <v/>
      </c>
      <c r="M243" s="714"/>
      <c r="N243" s="744"/>
      <c r="O243" s="726"/>
      <c r="P243" s="117"/>
      <c r="Q243" s="80">
        <f>'Mapa de Risco'!H243</f>
        <v>0</v>
      </c>
      <c r="R243" s="728" t="s">
        <v>28</v>
      </c>
      <c r="S243" s="728"/>
      <c r="T243" s="728"/>
      <c r="U243" s="182"/>
      <c r="V243" s="170" t="str">
        <f t="shared" si="130"/>
        <v/>
      </c>
      <c r="W243" s="714"/>
      <c r="X243" s="708"/>
      <c r="Y243" s="714"/>
      <c r="AA243" s="417"/>
      <c r="AB243" s="417"/>
      <c r="AC243" s="539"/>
      <c r="AD243" s="526"/>
    </row>
    <row r="244" spans="2:30" s="78" customFormat="1" ht="15.6" customHeight="1" thickTop="1" thickBot="1" x14ac:dyDescent="0.25">
      <c r="B244" s="446"/>
      <c r="C244" s="459"/>
      <c r="D244" s="446"/>
      <c r="E244" s="459"/>
      <c r="F244" s="613"/>
      <c r="G244" s="123">
        <f>'Mapa de Risco'!F244</f>
        <v>0</v>
      </c>
      <c r="H244" s="711" t="s">
        <v>28</v>
      </c>
      <c r="I244" s="712"/>
      <c r="J244" s="713"/>
      <c r="K244" s="182"/>
      <c r="L244" s="170" t="str">
        <f t="shared" si="129"/>
        <v/>
      </c>
      <c r="M244" s="714"/>
      <c r="N244" s="744"/>
      <c r="O244" s="726"/>
      <c r="P244" s="117"/>
      <c r="Q244" s="80">
        <f>'Mapa de Risco'!H244</f>
        <v>0</v>
      </c>
      <c r="R244" s="728" t="s">
        <v>28</v>
      </c>
      <c r="S244" s="728"/>
      <c r="T244" s="728"/>
      <c r="U244" s="182"/>
      <c r="V244" s="170" t="str">
        <f t="shared" si="130"/>
        <v/>
      </c>
      <c r="W244" s="714"/>
      <c r="X244" s="708"/>
      <c r="Y244" s="714"/>
      <c r="AA244" s="417"/>
      <c r="AB244" s="417"/>
      <c r="AC244" s="539"/>
      <c r="AD244" s="526"/>
    </row>
    <row r="245" spans="2:30" s="78" customFormat="1" ht="15.6" customHeight="1" thickTop="1" thickBot="1" x14ac:dyDescent="0.25">
      <c r="B245" s="446"/>
      <c r="C245" s="459"/>
      <c r="D245" s="446"/>
      <c r="E245" s="459"/>
      <c r="F245" s="613"/>
      <c r="G245" s="123">
        <f>'Mapa de Risco'!F245</f>
        <v>0</v>
      </c>
      <c r="H245" s="711" t="s">
        <v>28</v>
      </c>
      <c r="I245" s="712"/>
      <c r="J245" s="713"/>
      <c r="K245" s="182"/>
      <c r="L245" s="170" t="str">
        <f t="shared" si="129"/>
        <v/>
      </c>
      <c r="M245" s="714"/>
      <c r="N245" s="744"/>
      <c r="O245" s="726"/>
      <c r="P245" s="117"/>
      <c r="Q245" s="80">
        <f>'Mapa de Risco'!H245</f>
        <v>0</v>
      </c>
      <c r="R245" s="728" t="s">
        <v>28</v>
      </c>
      <c r="S245" s="728"/>
      <c r="T245" s="728"/>
      <c r="U245" s="182"/>
      <c r="V245" s="170" t="str">
        <f t="shared" si="130"/>
        <v/>
      </c>
      <c r="W245" s="714"/>
      <c r="X245" s="708"/>
      <c r="Y245" s="714"/>
      <c r="AA245" s="417"/>
      <c r="AB245" s="417"/>
      <c r="AC245" s="539"/>
      <c r="AD245" s="526"/>
    </row>
    <row r="246" spans="2:30" s="78" customFormat="1" ht="15.6" customHeight="1" thickTop="1" thickBot="1" x14ac:dyDescent="0.25">
      <c r="B246" s="446"/>
      <c r="C246" s="459"/>
      <c r="D246" s="446"/>
      <c r="E246" s="459"/>
      <c r="F246" s="613"/>
      <c r="G246" s="123">
        <f>'Mapa de Risco'!F246</f>
        <v>0</v>
      </c>
      <c r="H246" s="711" t="s">
        <v>28</v>
      </c>
      <c r="I246" s="712"/>
      <c r="J246" s="713"/>
      <c r="K246" s="182"/>
      <c r="L246" s="170" t="str">
        <f t="shared" si="129"/>
        <v/>
      </c>
      <c r="M246" s="714"/>
      <c r="N246" s="744"/>
      <c r="O246" s="726"/>
      <c r="P246" s="117"/>
      <c r="Q246" s="80">
        <f>'Mapa de Risco'!H246</f>
        <v>0</v>
      </c>
      <c r="R246" s="728" t="s">
        <v>28</v>
      </c>
      <c r="S246" s="728"/>
      <c r="T246" s="728"/>
      <c r="U246" s="182"/>
      <c r="V246" s="170" t="str">
        <f t="shared" si="130"/>
        <v/>
      </c>
      <c r="W246" s="714"/>
      <c r="X246" s="708"/>
      <c r="Y246" s="714"/>
      <c r="AA246" s="417"/>
      <c r="AB246" s="417"/>
      <c r="AC246" s="539"/>
      <c r="AD246" s="526"/>
    </row>
    <row r="247" spans="2:30" s="78" customFormat="1" ht="15.6" customHeight="1" thickTop="1" thickBot="1" x14ac:dyDescent="0.25">
      <c r="B247" s="446"/>
      <c r="C247" s="459"/>
      <c r="D247" s="446"/>
      <c r="E247" s="459"/>
      <c r="F247" s="613"/>
      <c r="G247" s="123">
        <f>'Mapa de Risco'!F247</f>
        <v>0</v>
      </c>
      <c r="H247" s="711" t="s">
        <v>28</v>
      </c>
      <c r="I247" s="712"/>
      <c r="J247" s="713"/>
      <c r="K247" s="182"/>
      <c r="L247" s="170" t="str">
        <f t="shared" si="129"/>
        <v/>
      </c>
      <c r="M247" s="714"/>
      <c r="N247" s="744"/>
      <c r="O247" s="726"/>
      <c r="P247" s="117"/>
      <c r="Q247" s="80">
        <f>'Mapa de Risco'!H247</f>
        <v>0</v>
      </c>
      <c r="R247" s="728" t="s">
        <v>28</v>
      </c>
      <c r="S247" s="728"/>
      <c r="T247" s="728"/>
      <c r="U247" s="182"/>
      <c r="V247" s="170" t="str">
        <f t="shared" si="130"/>
        <v/>
      </c>
      <c r="W247" s="714"/>
      <c r="X247" s="708"/>
      <c r="Y247" s="714"/>
      <c r="AA247" s="417"/>
      <c r="AB247" s="417"/>
      <c r="AC247" s="539"/>
      <c r="AD247" s="526"/>
    </row>
    <row r="248" spans="2:30" s="78" customFormat="1" ht="15.6" customHeight="1" thickTop="1" thickBot="1" x14ac:dyDescent="0.25">
      <c r="B248" s="446"/>
      <c r="C248" s="459"/>
      <c r="D248" s="446"/>
      <c r="E248" s="459"/>
      <c r="F248" s="613"/>
      <c r="G248" s="123">
        <f>'Mapa de Risco'!F248</f>
        <v>0</v>
      </c>
      <c r="H248" s="711" t="s">
        <v>28</v>
      </c>
      <c r="I248" s="712"/>
      <c r="J248" s="713"/>
      <c r="K248" s="182"/>
      <c r="L248" s="170" t="str">
        <f t="shared" si="129"/>
        <v/>
      </c>
      <c r="M248" s="714"/>
      <c r="N248" s="744"/>
      <c r="O248" s="726"/>
      <c r="P248" s="117"/>
      <c r="Q248" s="80">
        <f>'Mapa de Risco'!H248</f>
        <v>0</v>
      </c>
      <c r="R248" s="728" t="s">
        <v>28</v>
      </c>
      <c r="S248" s="728"/>
      <c r="T248" s="728"/>
      <c r="U248" s="182"/>
      <c r="V248" s="170" t="str">
        <f t="shared" si="130"/>
        <v/>
      </c>
      <c r="W248" s="714"/>
      <c r="X248" s="708"/>
      <c r="Y248" s="714"/>
      <c r="AA248" s="417"/>
      <c r="AB248" s="417"/>
      <c r="AC248" s="539"/>
      <c r="AD248" s="526"/>
    </row>
    <row r="249" spans="2:30" s="78" customFormat="1" ht="15.6" customHeight="1" thickTop="1" thickBot="1" x14ac:dyDescent="0.25">
      <c r="B249" s="446"/>
      <c r="C249" s="459"/>
      <c r="D249" s="446"/>
      <c r="E249" s="459"/>
      <c r="F249" s="613"/>
      <c r="G249" s="123">
        <f>'Mapa de Risco'!F249</f>
        <v>0</v>
      </c>
      <c r="H249" s="711" t="s">
        <v>28</v>
      </c>
      <c r="I249" s="712"/>
      <c r="J249" s="713"/>
      <c r="K249" s="182"/>
      <c r="L249" s="170" t="str">
        <f t="shared" si="129"/>
        <v/>
      </c>
      <c r="M249" s="714"/>
      <c r="N249" s="744"/>
      <c r="O249" s="726"/>
      <c r="P249" s="117"/>
      <c r="Q249" s="80">
        <f>'Mapa de Risco'!H249</f>
        <v>0</v>
      </c>
      <c r="R249" s="728" t="s">
        <v>28</v>
      </c>
      <c r="S249" s="728"/>
      <c r="T249" s="728"/>
      <c r="U249" s="182"/>
      <c r="V249" s="170" t="str">
        <f t="shared" si="130"/>
        <v/>
      </c>
      <c r="W249" s="714"/>
      <c r="X249" s="708"/>
      <c r="Y249" s="714"/>
      <c r="AA249" s="417"/>
      <c r="AB249" s="417"/>
      <c r="AC249" s="539"/>
      <c r="AD249" s="526"/>
    </row>
    <row r="250" spans="2:30" s="78" customFormat="1" ht="15.6" customHeight="1" thickTop="1" thickBot="1" x14ac:dyDescent="0.25">
      <c r="B250" s="446"/>
      <c r="C250" s="459"/>
      <c r="D250" s="446"/>
      <c r="E250" s="459"/>
      <c r="F250" s="613"/>
      <c r="G250" s="123">
        <f>'Mapa de Risco'!F250</f>
        <v>0</v>
      </c>
      <c r="H250" s="711" t="s">
        <v>28</v>
      </c>
      <c r="I250" s="712"/>
      <c r="J250" s="713"/>
      <c r="K250" s="182"/>
      <c r="L250" s="170" t="str">
        <f t="shared" si="129"/>
        <v/>
      </c>
      <c r="M250" s="714"/>
      <c r="N250" s="744"/>
      <c r="O250" s="726"/>
      <c r="P250" s="117"/>
      <c r="Q250" s="80">
        <f>'Mapa de Risco'!H250</f>
        <v>0</v>
      </c>
      <c r="R250" s="728" t="s">
        <v>28</v>
      </c>
      <c r="S250" s="728"/>
      <c r="T250" s="728"/>
      <c r="U250" s="182"/>
      <c r="V250" s="170" t="str">
        <f t="shared" si="130"/>
        <v/>
      </c>
      <c r="W250" s="714"/>
      <c r="X250" s="708"/>
      <c r="Y250" s="714"/>
      <c r="AA250" s="417"/>
      <c r="AB250" s="417"/>
      <c r="AC250" s="539"/>
      <c r="AD250" s="526"/>
    </row>
    <row r="251" spans="2:30" s="78" customFormat="1" ht="15.6" customHeight="1" thickTop="1" thickBot="1" x14ac:dyDescent="0.25">
      <c r="B251" s="447"/>
      <c r="C251" s="460"/>
      <c r="D251" s="447"/>
      <c r="E251" s="460"/>
      <c r="F251" s="614"/>
      <c r="G251" s="123">
        <f>'Mapa de Risco'!F251</f>
        <v>0</v>
      </c>
      <c r="H251" s="711" t="s">
        <v>28</v>
      </c>
      <c r="I251" s="712"/>
      <c r="J251" s="713"/>
      <c r="K251" s="182"/>
      <c r="L251" s="170" t="str">
        <f t="shared" si="129"/>
        <v/>
      </c>
      <c r="M251" s="715"/>
      <c r="N251" s="745"/>
      <c r="O251" s="727"/>
      <c r="P251" s="117"/>
      <c r="Q251" s="80">
        <f>'Mapa de Risco'!H251</f>
        <v>0</v>
      </c>
      <c r="R251" s="728" t="s">
        <v>28</v>
      </c>
      <c r="S251" s="728"/>
      <c r="T251" s="728"/>
      <c r="U251" s="182"/>
      <c r="V251" s="170" t="str">
        <f t="shared" si="130"/>
        <v/>
      </c>
      <c r="W251" s="715"/>
      <c r="X251" s="709"/>
      <c r="Y251" s="715"/>
      <c r="AA251" s="418"/>
      <c r="AB251" s="418"/>
      <c r="AC251" s="540"/>
      <c r="AD251" s="527"/>
    </row>
    <row r="252" spans="2:30" s="78" customFormat="1" ht="15.6" customHeight="1" thickTop="1" thickBot="1" x14ac:dyDescent="0.25">
      <c r="B252" s="454" t="str">
        <f>'Mapa de Risco'!B252:B331</f>
        <v>Subp.04</v>
      </c>
      <c r="C252" s="461">
        <f>'Mapa de Risco'!C252:C331</f>
        <v>0</v>
      </c>
      <c r="D252" s="464" t="str">
        <f>'Mapa de Risco'!D252:D261</f>
        <v>FCS.01</v>
      </c>
      <c r="E252" s="471">
        <f>'Mapa de Risco'!E252:E261</f>
        <v>0</v>
      </c>
      <c r="F252" s="609" t="str">
        <f>'Mapa de Risco'!G252:G261</f>
        <v>Evento 25</v>
      </c>
      <c r="G252" s="120">
        <f>'Mapa de Risco'!F252</f>
        <v>0</v>
      </c>
      <c r="H252" s="729" t="s">
        <v>28</v>
      </c>
      <c r="I252" s="730"/>
      <c r="J252" s="731"/>
      <c r="K252" s="183"/>
      <c r="L252" s="174" t="str">
        <f t="shared" si="129"/>
        <v/>
      </c>
      <c r="M252" s="733" t="str">
        <f t="shared" ref="M252" si="156">IFERROR(AVERAGE(L252:L261),"")</f>
        <v/>
      </c>
      <c r="N252" s="742" t="str">
        <f t="shared" ref="N252" si="157">IF(M252="","",IF(M252&lt;=0.1,$L$10,IF(M252&lt;=0.3,$K$10,IF(M252&lt;=0.5,$J$10,IF(M252&lt;=0.7,$I$10,IF(M252&lt;=0.8,$H$10,""))))))</f>
        <v/>
      </c>
      <c r="O252" s="735" t="str">
        <f t="shared" ref="O252" si="158">IFERROR(1-M252,"")</f>
        <v/>
      </c>
      <c r="P252" s="175"/>
      <c r="Q252" s="83">
        <f>'Mapa de Risco'!H252</f>
        <v>0</v>
      </c>
      <c r="R252" s="732" t="s">
        <v>28</v>
      </c>
      <c r="S252" s="732"/>
      <c r="T252" s="732"/>
      <c r="U252" s="183"/>
      <c r="V252" s="174" t="str">
        <f t="shared" si="130"/>
        <v/>
      </c>
      <c r="W252" s="733" t="str">
        <f t="shared" ref="W252" si="159">IFERROR(AVERAGE(V252:V261),"")</f>
        <v/>
      </c>
      <c r="X252" s="706" t="str">
        <f t="shared" ref="X252" si="160">IF(W252="","",IF(W252&lt;=0.1,$V$10,IF(W252&lt;=0.3,$U$10,IF(W252&lt;=0.5,$T$10,IF(W252&lt;=0.7,$S$10,IF(W252&lt;=0.8,$R$10,""))))))</f>
        <v/>
      </c>
      <c r="Y252" s="733" t="str">
        <f t="shared" ref="Y252" si="161">IFERROR(1-W252,"")</f>
        <v/>
      </c>
      <c r="Z252" s="122"/>
      <c r="AA252" s="411" t="str">
        <f>IFERROR(IF(ROUND('Mapa de Risco'!K252:K261*'Avaliar os Controles Existent.'!O252:O261,0)&lt;=1,1,ROUND('Mapa de Risco'!K252:K261*'Avaliar os Controles Existent.'!O252:O261,0)),"")</f>
        <v/>
      </c>
      <c r="AB252" s="411" t="str">
        <f>IFERROR(IF(ROUND('Mapa de Risco'!L252:L261*'Avaliar os Controles Existent.'!Y252:Y261,0)&lt;=1,1,ROUND('Mapa de Risco'!L252:L261*'Avaliar os Controles Existent.'!Y252:Y261,0)),"")</f>
        <v/>
      </c>
      <c r="AC252" s="410" t="str">
        <f t="shared" si="137"/>
        <v/>
      </c>
      <c r="AD252" s="522" t="str">
        <f t="shared" ref="AD252:AD282" si="162">IF(AC252=0,"",IF(AC252&lt;=2,"Risco Insignificante",IF(AC252&lt;=5,"Risco Pequeno",IF(AC252&lt;=10,"Risco Moderado",IF(AC252&lt;=16,"Risco Alto",IF(AC252&lt;=25,"Risco Crítico",""))))))</f>
        <v/>
      </c>
    </row>
    <row r="253" spans="2:30" s="78" customFormat="1" ht="15.6" customHeight="1" thickTop="1" thickBot="1" x14ac:dyDescent="0.25">
      <c r="B253" s="455"/>
      <c r="C253" s="462"/>
      <c r="D253" s="465"/>
      <c r="E253" s="472"/>
      <c r="F253" s="610"/>
      <c r="G253" s="120">
        <f>'Mapa de Risco'!F253</f>
        <v>0</v>
      </c>
      <c r="H253" s="729" t="s">
        <v>28</v>
      </c>
      <c r="I253" s="730"/>
      <c r="J253" s="731"/>
      <c r="K253" s="183"/>
      <c r="L253" s="174" t="str">
        <f t="shared" si="129"/>
        <v/>
      </c>
      <c r="M253" s="733"/>
      <c r="N253" s="742"/>
      <c r="O253" s="735"/>
      <c r="P253" s="175"/>
      <c r="Q253" s="83">
        <f>'Mapa de Risco'!H253</f>
        <v>0</v>
      </c>
      <c r="R253" s="732" t="s">
        <v>28</v>
      </c>
      <c r="S253" s="732"/>
      <c r="T253" s="732"/>
      <c r="U253" s="183"/>
      <c r="V253" s="174" t="str">
        <f t="shared" si="130"/>
        <v/>
      </c>
      <c r="W253" s="733"/>
      <c r="X253" s="706"/>
      <c r="Y253" s="733"/>
      <c r="Z253" s="122"/>
      <c r="AA253" s="411"/>
      <c r="AB253" s="411"/>
      <c r="AC253" s="411"/>
      <c r="AD253" s="523"/>
    </row>
    <row r="254" spans="2:30" s="78" customFormat="1" ht="15.6" customHeight="1" thickTop="1" thickBot="1" x14ac:dyDescent="0.25">
      <c r="B254" s="455"/>
      <c r="C254" s="462"/>
      <c r="D254" s="465"/>
      <c r="E254" s="472"/>
      <c r="F254" s="610"/>
      <c r="G254" s="120">
        <f>'Mapa de Risco'!F254</f>
        <v>0</v>
      </c>
      <c r="H254" s="729" t="s">
        <v>28</v>
      </c>
      <c r="I254" s="730"/>
      <c r="J254" s="731"/>
      <c r="K254" s="183"/>
      <c r="L254" s="174" t="str">
        <f t="shared" si="129"/>
        <v/>
      </c>
      <c r="M254" s="733"/>
      <c r="N254" s="742"/>
      <c r="O254" s="735"/>
      <c r="P254" s="175"/>
      <c r="Q254" s="83">
        <f>'Mapa de Risco'!H254</f>
        <v>0</v>
      </c>
      <c r="R254" s="732" t="s">
        <v>28</v>
      </c>
      <c r="S254" s="732"/>
      <c r="T254" s="732"/>
      <c r="U254" s="183"/>
      <c r="V254" s="174" t="str">
        <f t="shared" si="130"/>
        <v/>
      </c>
      <c r="W254" s="733"/>
      <c r="X254" s="706"/>
      <c r="Y254" s="733"/>
      <c r="Z254" s="122"/>
      <c r="AA254" s="411"/>
      <c r="AB254" s="411"/>
      <c r="AC254" s="411"/>
      <c r="AD254" s="523"/>
    </row>
    <row r="255" spans="2:30" s="78" customFormat="1" ht="15.6" customHeight="1" thickTop="1" thickBot="1" x14ac:dyDescent="0.25">
      <c r="B255" s="455"/>
      <c r="C255" s="462"/>
      <c r="D255" s="465"/>
      <c r="E255" s="472"/>
      <c r="F255" s="610"/>
      <c r="G255" s="120">
        <f>'Mapa de Risco'!F255</f>
        <v>0</v>
      </c>
      <c r="H255" s="729" t="s">
        <v>28</v>
      </c>
      <c r="I255" s="730"/>
      <c r="J255" s="731"/>
      <c r="K255" s="183"/>
      <c r="L255" s="174" t="str">
        <f t="shared" si="129"/>
        <v/>
      </c>
      <c r="M255" s="733"/>
      <c r="N255" s="742"/>
      <c r="O255" s="735"/>
      <c r="P255" s="175"/>
      <c r="Q255" s="83">
        <f>'Mapa de Risco'!H255</f>
        <v>0</v>
      </c>
      <c r="R255" s="732" t="s">
        <v>28</v>
      </c>
      <c r="S255" s="732"/>
      <c r="T255" s="732"/>
      <c r="U255" s="183"/>
      <c r="V255" s="174" t="str">
        <f t="shared" si="130"/>
        <v/>
      </c>
      <c r="W255" s="733"/>
      <c r="X255" s="706"/>
      <c r="Y255" s="733"/>
      <c r="Z255" s="122"/>
      <c r="AA255" s="411"/>
      <c r="AB255" s="411"/>
      <c r="AC255" s="411"/>
      <c r="AD255" s="523"/>
    </row>
    <row r="256" spans="2:30" s="78" customFormat="1" ht="15.6" customHeight="1" thickTop="1" thickBot="1" x14ac:dyDescent="0.25">
      <c r="B256" s="455"/>
      <c r="C256" s="462"/>
      <c r="D256" s="465"/>
      <c r="E256" s="472"/>
      <c r="F256" s="610"/>
      <c r="G256" s="120">
        <f>'Mapa de Risco'!F256</f>
        <v>0</v>
      </c>
      <c r="H256" s="729" t="s">
        <v>28</v>
      </c>
      <c r="I256" s="730"/>
      <c r="J256" s="731"/>
      <c r="K256" s="183"/>
      <c r="L256" s="174" t="str">
        <f t="shared" si="129"/>
        <v/>
      </c>
      <c r="M256" s="733"/>
      <c r="N256" s="742"/>
      <c r="O256" s="735"/>
      <c r="P256" s="175"/>
      <c r="Q256" s="83">
        <f>'Mapa de Risco'!H256</f>
        <v>0</v>
      </c>
      <c r="R256" s="732" t="s">
        <v>28</v>
      </c>
      <c r="S256" s="732"/>
      <c r="T256" s="732"/>
      <c r="U256" s="183"/>
      <c r="V256" s="174" t="str">
        <f t="shared" si="130"/>
        <v/>
      </c>
      <c r="W256" s="733"/>
      <c r="X256" s="706"/>
      <c r="Y256" s="733"/>
      <c r="Z256" s="122"/>
      <c r="AA256" s="411"/>
      <c r="AB256" s="411"/>
      <c r="AC256" s="411"/>
      <c r="AD256" s="523"/>
    </row>
    <row r="257" spans="2:30" s="78" customFormat="1" ht="15.6" customHeight="1" thickTop="1" thickBot="1" x14ac:dyDescent="0.25">
      <c r="B257" s="455"/>
      <c r="C257" s="462"/>
      <c r="D257" s="465"/>
      <c r="E257" s="472"/>
      <c r="F257" s="610"/>
      <c r="G257" s="120">
        <f>'Mapa de Risco'!F257</f>
        <v>0</v>
      </c>
      <c r="H257" s="729" t="s">
        <v>28</v>
      </c>
      <c r="I257" s="730"/>
      <c r="J257" s="731"/>
      <c r="K257" s="183"/>
      <c r="L257" s="174" t="str">
        <f t="shared" si="129"/>
        <v/>
      </c>
      <c r="M257" s="733"/>
      <c r="N257" s="742"/>
      <c r="O257" s="735"/>
      <c r="P257" s="175"/>
      <c r="Q257" s="83">
        <f>'Mapa de Risco'!H257</f>
        <v>0</v>
      </c>
      <c r="R257" s="732" t="s">
        <v>28</v>
      </c>
      <c r="S257" s="732"/>
      <c r="T257" s="732"/>
      <c r="U257" s="183"/>
      <c r="V257" s="174" t="str">
        <f t="shared" si="130"/>
        <v/>
      </c>
      <c r="W257" s="733"/>
      <c r="X257" s="706"/>
      <c r="Y257" s="733"/>
      <c r="Z257" s="122"/>
      <c r="AA257" s="411"/>
      <c r="AB257" s="411"/>
      <c r="AC257" s="411"/>
      <c r="AD257" s="523"/>
    </row>
    <row r="258" spans="2:30" s="78" customFormat="1" ht="15.6" customHeight="1" thickTop="1" thickBot="1" x14ac:dyDescent="0.25">
      <c r="B258" s="455"/>
      <c r="C258" s="462"/>
      <c r="D258" s="465"/>
      <c r="E258" s="472"/>
      <c r="F258" s="610"/>
      <c r="G258" s="120">
        <f>'Mapa de Risco'!F258</f>
        <v>0</v>
      </c>
      <c r="H258" s="729" t="s">
        <v>28</v>
      </c>
      <c r="I258" s="730"/>
      <c r="J258" s="731"/>
      <c r="K258" s="183"/>
      <c r="L258" s="174" t="str">
        <f t="shared" si="129"/>
        <v/>
      </c>
      <c r="M258" s="733"/>
      <c r="N258" s="742"/>
      <c r="O258" s="735"/>
      <c r="P258" s="175"/>
      <c r="Q258" s="83">
        <f>'Mapa de Risco'!H258</f>
        <v>0</v>
      </c>
      <c r="R258" s="732" t="s">
        <v>28</v>
      </c>
      <c r="S258" s="732"/>
      <c r="T258" s="732"/>
      <c r="U258" s="183"/>
      <c r="V258" s="174" t="str">
        <f t="shared" si="130"/>
        <v/>
      </c>
      <c r="W258" s="733"/>
      <c r="X258" s="706"/>
      <c r="Y258" s="733"/>
      <c r="Z258" s="122"/>
      <c r="AA258" s="411"/>
      <c r="AB258" s="411"/>
      <c r="AC258" s="411"/>
      <c r="AD258" s="523"/>
    </row>
    <row r="259" spans="2:30" s="78" customFormat="1" ht="15.6" customHeight="1" thickTop="1" thickBot="1" x14ac:dyDescent="0.25">
      <c r="B259" s="455"/>
      <c r="C259" s="462"/>
      <c r="D259" s="465"/>
      <c r="E259" s="472"/>
      <c r="F259" s="610"/>
      <c r="G259" s="120">
        <f>'Mapa de Risco'!F259</f>
        <v>0</v>
      </c>
      <c r="H259" s="729" t="s">
        <v>28</v>
      </c>
      <c r="I259" s="730"/>
      <c r="J259" s="731"/>
      <c r="K259" s="183"/>
      <c r="L259" s="174" t="str">
        <f t="shared" si="129"/>
        <v/>
      </c>
      <c r="M259" s="733"/>
      <c r="N259" s="742"/>
      <c r="O259" s="735"/>
      <c r="P259" s="175"/>
      <c r="Q259" s="83">
        <f>'Mapa de Risco'!H259</f>
        <v>0</v>
      </c>
      <c r="R259" s="732" t="s">
        <v>28</v>
      </c>
      <c r="S259" s="732"/>
      <c r="T259" s="732"/>
      <c r="U259" s="183"/>
      <c r="V259" s="174" t="str">
        <f t="shared" si="130"/>
        <v/>
      </c>
      <c r="W259" s="733"/>
      <c r="X259" s="706"/>
      <c r="Y259" s="733"/>
      <c r="Z259" s="122"/>
      <c r="AA259" s="411"/>
      <c r="AB259" s="411"/>
      <c r="AC259" s="411"/>
      <c r="AD259" s="523"/>
    </row>
    <row r="260" spans="2:30" s="78" customFormat="1" ht="15.6" customHeight="1" thickTop="1" thickBot="1" x14ac:dyDescent="0.25">
      <c r="B260" s="455"/>
      <c r="C260" s="462"/>
      <c r="D260" s="465"/>
      <c r="E260" s="472"/>
      <c r="F260" s="610"/>
      <c r="G260" s="120">
        <f>'Mapa de Risco'!F260</f>
        <v>0</v>
      </c>
      <c r="H260" s="729" t="s">
        <v>28</v>
      </c>
      <c r="I260" s="730"/>
      <c r="J260" s="731"/>
      <c r="K260" s="183"/>
      <c r="L260" s="174" t="str">
        <f t="shared" si="129"/>
        <v/>
      </c>
      <c r="M260" s="733"/>
      <c r="N260" s="742"/>
      <c r="O260" s="735"/>
      <c r="P260" s="175"/>
      <c r="Q260" s="83">
        <f>'Mapa de Risco'!H260</f>
        <v>0</v>
      </c>
      <c r="R260" s="732" t="s">
        <v>28</v>
      </c>
      <c r="S260" s="732"/>
      <c r="T260" s="732"/>
      <c r="U260" s="183"/>
      <c r="V260" s="174" t="str">
        <f t="shared" si="130"/>
        <v/>
      </c>
      <c r="W260" s="733"/>
      <c r="X260" s="706"/>
      <c r="Y260" s="733"/>
      <c r="Z260" s="122"/>
      <c r="AA260" s="411"/>
      <c r="AB260" s="411"/>
      <c r="AC260" s="411"/>
      <c r="AD260" s="523"/>
    </row>
    <row r="261" spans="2:30" s="78" customFormat="1" ht="15.6" customHeight="1" thickTop="1" thickBot="1" x14ac:dyDescent="0.25">
      <c r="B261" s="455"/>
      <c r="C261" s="462"/>
      <c r="D261" s="466"/>
      <c r="E261" s="473"/>
      <c r="F261" s="611"/>
      <c r="G261" s="120">
        <f>'Mapa de Risco'!F261</f>
        <v>0</v>
      </c>
      <c r="H261" s="729" t="s">
        <v>28</v>
      </c>
      <c r="I261" s="730"/>
      <c r="J261" s="731"/>
      <c r="K261" s="183"/>
      <c r="L261" s="174" t="str">
        <f t="shared" si="129"/>
        <v/>
      </c>
      <c r="M261" s="734"/>
      <c r="N261" s="743"/>
      <c r="O261" s="736"/>
      <c r="P261" s="175"/>
      <c r="Q261" s="83">
        <f>'Mapa de Risco'!H261</f>
        <v>0</v>
      </c>
      <c r="R261" s="732" t="s">
        <v>28</v>
      </c>
      <c r="S261" s="732"/>
      <c r="T261" s="732"/>
      <c r="U261" s="183"/>
      <c r="V261" s="174" t="str">
        <f t="shared" si="130"/>
        <v/>
      </c>
      <c r="W261" s="734"/>
      <c r="X261" s="707"/>
      <c r="Y261" s="734"/>
      <c r="Z261" s="122"/>
      <c r="AA261" s="412"/>
      <c r="AB261" s="412"/>
      <c r="AC261" s="412"/>
      <c r="AD261" s="524"/>
    </row>
    <row r="262" spans="2:30" s="78" customFormat="1" ht="15.6" customHeight="1" thickTop="1" thickBot="1" x14ac:dyDescent="0.25">
      <c r="B262" s="455"/>
      <c r="C262" s="462"/>
      <c r="D262" s="464" t="str">
        <f>'Mapa de Risco'!D262:D271</f>
        <v>FCS.02</v>
      </c>
      <c r="E262" s="471">
        <f>'Mapa de Risco'!E262:E271</f>
        <v>0</v>
      </c>
      <c r="F262" s="609" t="str">
        <f>'Mapa de Risco'!G262:G271</f>
        <v>Evento 26</v>
      </c>
      <c r="G262" s="120">
        <f>'Mapa de Risco'!F262</f>
        <v>0</v>
      </c>
      <c r="H262" s="729" t="s">
        <v>28</v>
      </c>
      <c r="I262" s="730"/>
      <c r="J262" s="731"/>
      <c r="K262" s="183"/>
      <c r="L262" s="174" t="str">
        <f t="shared" si="129"/>
        <v/>
      </c>
      <c r="M262" s="733" t="str">
        <f t="shared" ref="M262" si="163">IFERROR(AVERAGE(L262:L271),"")</f>
        <v/>
      </c>
      <c r="N262" s="742" t="str">
        <f t="shared" ref="N262" si="164">IF(M262="","",IF(M262&lt;=0.1,$L$10,IF(M262&lt;=0.3,$K$10,IF(M262&lt;=0.5,$J$10,IF(M262&lt;=0.7,$I$10,IF(M262&lt;=0.8,$H$10,""))))))</f>
        <v/>
      </c>
      <c r="O262" s="735" t="str">
        <f t="shared" ref="O262" si="165">IFERROR(1-M262,"")</f>
        <v/>
      </c>
      <c r="P262" s="175"/>
      <c r="Q262" s="83">
        <f>'Mapa de Risco'!H262</f>
        <v>0</v>
      </c>
      <c r="R262" s="732" t="s">
        <v>28</v>
      </c>
      <c r="S262" s="732"/>
      <c r="T262" s="732"/>
      <c r="U262" s="183"/>
      <c r="V262" s="174" t="str">
        <f t="shared" si="130"/>
        <v/>
      </c>
      <c r="W262" s="733" t="str">
        <f t="shared" ref="W262" si="166">IFERROR(AVERAGE(V262:V271),"")</f>
        <v/>
      </c>
      <c r="X262" s="706" t="str">
        <f t="shared" ref="X262" si="167">IF(W262="","",IF(W262&lt;=0.1,$V$10,IF(W262&lt;=0.3,$U$10,IF(W262&lt;=0.5,$T$10,IF(W262&lt;=0.7,$S$10,IF(W262&lt;=0.8,$R$10,""))))))</f>
        <v/>
      </c>
      <c r="Y262" s="733" t="str">
        <f t="shared" ref="Y262" si="168">IFERROR(1-W262,"")</f>
        <v/>
      </c>
      <c r="Z262" s="122"/>
      <c r="AA262" s="411" t="str">
        <f>IFERROR(IF(ROUND('Mapa de Risco'!K262:K271*'Avaliar os Controles Existent.'!O262:O271,0)&lt;=1,1,ROUND('Mapa de Risco'!K262:K271*'Avaliar os Controles Existent.'!O262:O271,0)),"")</f>
        <v/>
      </c>
      <c r="AB262" s="411" t="str">
        <f>IFERROR(IF(ROUND('Mapa de Risco'!L262:L271*'Avaliar os Controles Existent.'!Y262:Y271,0)&lt;=1,1,ROUND('Mapa de Risco'!L262:L271*'Avaliar os Controles Existent.'!Y262:Y271,0)),"")</f>
        <v/>
      </c>
      <c r="AC262" s="410" t="str">
        <f t="shared" si="137"/>
        <v/>
      </c>
      <c r="AD262" s="522" t="str">
        <f t="shared" si="162"/>
        <v/>
      </c>
    </row>
    <row r="263" spans="2:30" s="78" customFormat="1" ht="15.6" customHeight="1" thickTop="1" thickBot="1" x14ac:dyDescent="0.25">
      <c r="B263" s="455"/>
      <c r="C263" s="462"/>
      <c r="D263" s="465"/>
      <c r="E263" s="472"/>
      <c r="F263" s="610"/>
      <c r="G263" s="120">
        <f>'Mapa de Risco'!F263</f>
        <v>0</v>
      </c>
      <c r="H263" s="729" t="s">
        <v>28</v>
      </c>
      <c r="I263" s="730"/>
      <c r="J263" s="731"/>
      <c r="K263" s="183"/>
      <c r="L263" s="174" t="str">
        <f t="shared" si="129"/>
        <v/>
      </c>
      <c r="M263" s="733"/>
      <c r="N263" s="742"/>
      <c r="O263" s="735"/>
      <c r="P263" s="175"/>
      <c r="Q263" s="83">
        <f>'Mapa de Risco'!H263</f>
        <v>0</v>
      </c>
      <c r="R263" s="732" t="s">
        <v>28</v>
      </c>
      <c r="S263" s="732"/>
      <c r="T263" s="732"/>
      <c r="U263" s="183"/>
      <c r="V263" s="174" t="str">
        <f t="shared" si="130"/>
        <v/>
      </c>
      <c r="W263" s="733"/>
      <c r="X263" s="706"/>
      <c r="Y263" s="733"/>
      <c r="Z263" s="122"/>
      <c r="AA263" s="411"/>
      <c r="AB263" s="411"/>
      <c r="AC263" s="411"/>
      <c r="AD263" s="523"/>
    </row>
    <row r="264" spans="2:30" s="78" customFormat="1" ht="15.6" customHeight="1" thickTop="1" thickBot="1" x14ac:dyDescent="0.25">
      <c r="B264" s="455"/>
      <c r="C264" s="462"/>
      <c r="D264" s="465"/>
      <c r="E264" s="472"/>
      <c r="F264" s="610"/>
      <c r="G264" s="120">
        <f>'Mapa de Risco'!F264</f>
        <v>0</v>
      </c>
      <c r="H264" s="729" t="s">
        <v>28</v>
      </c>
      <c r="I264" s="730"/>
      <c r="J264" s="731"/>
      <c r="K264" s="183"/>
      <c r="L264" s="174" t="str">
        <f t="shared" si="129"/>
        <v/>
      </c>
      <c r="M264" s="733"/>
      <c r="N264" s="742"/>
      <c r="O264" s="735"/>
      <c r="P264" s="175"/>
      <c r="Q264" s="83">
        <f>'Mapa de Risco'!H264</f>
        <v>0</v>
      </c>
      <c r="R264" s="732" t="s">
        <v>28</v>
      </c>
      <c r="S264" s="732"/>
      <c r="T264" s="732"/>
      <c r="U264" s="183"/>
      <c r="V264" s="174" t="str">
        <f t="shared" si="130"/>
        <v/>
      </c>
      <c r="W264" s="733"/>
      <c r="X264" s="706"/>
      <c r="Y264" s="733"/>
      <c r="Z264" s="122"/>
      <c r="AA264" s="411"/>
      <c r="AB264" s="411"/>
      <c r="AC264" s="411"/>
      <c r="AD264" s="523"/>
    </row>
    <row r="265" spans="2:30" s="78" customFormat="1" ht="15.6" customHeight="1" thickTop="1" thickBot="1" x14ac:dyDescent="0.25">
      <c r="B265" s="455"/>
      <c r="C265" s="462"/>
      <c r="D265" s="465"/>
      <c r="E265" s="472"/>
      <c r="F265" s="610"/>
      <c r="G265" s="120">
        <f>'Mapa de Risco'!F265</f>
        <v>0</v>
      </c>
      <c r="H265" s="729" t="s">
        <v>28</v>
      </c>
      <c r="I265" s="730"/>
      <c r="J265" s="731"/>
      <c r="K265" s="183"/>
      <c r="L265" s="174" t="str">
        <f t="shared" si="129"/>
        <v/>
      </c>
      <c r="M265" s="733"/>
      <c r="N265" s="742"/>
      <c r="O265" s="735"/>
      <c r="P265" s="175"/>
      <c r="Q265" s="83">
        <f>'Mapa de Risco'!H265</f>
        <v>0</v>
      </c>
      <c r="R265" s="732" t="s">
        <v>28</v>
      </c>
      <c r="S265" s="732"/>
      <c r="T265" s="732"/>
      <c r="U265" s="183"/>
      <c r="V265" s="174" t="str">
        <f t="shared" si="130"/>
        <v/>
      </c>
      <c r="W265" s="733"/>
      <c r="X265" s="706"/>
      <c r="Y265" s="733"/>
      <c r="Z265" s="122"/>
      <c r="AA265" s="411"/>
      <c r="AB265" s="411"/>
      <c r="AC265" s="411"/>
      <c r="AD265" s="523"/>
    </row>
    <row r="266" spans="2:30" s="78" customFormat="1" ht="15.6" customHeight="1" thickTop="1" thickBot="1" x14ac:dyDescent="0.25">
      <c r="B266" s="455"/>
      <c r="C266" s="462"/>
      <c r="D266" s="465"/>
      <c r="E266" s="472"/>
      <c r="F266" s="610"/>
      <c r="G266" s="120">
        <f>'Mapa de Risco'!F266</f>
        <v>0</v>
      </c>
      <c r="H266" s="729" t="s">
        <v>28</v>
      </c>
      <c r="I266" s="730"/>
      <c r="J266" s="731"/>
      <c r="K266" s="183"/>
      <c r="L266" s="174" t="str">
        <f t="shared" si="129"/>
        <v/>
      </c>
      <c r="M266" s="733"/>
      <c r="N266" s="742"/>
      <c r="O266" s="735"/>
      <c r="P266" s="175"/>
      <c r="Q266" s="83">
        <f>'Mapa de Risco'!H266</f>
        <v>0</v>
      </c>
      <c r="R266" s="732" t="s">
        <v>28</v>
      </c>
      <c r="S266" s="732"/>
      <c r="T266" s="732"/>
      <c r="U266" s="183"/>
      <c r="V266" s="174" t="str">
        <f t="shared" si="130"/>
        <v/>
      </c>
      <c r="W266" s="733"/>
      <c r="X266" s="706"/>
      <c r="Y266" s="733"/>
      <c r="Z266" s="122"/>
      <c r="AA266" s="411"/>
      <c r="AB266" s="411"/>
      <c r="AC266" s="411"/>
      <c r="AD266" s="523"/>
    </row>
    <row r="267" spans="2:30" s="78" customFormat="1" ht="15.6" customHeight="1" thickTop="1" thickBot="1" x14ac:dyDescent="0.25">
      <c r="B267" s="455"/>
      <c r="C267" s="462"/>
      <c r="D267" s="465"/>
      <c r="E267" s="472"/>
      <c r="F267" s="610"/>
      <c r="G267" s="120">
        <f>'Mapa de Risco'!F267</f>
        <v>0</v>
      </c>
      <c r="H267" s="729" t="s">
        <v>28</v>
      </c>
      <c r="I267" s="730"/>
      <c r="J267" s="731"/>
      <c r="K267" s="183"/>
      <c r="L267" s="174" t="str">
        <f t="shared" si="129"/>
        <v/>
      </c>
      <c r="M267" s="733"/>
      <c r="N267" s="742"/>
      <c r="O267" s="735"/>
      <c r="P267" s="175"/>
      <c r="Q267" s="83">
        <f>'Mapa de Risco'!H267</f>
        <v>0</v>
      </c>
      <c r="R267" s="732" t="s">
        <v>28</v>
      </c>
      <c r="S267" s="732"/>
      <c r="T267" s="732"/>
      <c r="U267" s="183"/>
      <c r="V267" s="174" t="str">
        <f t="shared" si="130"/>
        <v/>
      </c>
      <c r="W267" s="733"/>
      <c r="X267" s="706"/>
      <c r="Y267" s="733"/>
      <c r="Z267" s="122"/>
      <c r="AA267" s="411"/>
      <c r="AB267" s="411"/>
      <c r="AC267" s="411"/>
      <c r="AD267" s="523"/>
    </row>
    <row r="268" spans="2:30" s="78" customFormat="1" ht="15.6" customHeight="1" thickTop="1" thickBot="1" x14ac:dyDescent="0.25">
      <c r="B268" s="455"/>
      <c r="C268" s="462"/>
      <c r="D268" s="465"/>
      <c r="E268" s="472"/>
      <c r="F268" s="610"/>
      <c r="G268" s="120">
        <f>'Mapa de Risco'!F268</f>
        <v>0</v>
      </c>
      <c r="H268" s="729" t="s">
        <v>28</v>
      </c>
      <c r="I268" s="730"/>
      <c r="J268" s="731"/>
      <c r="K268" s="183"/>
      <c r="L268" s="174" t="str">
        <f t="shared" ref="L268:L331" si="169">IF(K268=$H$10,$H$9,IF(K268=$I$10,$I$9,IF(K268=$J$10,$J$9,IF(K268=$K$10,$K$9,IF(K268=$L$10,$L$9,"")))))</f>
        <v/>
      </c>
      <c r="M268" s="733"/>
      <c r="N268" s="742"/>
      <c r="O268" s="735"/>
      <c r="P268" s="175"/>
      <c r="Q268" s="83">
        <f>'Mapa de Risco'!H268</f>
        <v>0</v>
      </c>
      <c r="R268" s="732" t="s">
        <v>28</v>
      </c>
      <c r="S268" s="732"/>
      <c r="T268" s="732"/>
      <c r="U268" s="183"/>
      <c r="V268" s="174" t="str">
        <f t="shared" si="130"/>
        <v/>
      </c>
      <c r="W268" s="733"/>
      <c r="X268" s="706"/>
      <c r="Y268" s="733"/>
      <c r="Z268" s="122"/>
      <c r="AA268" s="411"/>
      <c r="AB268" s="411"/>
      <c r="AC268" s="411"/>
      <c r="AD268" s="523"/>
    </row>
    <row r="269" spans="2:30" s="78" customFormat="1" ht="15.6" customHeight="1" thickTop="1" thickBot="1" x14ac:dyDescent="0.25">
      <c r="B269" s="455"/>
      <c r="C269" s="462"/>
      <c r="D269" s="465"/>
      <c r="E269" s="472"/>
      <c r="F269" s="610"/>
      <c r="G269" s="120">
        <f>'Mapa de Risco'!F269</f>
        <v>0</v>
      </c>
      <c r="H269" s="729" t="s">
        <v>28</v>
      </c>
      <c r="I269" s="730"/>
      <c r="J269" s="731"/>
      <c r="K269" s="183"/>
      <c r="L269" s="174" t="str">
        <f t="shared" si="169"/>
        <v/>
      </c>
      <c r="M269" s="733"/>
      <c r="N269" s="742"/>
      <c r="O269" s="735"/>
      <c r="P269" s="175"/>
      <c r="Q269" s="83">
        <f>'Mapa de Risco'!H269</f>
        <v>0</v>
      </c>
      <c r="R269" s="732" t="s">
        <v>28</v>
      </c>
      <c r="S269" s="732"/>
      <c r="T269" s="732"/>
      <c r="U269" s="183"/>
      <c r="V269" s="174" t="str">
        <f t="shared" ref="V269:V332" si="170">IF(U269=$R$10,$R$9,IF(U269=$S$10,$S$9,IF(U269=$T$10,$T$9,IF(U269=$U$10,$U$9,IF(U269=$V$10,$V$9,"")))))</f>
        <v/>
      </c>
      <c r="W269" s="733"/>
      <c r="X269" s="706"/>
      <c r="Y269" s="733"/>
      <c r="Z269" s="122"/>
      <c r="AA269" s="411"/>
      <c r="AB269" s="411"/>
      <c r="AC269" s="411"/>
      <c r="AD269" s="523"/>
    </row>
    <row r="270" spans="2:30" s="78" customFormat="1" ht="15.6" customHeight="1" thickTop="1" thickBot="1" x14ac:dyDescent="0.25">
      <c r="B270" s="455"/>
      <c r="C270" s="462"/>
      <c r="D270" s="465"/>
      <c r="E270" s="472"/>
      <c r="F270" s="610"/>
      <c r="G270" s="120">
        <f>'Mapa de Risco'!F270</f>
        <v>0</v>
      </c>
      <c r="H270" s="729" t="s">
        <v>28</v>
      </c>
      <c r="I270" s="730"/>
      <c r="J270" s="731"/>
      <c r="K270" s="183"/>
      <c r="L270" s="174" t="str">
        <f t="shared" si="169"/>
        <v/>
      </c>
      <c r="M270" s="733"/>
      <c r="N270" s="742"/>
      <c r="O270" s="735"/>
      <c r="P270" s="175"/>
      <c r="Q270" s="83">
        <f>'Mapa de Risco'!H270</f>
        <v>0</v>
      </c>
      <c r="R270" s="732" t="s">
        <v>28</v>
      </c>
      <c r="S270" s="732"/>
      <c r="T270" s="732"/>
      <c r="U270" s="183"/>
      <c r="V270" s="174" t="str">
        <f t="shared" si="170"/>
        <v/>
      </c>
      <c r="W270" s="733"/>
      <c r="X270" s="706"/>
      <c r="Y270" s="733"/>
      <c r="Z270" s="122"/>
      <c r="AA270" s="411"/>
      <c r="AB270" s="411"/>
      <c r="AC270" s="411"/>
      <c r="AD270" s="523"/>
    </row>
    <row r="271" spans="2:30" s="78" customFormat="1" ht="15.6" customHeight="1" thickTop="1" thickBot="1" x14ac:dyDescent="0.25">
      <c r="B271" s="455"/>
      <c r="C271" s="462"/>
      <c r="D271" s="466"/>
      <c r="E271" s="473"/>
      <c r="F271" s="611"/>
      <c r="G271" s="120">
        <f>'Mapa de Risco'!F271</f>
        <v>0</v>
      </c>
      <c r="H271" s="729" t="s">
        <v>28</v>
      </c>
      <c r="I271" s="730"/>
      <c r="J271" s="731"/>
      <c r="K271" s="183"/>
      <c r="L271" s="174" t="str">
        <f t="shared" si="169"/>
        <v/>
      </c>
      <c r="M271" s="734"/>
      <c r="N271" s="743"/>
      <c r="O271" s="736"/>
      <c r="P271" s="175"/>
      <c r="Q271" s="83">
        <f>'Mapa de Risco'!H271</f>
        <v>0</v>
      </c>
      <c r="R271" s="732" t="s">
        <v>28</v>
      </c>
      <c r="S271" s="732"/>
      <c r="T271" s="732"/>
      <c r="U271" s="183"/>
      <c r="V271" s="174" t="str">
        <f t="shared" si="170"/>
        <v/>
      </c>
      <c r="W271" s="734"/>
      <c r="X271" s="707"/>
      <c r="Y271" s="734"/>
      <c r="Z271" s="122"/>
      <c r="AA271" s="412"/>
      <c r="AB271" s="412"/>
      <c r="AC271" s="412"/>
      <c r="AD271" s="524"/>
    </row>
    <row r="272" spans="2:30" s="78" customFormat="1" ht="15.6" customHeight="1" thickTop="1" thickBot="1" x14ac:dyDescent="0.25">
      <c r="B272" s="455"/>
      <c r="C272" s="462"/>
      <c r="D272" s="464" t="str">
        <f>'Mapa de Risco'!D272:D281</f>
        <v>FCS.03</v>
      </c>
      <c r="E272" s="471">
        <f>'Mapa de Risco'!E272:E281</f>
        <v>0</v>
      </c>
      <c r="F272" s="609" t="str">
        <f>'Mapa de Risco'!G272:G281</f>
        <v>Evento 27</v>
      </c>
      <c r="G272" s="120">
        <f>'Mapa de Risco'!F272</f>
        <v>0</v>
      </c>
      <c r="H272" s="729" t="s">
        <v>28</v>
      </c>
      <c r="I272" s="730"/>
      <c r="J272" s="731"/>
      <c r="K272" s="183"/>
      <c r="L272" s="174" t="str">
        <f t="shared" si="169"/>
        <v/>
      </c>
      <c r="M272" s="733" t="str">
        <f t="shared" ref="M272" si="171">IFERROR(AVERAGE(L272:L281),"")</f>
        <v/>
      </c>
      <c r="N272" s="742" t="str">
        <f t="shared" ref="N272" si="172">IF(M272="","",IF(M272&lt;=0.1,$L$10,IF(M272&lt;=0.3,$K$10,IF(M272&lt;=0.5,$J$10,IF(M272&lt;=0.7,$I$10,IF(M272&lt;=0.8,$H$10,""))))))</f>
        <v/>
      </c>
      <c r="O272" s="735" t="str">
        <f t="shared" ref="O272" si="173">IFERROR(1-M272,"")</f>
        <v/>
      </c>
      <c r="P272" s="175"/>
      <c r="Q272" s="83">
        <f>'Mapa de Risco'!H272</f>
        <v>0</v>
      </c>
      <c r="R272" s="732" t="s">
        <v>28</v>
      </c>
      <c r="S272" s="732"/>
      <c r="T272" s="732"/>
      <c r="U272" s="183"/>
      <c r="V272" s="174" t="str">
        <f t="shared" si="170"/>
        <v/>
      </c>
      <c r="W272" s="733" t="str">
        <f t="shared" ref="W272" si="174">IFERROR(AVERAGE(V272:V281),"")</f>
        <v/>
      </c>
      <c r="X272" s="706" t="str">
        <f t="shared" ref="X272" si="175">IF(W272="","",IF(W272&lt;=0.1,$V$10,IF(W272&lt;=0.3,$U$10,IF(W272&lt;=0.5,$T$10,IF(W272&lt;=0.7,$S$10,IF(W272&lt;=0.8,$R$10,""))))))</f>
        <v/>
      </c>
      <c r="Y272" s="733" t="str">
        <f t="shared" ref="Y272" si="176">IFERROR(1-W272,"")</f>
        <v/>
      </c>
      <c r="Z272" s="122"/>
      <c r="AA272" s="411" t="str">
        <f>IFERROR(IF(ROUND('Mapa de Risco'!K272:K281*'Avaliar os Controles Existent.'!O272:O281,0)&lt;=1,1,ROUND('Mapa de Risco'!K272:K281*'Avaliar os Controles Existent.'!O272:O281,0)),"")</f>
        <v/>
      </c>
      <c r="AB272" s="411" t="str">
        <f>IFERROR(IF(ROUND('Mapa de Risco'!L272:L281*'Avaliar os Controles Existent.'!Y272:Y281,0)&lt;=1,1,ROUND('Mapa de Risco'!L272:L281*'Avaliar os Controles Existent.'!Y272:Y281,0)),"")</f>
        <v/>
      </c>
      <c r="AC272" s="410" t="str">
        <f t="shared" si="137"/>
        <v/>
      </c>
      <c r="AD272" s="522" t="str">
        <f t="shared" si="162"/>
        <v/>
      </c>
    </row>
    <row r="273" spans="2:30" s="78" customFormat="1" ht="15.6" customHeight="1" thickTop="1" thickBot="1" x14ac:dyDescent="0.25">
      <c r="B273" s="455"/>
      <c r="C273" s="462"/>
      <c r="D273" s="465"/>
      <c r="E273" s="472"/>
      <c r="F273" s="610"/>
      <c r="G273" s="120">
        <f>'Mapa de Risco'!F273</f>
        <v>0</v>
      </c>
      <c r="H273" s="729" t="s">
        <v>28</v>
      </c>
      <c r="I273" s="730"/>
      <c r="J273" s="731"/>
      <c r="K273" s="183"/>
      <c r="L273" s="174" t="str">
        <f t="shared" si="169"/>
        <v/>
      </c>
      <c r="M273" s="733"/>
      <c r="N273" s="742"/>
      <c r="O273" s="735"/>
      <c r="P273" s="175"/>
      <c r="Q273" s="83">
        <f>'Mapa de Risco'!H273</f>
        <v>0</v>
      </c>
      <c r="R273" s="732" t="s">
        <v>28</v>
      </c>
      <c r="S273" s="732"/>
      <c r="T273" s="732"/>
      <c r="U273" s="183"/>
      <c r="V273" s="174" t="str">
        <f t="shared" si="170"/>
        <v/>
      </c>
      <c r="W273" s="733"/>
      <c r="X273" s="706"/>
      <c r="Y273" s="733"/>
      <c r="Z273" s="122"/>
      <c r="AA273" s="411"/>
      <c r="AB273" s="411"/>
      <c r="AC273" s="411"/>
      <c r="AD273" s="523"/>
    </row>
    <row r="274" spans="2:30" s="78" customFormat="1" ht="15.6" customHeight="1" thickTop="1" thickBot="1" x14ac:dyDescent="0.25">
      <c r="B274" s="455"/>
      <c r="C274" s="462"/>
      <c r="D274" s="465"/>
      <c r="E274" s="472"/>
      <c r="F274" s="610"/>
      <c r="G274" s="120">
        <f>'Mapa de Risco'!F274</f>
        <v>0</v>
      </c>
      <c r="H274" s="729" t="s">
        <v>28</v>
      </c>
      <c r="I274" s="730"/>
      <c r="J274" s="731"/>
      <c r="K274" s="183"/>
      <c r="L274" s="174" t="str">
        <f t="shared" si="169"/>
        <v/>
      </c>
      <c r="M274" s="733"/>
      <c r="N274" s="742"/>
      <c r="O274" s="735"/>
      <c r="P274" s="175"/>
      <c r="Q274" s="83">
        <f>'Mapa de Risco'!H274</f>
        <v>0</v>
      </c>
      <c r="R274" s="732" t="s">
        <v>28</v>
      </c>
      <c r="S274" s="732"/>
      <c r="T274" s="732"/>
      <c r="U274" s="183"/>
      <c r="V274" s="174" t="str">
        <f t="shared" si="170"/>
        <v/>
      </c>
      <c r="W274" s="733"/>
      <c r="X274" s="706"/>
      <c r="Y274" s="733"/>
      <c r="Z274" s="122"/>
      <c r="AA274" s="411"/>
      <c r="AB274" s="411"/>
      <c r="AC274" s="411"/>
      <c r="AD274" s="523"/>
    </row>
    <row r="275" spans="2:30" s="78" customFormat="1" ht="15.6" customHeight="1" thickTop="1" thickBot="1" x14ac:dyDescent="0.25">
      <c r="B275" s="455"/>
      <c r="C275" s="462"/>
      <c r="D275" s="465"/>
      <c r="E275" s="472"/>
      <c r="F275" s="610"/>
      <c r="G275" s="120">
        <f>'Mapa de Risco'!F275</f>
        <v>0</v>
      </c>
      <c r="H275" s="729" t="s">
        <v>28</v>
      </c>
      <c r="I275" s="730"/>
      <c r="J275" s="731"/>
      <c r="K275" s="183"/>
      <c r="L275" s="174" t="str">
        <f t="shared" si="169"/>
        <v/>
      </c>
      <c r="M275" s="733"/>
      <c r="N275" s="742"/>
      <c r="O275" s="735"/>
      <c r="P275" s="175"/>
      <c r="Q275" s="83">
        <f>'Mapa de Risco'!H275</f>
        <v>0</v>
      </c>
      <c r="R275" s="732" t="s">
        <v>28</v>
      </c>
      <c r="S275" s="732"/>
      <c r="T275" s="732"/>
      <c r="U275" s="183"/>
      <c r="V275" s="174" t="str">
        <f t="shared" si="170"/>
        <v/>
      </c>
      <c r="W275" s="733"/>
      <c r="X275" s="706"/>
      <c r="Y275" s="733"/>
      <c r="Z275" s="122"/>
      <c r="AA275" s="411"/>
      <c r="AB275" s="411"/>
      <c r="AC275" s="411"/>
      <c r="AD275" s="523"/>
    </row>
    <row r="276" spans="2:30" s="78" customFormat="1" ht="15.6" customHeight="1" thickTop="1" thickBot="1" x14ac:dyDescent="0.25">
      <c r="B276" s="455"/>
      <c r="C276" s="462"/>
      <c r="D276" s="465"/>
      <c r="E276" s="472"/>
      <c r="F276" s="610"/>
      <c r="G276" s="120">
        <f>'Mapa de Risco'!F276</f>
        <v>0</v>
      </c>
      <c r="H276" s="729" t="s">
        <v>28</v>
      </c>
      <c r="I276" s="730"/>
      <c r="J276" s="731"/>
      <c r="K276" s="183"/>
      <c r="L276" s="174" t="str">
        <f t="shared" si="169"/>
        <v/>
      </c>
      <c r="M276" s="733"/>
      <c r="N276" s="742"/>
      <c r="O276" s="735"/>
      <c r="P276" s="175"/>
      <c r="Q276" s="83">
        <f>'Mapa de Risco'!H276</f>
        <v>0</v>
      </c>
      <c r="R276" s="732" t="s">
        <v>28</v>
      </c>
      <c r="S276" s="732"/>
      <c r="T276" s="732"/>
      <c r="U276" s="183"/>
      <c r="V276" s="174" t="str">
        <f t="shared" si="170"/>
        <v/>
      </c>
      <c r="W276" s="733"/>
      <c r="X276" s="706"/>
      <c r="Y276" s="733"/>
      <c r="Z276" s="122"/>
      <c r="AA276" s="411"/>
      <c r="AB276" s="411"/>
      <c r="AC276" s="411"/>
      <c r="AD276" s="523"/>
    </row>
    <row r="277" spans="2:30" s="78" customFormat="1" ht="15.6" customHeight="1" thickTop="1" thickBot="1" x14ac:dyDescent="0.25">
      <c r="B277" s="455"/>
      <c r="C277" s="462"/>
      <c r="D277" s="465"/>
      <c r="E277" s="472"/>
      <c r="F277" s="610"/>
      <c r="G277" s="120">
        <f>'Mapa de Risco'!F277</f>
        <v>0</v>
      </c>
      <c r="H277" s="729" t="s">
        <v>28</v>
      </c>
      <c r="I277" s="730"/>
      <c r="J277" s="731"/>
      <c r="K277" s="183"/>
      <c r="L277" s="174" t="str">
        <f t="shared" si="169"/>
        <v/>
      </c>
      <c r="M277" s="733"/>
      <c r="N277" s="742"/>
      <c r="O277" s="735"/>
      <c r="P277" s="175"/>
      <c r="Q277" s="83">
        <f>'Mapa de Risco'!H277</f>
        <v>0</v>
      </c>
      <c r="R277" s="732" t="s">
        <v>28</v>
      </c>
      <c r="S277" s="732"/>
      <c r="T277" s="732"/>
      <c r="U277" s="183"/>
      <c r="V277" s="174" t="str">
        <f t="shared" si="170"/>
        <v/>
      </c>
      <c r="W277" s="733"/>
      <c r="X277" s="706"/>
      <c r="Y277" s="733"/>
      <c r="Z277" s="122"/>
      <c r="AA277" s="411"/>
      <c r="AB277" s="411"/>
      <c r="AC277" s="411"/>
      <c r="AD277" s="523"/>
    </row>
    <row r="278" spans="2:30" s="78" customFormat="1" ht="15.6" customHeight="1" thickTop="1" thickBot="1" x14ac:dyDescent="0.25">
      <c r="B278" s="455"/>
      <c r="C278" s="462"/>
      <c r="D278" s="465"/>
      <c r="E278" s="472"/>
      <c r="F278" s="610"/>
      <c r="G278" s="120">
        <f>'Mapa de Risco'!F278</f>
        <v>0</v>
      </c>
      <c r="H278" s="729" t="s">
        <v>28</v>
      </c>
      <c r="I278" s="730"/>
      <c r="J278" s="731"/>
      <c r="K278" s="183"/>
      <c r="L278" s="174" t="str">
        <f t="shared" si="169"/>
        <v/>
      </c>
      <c r="M278" s="733"/>
      <c r="N278" s="742"/>
      <c r="O278" s="735"/>
      <c r="P278" s="175"/>
      <c r="Q278" s="83">
        <f>'Mapa de Risco'!H278</f>
        <v>0</v>
      </c>
      <c r="R278" s="732" t="s">
        <v>28</v>
      </c>
      <c r="S278" s="732"/>
      <c r="T278" s="732"/>
      <c r="U278" s="183"/>
      <c r="V278" s="174" t="str">
        <f t="shared" si="170"/>
        <v/>
      </c>
      <c r="W278" s="733"/>
      <c r="X278" s="706"/>
      <c r="Y278" s="733"/>
      <c r="Z278" s="122"/>
      <c r="AA278" s="411"/>
      <c r="AB278" s="411"/>
      <c r="AC278" s="411"/>
      <c r="AD278" s="523"/>
    </row>
    <row r="279" spans="2:30" s="78" customFormat="1" ht="15.6" customHeight="1" thickTop="1" thickBot="1" x14ac:dyDescent="0.25">
      <c r="B279" s="455"/>
      <c r="C279" s="462"/>
      <c r="D279" s="465"/>
      <c r="E279" s="472"/>
      <c r="F279" s="610"/>
      <c r="G279" s="120">
        <f>'Mapa de Risco'!F279</f>
        <v>0</v>
      </c>
      <c r="H279" s="729" t="s">
        <v>28</v>
      </c>
      <c r="I279" s="730"/>
      <c r="J279" s="731"/>
      <c r="K279" s="183"/>
      <c r="L279" s="174" t="str">
        <f t="shared" si="169"/>
        <v/>
      </c>
      <c r="M279" s="733"/>
      <c r="N279" s="742"/>
      <c r="O279" s="735"/>
      <c r="P279" s="175"/>
      <c r="Q279" s="83">
        <f>'Mapa de Risco'!H279</f>
        <v>0</v>
      </c>
      <c r="R279" s="732" t="s">
        <v>28</v>
      </c>
      <c r="S279" s="732"/>
      <c r="T279" s="732"/>
      <c r="U279" s="183"/>
      <c r="V279" s="174" t="str">
        <f t="shared" si="170"/>
        <v/>
      </c>
      <c r="W279" s="733"/>
      <c r="X279" s="706"/>
      <c r="Y279" s="733"/>
      <c r="Z279" s="122"/>
      <c r="AA279" s="411"/>
      <c r="AB279" s="411"/>
      <c r="AC279" s="411"/>
      <c r="AD279" s="523"/>
    </row>
    <row r="280" spans="2:30" s="78" customFormat="1" ht="15.6" customHeight="1" thickTop="1" thickBot="1" x14ac:dyDescent="0.25">
      <c r="B280" s="455"/>
      <c r="C280" s="462"/>
      <c r="D280" s="465"/>
      <c r="E280" s="472"/>
      <c r="F280" s="610"/>
      <c r="G280" s="120">
        <f>'Mapa de Risco'!F280</f>
        <v>0</v>
      </c>
      <c r="H280" s="729" t="s">
        <v>28</v>
      </c>
      <c r="I280" s="730"/>
      <c r="J280" s="731"/>
      <c r="K280" s="183"/>
      <c r="L280" s="174" t="str">
        <f t="shared" si="169"/>
        <v/>
      </c>
      <c r="M280" s="733"/>
      <c r="N280" s="742"/>
      <c r="O280" s="735"/>
      <c r="P280" s="175"/>
      <c r="Q280" s="83">
        <f>'Mapa de Risco'!H280</f>
        <v>0</v>
      </c>
      <c r="R280" s="732" t="s">
        <v>28</v>
      </c>
      <c r="S280" s="732"/>
      <c r="T280" s="732"/>
      <c r="U280" s="183"/>
      <c r="V280" s="174" t="str">
        <f t="shared" si="170"/>
        <v/>
      </c>
      <c r="W280" s="733"/>
      <c r="X280" s="706"/>
      <c r="Y280" s="733"/>
      <c r="Z280" s="122"/>
      <c r="AA280" s="411"/>
      <c r="AB280" s="411"/>
      <c r="AC280" s="411"/>
      <c r="AD280" s="523"/>
    </row>
    <row r="281" spans="2:30" s="78" customFormat="1" ht="15.6" customHeight="1" thickTop="1" thickBot="1" x14ac:dyDescent="0.25">
      <c r="B281" s="455"/>
      <c r="C281" s="462"/>
      <c r="D281" s="466"/>
      <c r="E281" s="473"/>
      <c r="F281" s="611"/>
      <c r="G281" s="120">
        <f>'Mapa de Risco'!F281</f>
        <v>0</v>
      </c>
      <c r="H281" s="729" t="s">
        <v>28</v>
      </c>
      <c r="I281" s="730"/>
      <c r="J281" s="731"/>
      <c r="K281" s="183"/>
      <c r="L281" s="174" t="str">
        <f t="shared" si="169"/>
        <v/>
      </c>
      <c r="M281" s="734"/>
      <c r="N281" s="743"/>
      <c r="O281" s="736"/>
      <c r="P281" s="175"/>
      <c r="Q281" s="83">
        <f>'Mapa de Risco'!H281</f>
        <v>0</v>
      </c>
      <c r="R281" s="732" t="s">
        <v>28</v>
      </c>
      <c r="S281" s="732"/>
      <c r="T281" s="732"/>
      <c r="U281" s="183"/>
      <c r="V281" s="174" t="str">
        <f t="shared" si="170"/>
        <v/>
      </c>
      <c r="W281" s="734"/>
      <c r="X281" s="707"/>
      <c r="Y281" s="734"/>
      <c r="Z281" s="122"/>
      <c r="AA281" s="412"/>
      <c r="AB281" s="412"/>
      <c r="AC281" s="412"/>
      <c r="AD281" s="524"/>
    </row>
    <row r="282" spans="2:30" s="78" customFormat="1" ht="15.6" customHeight="1" thickTop="1" thickBot="1" x14ac:dyDescent="0.25">
      <c r="B282" s="455"/>
      <c r="C282" s="462"/>
      <c r="D282" s="464" t="str">
        <f>'Mapa de Risco'!D282:D291</f>
        <v>FCS.04</v>
      </c>
      <c r="E282" s="471">
        <f>'Mapa de Risco'!E282:E291</f>
        <v>0</v>
      </c>
      <c r="F282" s="609" t="str">
        <f>'Mapa de Risco'!G282:G291</f>
        <v>Evento 28</v>
      </c>
      <c r="G282" s="120">
        <f>'Mapa de Risco'!F282</f>
        <v>0</v>
      </c>
      <c r="H282" s="729" t="s">
        <v>28</v>
      </c>
      <c r="I282" s="730"/>
      <c r="J282" s="731"/>
      <c r="K282" s="183"/>
      <c r="L282" s="174" t="str">
        <f t="shared" si="169"/>
        <v/>
      </c>
      <c r="M282" s="733" t="str">
        <f t="shared" ref="M282" si="177">IFERROR(AVERAGE(L282:L291),"")</f>
        <v/>
      </c>
      <c r="N282" s="742" t="str">
        <f t="shared" ref="N282" si="178">IF(M282="","",IF(M282&lt;=0.1,$L$10,IF(M282&lt;=0.3,$K$10,IF(M282&lt;=0.5,$J$10,IF(M282&lt;=0.7,$I$10,IF(M282&lt;=0.8,$H$10,""))))))</f>
        <v/>
      </c>
      <c r="O282" s="735" t="str">
        <f t="shared" ref="O282" si="179">IFERROR(1-M282,"")</f>
        <v/>
      </c>
      <c r="P282" s="175"/>
      <c r="Q282" s="83">
        <f>'Mapa de Risco'!H282</f>
        <v>0</v>
      </c>
      <c r="R282" s="732" t="s">
        <v>28</v>
      </c>
      <c r="S282" s="732"/>
      <c r="T282" s="732"/>
      <c r="U282" s="183"/>
      <c r="V282" s="174" t="str">
        <f t="shared" si="170"/>
        <v/>
      </c>
      <c r="W282" s="733" t="str">
        <f t="shared" ref="W282" si="180">IFERROR(AVERAGE(V282:V291),"")</f>
        <v/>
      </c>
      <c r="X282" s="706" t="str">
        <f t="shared" ref="X282" si="181">IF(W282="","",IF(W282&lt;=0.1,$V$10,IF(W282&lt;=0.3,$U$10,IF(W282&lt;=0.5,$T$10,IF(W282&lt;=0.7,$S$10,IF(W282&lt;=0.8,$R$10,""))))))</f>
        <v/>
      </c>
      <c r="Y282" s="733" t="str">
        <f t="shared" ref="Y282" si="182">IFERROR(1-W282,"")</f>
        <v/>
      </c>
      <c r="Z282" s="122"/>
      <c r="AA282" s="411" t="str">
        <f>IFERROR(IF(ROUND('Mapa de Risco'!K282:K291*'Avaliar os Controles Existent.'!O282:O291,0)&lt;=1,1,ROUND('Mapa de Risco'!K282:K291*'Avaliar os Controles Existent.'!O282:O291,0)),"")</f>
        <v/>
      </c>
      <c r="AB282" s="411" t="str">
        <f>IFERROR(IF(ROUND('Mapa de Risco'!L282:L291*'Avaliar os Controles Existent.'!Y282:Y291,0)&lt;=1,1,ROUND('Mapa de Risco'!L282:L291*'Avaliar os Controles Existent.'!Y282:Y291,0)),"")</f>
        <v/>
      </c>
      <c r="AC282" s="410" t="str">
        <f t="shared" ref="AC282:AC342" si="183">IFERROR(AA282*AB282,"")</f>
        <v/>
      </c>
      <c r="AD282" s="522" t="str">
        <f t="shared" si="162"/>
        <v/>
      </c>
    </row>
    <row r="283" spans="2:30" s="78" customFormat="1" ht="15.6" customHeight="1" thickTop="1" thickBot="1" x14ac:dyDescent="0.25">
      <c r="B283" s="455"/>
      <c r="C283" s="462"/>
      <c r="D283" s="465"/>
      <c r="E283" s="472"/>
      <c r="F283" s="610"/>
      <c r="G283" s="120">
        <f>'Mapa de Risco'!F283</f>
        <v>0</v>
      </c>
      <c r="H283" s="729" t="s">
        <v>28</v>
      </c>
      <c r="I283" s="730"/>
      <c r="J283" s="731"/>
      <c r="K283" s="183"/>
      <c r="L283" s="174" t="str">
        <f t="shared" si="169"/>
        <v/>
      </c>
      <c r="M283" s="733"/>
      <c r="N283" s="742"/>
      <c r="O283" s="735"/>
      <c r="P283" s="175"/>
      <c r="Q283" s="83">
        <f>'Mapa de Risco'!H283</f>
        <v>0</v>
      </c>
      <c r="R283" s="732" t="s">
        <v>28</v>
      </c>
      <c r="S283" s="732"/>
      <c r="T283" s="732"/>
      <c r="U283" s="183"/>
      <c r="V283" s="174" t="str">
        <f t="shared" si="170"/>
        <v/>
      </c>
      <c r="W283" s="733"/>
      <c r="X283" s="706"/>
      <c r="Y283" s="733"/>
      <c r="Z283" s="122"/>
      <c r="AA283" s="411"/>
      <c r="AB283" s="411"/>
      <c r="AC283" s="411"/>
      <c r="AD283" s="523"/>
    </row>
    <row r="284" spans="2:30" s="78" customFormat="1" ht="15.6" customHeight="1" thickTop="1" thickBot="1" x14ac:dyDescent="0.25">
      <c r="B284" s="455"/>
      <c r="C284" s="462"/>
      <c r="D284" s="465"/>
      <c r="E284" s="472"/>
      <c r="F284" s="610"/>
      <c r="G284" s="120">
        <f>'Mapa de Risco'!F284</f>
        <v>0</v>
      </c>
      <c r="H284" s="729" t="s">
        <v>28</v>
      </c>
      <c r="I284" s="730"/>
      <c r="J284" s="731"/>
      <c r="K284" s="183"/>
      <c r="L284" s="174" t="str">
        <f t="shared" si="169"/>
        <v/>
      </c>
      <c r="M284" s="733"/>
      <c r="N284" s="742"/>
      <c r="O284" s="735"/>
      <c r="P284" s="175"/>
      <c r="Q284" s="83">
        <f>'Mapa de Risco'!H284</f>
        <v>0</v>
      </c>
      <c r="R284" s="732" t="s">
        <v>28</v>
      </c>
      <c r="S284" s="732"/>
      <c r="T284" s="732"/>
      <c r="U284" s="183"/>
      <c r="V284" s="174" t="str">
        <f t="shared" si="170"/>
        <v/>
      </c>
      <c r="W284" s="733"/>
      <c r="X284" s="706"/>
      <c r="Y284" s="733"/>
      <c r="Z284" s="122"/>
      <c r="AA284" s="411"/>
      <c r="AB284" s="411"/>
      <c r="AC284" s="411"/>
      <c r="AD284" s="523"/>
    </row>
    <row r="285" spans="2:30" s="78" customFormat="1" ht="15.6" customHeight="1" thickTop="1" thickBot="1" x14ac:dyDescent="0.25">
      <c r="B285" s="455"/>
      <c r="C285" s="462"/>
      <c r="D285" s="465"/>
      <c r="E285" s="472"/>
      <c r="F285" s="610"/>
      <c r="G285" s="120">
        <f>'Mapa de Risco'!F285</f>
        <v>0</v>
      </c>
      <c r="H285" s="729" t="s">
        <v>28</v>
      </c>
      <c r="I285" s="730"/>
      <c r="J285" s="731"/>
      <c r="K285" s="183"/>
      <c r="L285" s="174" t="str">
        <f t="shared" si="169"/>
        <v/>
      </c>
      <c r="M285" s="733"/>
      <c r="N285" s="742"/>
      <c r="O285" s="735"/>
      <c r="P285" s="175"/>
      <c r="Q285" s="83">
        <f>'Mapa de Risco'!H285</f>
        <v>0</v>
      </c>
      <c r="R285" s="732" t="s">
        <v>28</v>
      </c>
      <c r="S285" s="732"/>
      <c r="T285" s="732"/>
      <c r="U285" s="183"/>
      <c r="V285" s="174" t="str">
        <f t="shared" si="170"/>
        <v/>
      </c>
      <c r="W285" s="733"/>
      <c r="X285" s="706"/>
      <c r="Y285" s="733"/>
      <c r="Z285" s="122"/>
      <c r="AA285" s="411"/>
      <c r="AB285" s="411"/>
      <c r="AC285" s="411"/>
      <c r="AD285" s="523"/>
    </row>
    <row r="286" spans="2:30" s="78" customFormat="1" ht="15.6" customHeight="1" thickTop="1" thickBot="1" x14ac:dyDescent="0.25">
      <c r="B286" s="455"/>
      <c r="C286" s="462"/>
      <c r="D286" s="465"/>
      <c r="E286" s="472"/>
      <c r="F286" s="610"/>
      <c r="G286" s="120">
        <f>'Mapa de Risco'!F286</f>
        <v>0</v>
      </c>
      <c r="H286" s="729" t="s">
        <v>28</v>
      </c>
      <c r="I286" s="730"/>
      <c r="J286" s="731"/>
      <c r="K286" s="183"/>
      <c r="L286" s="174" t="str">
        <f t="shared" si="169"/>
        <v/>
      </c>
      <c r="M286" s="733"/>
      <c r="N286" s="742"/>
      <c r="O286" s="735"/>
      <c r="P286" s="175"/>
      <c r="Q286" s="83">
        <f>'Mapa de Risco'!H286</f>
        <v>0</v>
      </c>
      <c r="R286" s="732" t="s">
        <v>28</v>
      </c>
      <c r="S286" s="732"/>
      <c r="T286" s="732"/>
      <c r="U286" s="183"/>
      <c r="V286" s="174" t="str">
        <f t="shared" si="170"/>
        <v/>
      </c>
      <c r="W286" s="733"/>
      <c r="X286" s="706"/>
      <c r="Y286" s="733"/>
      <c r="Z286" s="122"/>
      <c r="AA286" s="411"/>
      <c r="AB286" s="411"/>
      <c r="AC286" s="411"/>
      <c r="AD286" s="523"/>
    </row>
    <row r="287" spans="2:30" s="78" customFormat="1" ht="15.6" customHeight="1" thickTop="1" thickBot="1" x14ac:dyDescent="0.25">
      <c r="B287" s="455"/>
      <c r="C287" s="462"/>
      <c r="D287" s="465"/>
      <c r="E287" s="472"/>
      <c r="F287" s="610"/>
      <c r="G287" s="120">
        <f>'Mapa de Risco'!F287</f>
        <v>0</v>
      </c>
      <c r="H287" s="729" t="s">
        <v>28</v>
      </c>
      <c r="I287" s="730"/>
      <c r="J287" s="731"/>
      <c r="K287" s="183"/>
      <c r="L287" s="174" t="str">
        <f t="shared" si="169"/>
        <v/>
      </c>
      <c r="M287" s="733"/>
      <c r="N287" s="742"/>
      <c r="O287" s="735"/>
      <c r="P287" s="175"/>
      <c r="Q287" s="83">
        <f>'Mapa de Risco'!H287</f>
        <v>0</v>
      </c>
      <c r="R287" s="732" t="s">
        <v>28</v>
      </c>
      <c r="S287" s="732"/>
      <c r="T287" s="732"/>
      <c r="U287" s="183"/>
      <c r="V287" s="174" t="str">
        <f t="shared" si="170"/>
        <v/>
      </c>
      <c r="W287" s="733"/>
      <c r="X287" s="706"/>
      <c r="Y287" s="733"/>
      <c r="Z287" s="122"/>
      <c r="AA287" s="411"/>
      <c r="AB287" s="411"/>
      <c r="AC287" s="411"/>
      <c r="AD287" s="523"/>
    </row>
    <row r="288" spans="2:30" s="78" customFormat="1" ht="15.6" customHeight="1" thickTop="1" thickBot="1" x14ac:dyDescent="0.25">
      <c r="B288" s="455"/>
      <c r="C288" s="462"/>
      <c r="D288" s="465"/>
      <c r="E288" s="472"/>
      <c r="F288" s="610"/>
      <c r="G288" s="120">
        <f>'Mapa de Risco'!F288</f>
        <v>0</v>
      </c>
      <c r="H288" s="729" t="s">
        <v>28</v>
      </c>
      <c r="I288" s="730"/>
      <c r="J288" s="731"/>
      <c r="K288" s="183"/>
      <c r="L288" s="174" t="str">
        <f t="shared" si="169"/>
        <v/>
      </c>
      <c r="M288" s="733"/>
      <c r="N288" s="742"/>
      <c r="O288" s="735"/>
      <c r="P288" s="175"/>
      <c r="Q288" s="83">
        <f>'Mapa de Risco'!H288</f>
        <v>0</v>
      </c>
      <c r="R288" s="732" t="s">
        <v>28</v>
      </c>
      <c r="S288" s="732"/>
      <c r="T288" s="732"/>
      <c r="U288" s="183"/>
      <c r="V288" s="174" t="str">
        <f t="shared" si="170"/>
        <v/>
      </c>
      <c r="W288" s="733"/>
      <c r="X288" s="706"/>
      <c r="Y288" s="733"/>
      <c r="Z288" s="122"/>
      <c r="AA288" s="411"/>
      <c r="AB288" s="411"/>
      <c r="AC288" s="411"/>
      <c r="AD288" s="523"/>
    </row>
    <row r="289" spans="2:30" s="78" customFormat="1" ht="15.6" customHeight="1" thickTop="1" thickBot="1" x14ac:dyDescent="0.25">
      <c r="B289" s="455"/>
      <c r="C289" s="462"/>
      <c r="D289" s="465"/>
      <c r="E289" s="472"/>
      <c r="F289" s="610"/>
      <c r="G289" s="120">
        <f>'Mapa de Risco'!F289</f>
        <v>0</v>
      </c>
      <c r="H289" s="729" t="s">
        <v>28</v>
      </c>
      <c r="I289" s="730"/>
      <c r="J289" s="731"/>
      <c r="K289" s="183"/>
      <c r="L289" s="174" t="str">
        <f t="shared" si="169"/>
        <v/>
      </c>
      <c r="M289" s="733"/>
      <c r="N289" s="742"/>
      <c r="O289" s="735"/>
      <c r="P289" s="175"/>
      <c r="Q289" s="83">
        <f>'Mapa de Risco'!H289</f>
        <v>0</v>
      </c>
      <c r="R289" s="732" t="s">
        <v>28</v>
      </c>
      <c r="S289" s="732"/>
      <c r="T289" s="732"/>
      <c r="U289" s="183"/>
      <c r="V289" s="174" t="str">
        <f t="shared" si="170"/>
        <v/>
      </c>
      <c r="W289" s="733"/>
      <c r="X289" s="706"/>
      <c r="Y289" s="733"/>
      <c r="Z289" s="122"/>
      <c r="AA289" s="411"/>
      <c r="AB289" s="411"/>
      <c r="AC289" s="411"/>
      <c r="AD289" s="523"/>
    </row>
    <row r="290" spans="2:30" s="78" customFormat="1" ht="15.6" customHeight="1" thickTop="1" thickBot="1" x14ac:dyDescent="0.25">
      <c r="B290" s="455"/>
      <c r="C290" s="462"/>
      <c r="D290" s="465"/>
      <c r="E290" s="472"/>
      <c r="F290" s="610"/>
      <c r="G290" s="120">
        <f>'Mapa de Risco'!F290</f>
        <v>0</v>
      </c>
      <c r="H290" s="729" t="s">
        <v>28</v>
      </c>
      <c r="I290" s="730"/>
      <c r="J290" s="731"/>
      <c r="K290" s="183"/>
      <c r="L290" s="174" t="str">
        <f t="shared" si="169"/>
        <v/>
      </c>
      <c r="M290" s="733"/>
      <c r="N290" s="742"/>
      <c r="O290" s="735"/>
      <c r="P290" s="175"/>
      <c r="Q290" s="83">
        <f>'Mapa de Risco'!H290</f>
        <v>0</v>
      </c>
      <c r="R290" s="732" t="s">
        <v>28</v>
      </c>
      <c r="S290" s="732"/>
      <c r="T290" s="732"/>
      <c r="U290" s="183"/>
      <c r="V290" s="174" t="str">
        <f t="shared" si="170"/>
        <v/>
      </c>
      <c r="W290" s="733"/>
      <c r="X290" s="706"/>
      <c r="Y290" s="733"/>
      <c r="Z290" s="122"/>
      <c r="AA290" s="411"/>
      <c r="AB290" s="411"/>
      <c r="AC290" s="411"/>
      <c r="AD290" s="523"/>
    </row>
    <row r="291" spans="2:30" s="78" customFormat="1" ht="15.6" customHeight="1" thickTop="1" thickBot="1" x14ac:dyDescent="0.25">
      <c r="B291" s="455"/>
      <c r="C291" s="462"/>
      <c r="D291" s="466"/>
      <c r="E291" s="473"/>
      <c r="F291" s="611"/>
      <c r="G291" s="120">
        <f>'Mapa de Risco'!F291</f>
        <v>0</v>
      </c>
      <c r="H291" s="729" t="s">
        <v>28</v>
      </c>
      <c r="I291" s="730"/>
      <c r="J291" s="731"/>
      <c r="K291" s="183"/>
      <c r="L291" s="174" t="str">
        <f t="shared" si="169"/>
        <v/>
      </c>
      <c r="M291" s="734"/>
      <c r="N291" s="743"/>
      <c r="O291" s="736"/>
      <c r="P291" s="175"/>
      <c r="Q291" s="83">
        <f>'Mapa de Risco'!H291</f>
        <v>0</v>
      </c>
      <c r="R291" s="732" t="s">
        <v>28</v>
      </c>
      <c r="S291" s="732"/>
      <c r="T291" s="732"/>
      <c r="U291" s="183"/>
      <c r="V291" s="174" t="str">
        <f t="shared" si="170"/>
        <v/>
      </c>
      <c r="W291" s="734"/>
      <c r="X291" s="707"/>
      <c r="Y291" s="734"/>
      <c r="Z291" s="122"/>
      <c r="AA291" s="412"/>
      <c r="AB291" s="412"/>
      <c r="AC291" s="412"/>
      <c r="AD291" s="524"/>
    </row>
    <row r="292" spans="2:30" s="78" customFormat="1" ht="15.6" customHeight="1" thickTop="1" thickBot="1" x14ac:dyDescent="0.25">
      <c r="B292" s="455"/>
      <c r="C292" s="462"/>
      <c r="D292" s="464" t="str">
        <f>'Mapa de Risco'!D292:D301</f>
        <v>FCS.05</v>
      </c>
      <c r="E292" s="471">
        <f>'Mapa de Risco'!E292:E301</f>
        <v>0</v>
      </c>
      <c r="F292" s="609" t="str">
        <f>'Mapa de Risco'!G292:G301</f>
        <v>Evento 29</v>
      </c>
      <c r="G292" s="120">
        <f>'Mapa de Risco'!F292</f>
        <v>0</v>
      </c>
      <c r="H292" s="729" t="s">
        <v>28</v>
      </c>
      <c r="I292" s="730"/>
      <c r="J292" s="731"/>
      <c r="K292" s="183"/>
      <c r="L292" s="174" t="str">
        <f t="shared" si="169"/>
        <v/>
      </c>
      <c r="M292" s="733" t="str">
        <f t="shared" ref="M292" si="184">IFERROR(AVERAGE(L292:L301),"")</f>
        <v/>
      </c>
      <c r="N292" s="742" t="str">
        <f t="shared" ref="N292" si="185">IF(M292="","",IF(M292&lt;=0.1,$L$10,IF(M292&lt;=0.3,$K$10,IF(M292&lt;=0.5,$J$10,IF(M292&lt;=0.7,$I$10,IF(M292&lt;=0.8,$H$10,""))))))</f>
        <v/>
      </c>
      <c r="O292" s="735" t="str">
        <f t="shared" ref="O292" si="186">IFERROR(1-M292,"")</f>
        <v/>
      </c>
      <c r="P292" s="175"/>
      <c r="Q292" s="83">
        <f>'Mapa de Risco'!H292</f>
        <v>0</v>
      </c>
      <c r="R292" s="732" t="s">
        <v>28</v>
      </c>
      <c r="S292" s="732"/>
      <c r="T292" s="732"/>
      <c r="U292" s="183"/>
      <c r="V292" s="174" t="str">
        <f t="shared" si="170"/>
        <v/>
      </c>
      <c r="W292" s="733" t="str">
        <f t="shared" ref="W292" si="187">IFERROR(AVERAGE(V292:V301),"")</f>
        <v/>
      </c>
      <c r="X292" s="706" t="str">
        <f t="shared" ref="X292" si="188">IF(W292="","",IF(W292&lt;=0.1,$V$10,IF(W292&lt;=0.3,$U$10,IF(W292&lt;=0.5,$T$10,IF(W292&lt;=0.7,$S$10,IF(W292&lt;=0.8,$R$10,""))))))</f>
        <v/>
      </c>
      <c r="Y292" s="733" t="str">
        <f t="shared" ref="Y292" si="189">IFERROR(1-W292,"")</f>
        <v/>
      </c>
      <c r="Z292" s="122"/>
      <c r="AA292" s="411" t="str">
        <f>IFERROR(IF(ROUND('Mapa de Risco'!K292:K301*'Avaliar os Controles Existent.'!O292:O301,0)&lt;=1,1,ROUND('Mapa de Risco'!K292:K301*'Avaliar os Controles Existent.'!O292:O301,0)),"")</f>
        <v/>
      </c>
      <c r="AB292" s="411" t="str">
        <f>IFERROR(IF(ROUND('Mapa de Risco'!L292:L301*'Avaliar os Controles Existent.'!Y292:Y301,0)&lt;=1,1,ROUND('Mapa de Risco'!L292:L301*'Avaliar os Controles Existent.'!Y292:Y301,0)),"")</f>
        <v/>
      </c>
      <c r="AC292" s="410" t="str">
        <f t="shared" si="183"/>
        <v/>
      </c>
      <c r="AD292" s="522" t="str">
        <f t="shared" ref="AD292:AD352" si="190">IF(AC292=0,"",IF(AC292&lt;=2,"Risco Insignificante",IF(AC292&lt;=5,"Risco Pequeno",IF(AC292&lt;=10,"Risco Moderado",IF(AC292&lt;=16,"Risco Alto",IF(AC292&lt;=25,"Risco Crítico",""))))))</f>
        <v/>
      </c>
    </row>
    <row r="293" spans="2:30" s="78" customFormat="1" ht="15.6" customHeight="1" thickTop="1" thickBot="1" x14ac:dyDescent="0.25">
      <c r="B293" s="455"/>
      <c r="C293" s="462"/>
      <c r="D293" s="465"/>
      <c r="E293" s="472"/>
      <c r="F293" s="610"/>
      <c r="G293" s="120">
        <f>'Mapa de Risco'!F293</f>
        <v>0</v>
      </c>
      <c r="H293" s="729" t="s">
        <v>28</v>
      </c>
      <c r="I293" s="730"/>
      <c r="J293" s="731"/>
      <c r="K293" s="183"/>
      <c r="L293" s="174" t="str">
        <f t="shared" si="169"/>
        <v/>
      </c>
      <c r="M293" s="733"/>
      <c r="N293" s="742"/>
      <c r="O293" s="735"/>
      <c r="P293" s="175"/>
      <c r="Q293" s="83">
        <f>'Mapa de Risco'!H293</f>
        <v>0</v>
      </c>
      <c r="R293" s="732" t="s">
        <v>28</v>
      </c>
      <c r="S293" s="732"/>
      <c r="T293" s="732"/>
      <c r="U293" s="183"/>
      <c r="V293" s="174" t="str">
        <f t="shared" si="170"/>
        <v/>
      </c>
      <c r="W293" s="733"/>
      <c r="X293" s="706"/>
      <c r="Y293" s="733"/>
      <c r="Z293" s="122"/>
      <c r="AA293" s="411"/>
      <c r="AB293" s="411"/>
      <c r="AC293" s="411"/>
      <c r="AD293" s="523"/>
    </row>
    <row r="294" spans="2:30" s="78" customFormat="1" ht="15.6" customHeight="1" thickTop="1" thickBot="1" x14ac:dyDescent="0.25">
      <c r="B294" s="455"/>
      <c r="C294" s="462"/>
      <c r="D294" s="465"/>
      <c r="E294" s="472"/>
      <c r="F294" s="610"/>
      <c r="G294" s="120">
        <f>'Mapa de Risco'!F294</f>
        <v>0</v>
      </c>
      <c r="H294" s="729" t="s">
        <v>28</v>
      </c>
      <c r="I294" s="730"/>
      <c r="J294" s="731"/>
      <c r="K294" s="183"/>
      <c r="L294" s="174" t="str">
        <f t="shared" si="169"/>
        <v/>
      </c>
      <c r="M294" s="733"/>
      <c r="N294" s="742"/>
      <c r="O294" s="735"/>
      <c r="P294" s="175"/>
      <c r="Q294" s="83">
        <f>'Mapa de Risco'!H294</f>
        <v>0</v>
      </c>
      <c r="R294" s="732" t="s">
        <v>28</v>
      </c>
      <c r="S294" s="732"/>
      <c r="T294" s="732"/>
      <c r="U294" s="183"/>
      <c r="V294" s="174" t="str">
        <f t="shared" si="170"/>
        <v/>
      </c>
      <c r="W294" s="733"/>
      <c r="X294" s="706"/>
      <c r="Y294" s="733"/>
      <c r="Z294" s="122"/>
      <c r="AA294" s="411"/>
      <c r="AB294" s="411"/>
      <c r="AC294" s="411"/>
      <c r="AD294" s="523"/>
    </row>
    <row r="295" spans="2:30" s="78" customFormat="1" ht="15.6" customHeight="1" thickTop="1" thickBot="1" x14ac:dyDescent="0.25">
      <c r="B295" s="455"/>
      <c r="C295" s="462"/>
      <c r="D295" s="465"/>
      <c r="E295" s="472"/>
      <c r="F295" s="610"/>
      <c r="G295" s="120">
        <f>'Mapa de Risco'!F295</f>
        <v>0</v>
      </c>
      <c r="H295" s="729" t="s">
        <v>28</v>
      </c>
      <c r="I295" s="730"/>
      <c r="J295" s="731"/>
      <c r="K295" s="183"/>
      <c r="L295" s="174" t="str">
        <f t="shared" si="169"/>
        <v/>
      </c>
      <c r="M295" s="733"/>
      <c r="N295" s="742"/>
      <c r="O295" s="735"/>
      <c r="P295" s="175"/>
      <c r="Q295" s="83">
        <f>'Mapa de Risco'!H295</f>
        <v>0</v>
      </c>
      <c r="R295" s="732" t="s">
        <v>28</v>
      </c>
      <c r="S295" s="732"/>
      <c r="T295" s="732"/>
      <c r="U295" s="183"/>
      <c r="V295" s="174" t="str">
        <f t="shared" si="170"/>
        <v/>
      </c>
      <c r="W295" s="733"/>
      <c r="X295" s="706"/>
      <c r="Y295" s="733"/>
      <c r="Z295" s="122"/>
      <c r="AA295" s="411"/>
      <c r="AB295" s="411"/>
      <c r="AC295" s="411"/>
      <c r="AD295" s="523"/>
    </row>
    <row r="296" spans="2:30" s="78" customFormat="1" ht="15.6" customHeight="1" thickTop="1" thickBot="1" x14ac:dyDescent="0.25">
      <c r="B296" s="455"/>
      <c r="C296" s="462"/>
      <c r="D296" s="465"/>
      <c r="E296" s="472"/>
      <c r="F296" s="610"/>
      <c r="G296" s="120">
        <f>'Mapa de Risco'!F296</f>
        <v>0</v>
      </c>
      <c r="H296" s="729" t="s">
        <v>28</v>
      </c>
      <c r="I296" s="730"/>
      <c r="J296" s="731"/>
      <c r="K296" s="183"/>
      <c r="L296" s="174" t="str">
        <f t="shared" si="169"/>
        <v/>
      </c>
      <c r="M296" s="733"/>
      <c r="N296" s="742"/>
      <c r="O296" s="735"/>
      <c r="P296" s="175"/>
      <c r="Q296" s="83">
        <f>'Mapa de Risco'!H296</f>
        <v>0</v>
      </c>
      <c r="R296" s="732" t="s">
        <v>28</v>
      </c>
      <c r="S296" s="732"/>
      <c r="T296" s="732"/>
      <c r="U296" s="183"/>
      <c r="V296" s="174" t="str">
        <f t="shared" si="170"/>
        <v/>
      </c>
      <c r="W296" s="733"/>
      <c r="X296" s="706"/>
      <c r="Y296" s="733"/>
      <c r="Z296" s="122"/>
      <c r="AA296" s="411"/>
      <c r="AB296" s="411"/>
      <c r="AC296" s="411"/>
      <c r="AD296" s="523"/>
    </row>
    <row r="297" spans="2:30" s="78" customFormat="1" ht="15.6" customHeight="1" thickTop="1" thickBot="1" x14ac:dyDescent="0.25">
      <c r="B297" s="455"/>
      <c r="C297" s="462"/>
      <c r="D297" s="465"/>
      <c r="E297" s="472"/>
      <c r="F297" s="610"/>
      <c r="G297" s="120">
        <f>'Mapa de Risco'!F297</f>
        <v>0</v>
      </c>
      <c r="H297" s="729" t="s">
        <v>28</v>
      </c>
      <c r="I297" s="730"/>
      <c r="J297" s="731"/>
      <c r="K297" s="183"/>
      <c r="L297" s="174" t="str">
        <f t="shared" si="169"/>
        <v/>
      </c>
      <c r="M297" s="733"/>
      <c r="N297" s="742"/>
      <c r="O297" s="735"/>
      <c r="P297" s="175"/>
      <c r="Q297" s="83">
        <f>'Mapa de Risco'!H297</f>
        <v>0</v>
      </c>
      <c r="R297" s="732" t="s">
        <v>28</v>
      </c>
      <c r="S297" s="732"/>
      <c r="T297" s="732"/>
      <c r="U297" s="183"/>
      <c r="V297" s="174" t="str">
        <f t="shared" si="170"/>
        <v/>
      </c>
      <c r="W297" s="733"/>
      <c r="X297" s="706"/>
      <c r="Y297" s="733"/>
      <c r="Z297" s="122"/>
      <c r="AA297" s="411"/>
      <c r="AB297" s="411"/>
      <c r="AC297" s="411"/>
      <c r="AD297" s="523"/>
    </row>
    <row r="298" spans="2:30" s="78" customFormat="1" ht="15.6" customHeight="1" thickTop="1" thickBot="1" x14ac:dyDescent="0.25">
      <c r="B298" s="455"/>
      <c r="C298" s="462"/>
      <c r="D298" s="465"/>
      <c r="E298" s="472"/>
      <c r="F298" s="610"/>
      <c r="G298" s="120">
        <f>'Mapa de Risco'!F298</f>
        <v>0</v>
      </c>
      <c r="H298" s="729" t="s">
        <v>28</v>
      </c>
      <c r="I298" s="730"/>
      <c r="J298" s="731"/>
      <c r="K298" s="183"/>
      <c r="L298" s="174" t="str">
        <f t="shared" si="169"/>
        <v/>
      </c>
      <c r="M298" s="733"/>
      <c r="N298" s="742"/>
      <c r="O298" s="735"/>
      <c r="P298" s="175"/>
      <c r="Q298" s="83">
        <f>'Mapa de Risco'!H298</f>
        <v>0</v>
      </c>
      <c r="R298" s="732" t="s">
        <v>28</v>
      </c>
      <c r="S298" s="732"/>
      <c r="T298" s="732"/>
      <c r="U298" s="183"/>
      <c r="V298" s="174" t="str">
        <f t="shared" si="170"/>
        <v/>
      </c>
      <c r="W298" s="733"/>
      <c r="X298" s="706"/>
      <c r="Y298" s="733"/>
      <c r="Z298" s="122"/>
      <c r="AA298" s="411"/>
      <c r="AB298" s="411"/>
      <c r="AC298" s="411"/>
      <c r="AD298" s="523"/>
    </row>
    <row r="299" spans="2:30" s="78" customFormat="1" ht="15.6" customHeight="1" thickTop="1" thickBot="1" x14ac:dyDescent="0.25">
      <c r="B299" s="455"/>
      <c r="C299" s="462"/>
      <c r="D299" s="465"/>
      <c r="E299" s="472"/>
      <c r="F299" s="610"/>
      <c r="G299" s="120">
        <f>'Mapa de Risco'!F299</f>
        <v>0</v>
      </c>
      <c r="H299" s="729" t="s">
        <v>28</v>
      </c>
      <c r="I299" s="730"/>
      <c r="J299" s="731"/>
      <c r="K299" s="183"/>
      <c r="L299" s="174" t="str">
        <f t="shared" si="169"/>
        <v/>
      </c>
      <c r="M299" s="733"/>
      <c r="N299" s="742"/>
      <c r="O299" s="735"/>
      <c r="P299" s="175"/>
      <c r="Q299" s="83">
        <f>'Mapa de Risco'!H299</f>
        <v>0</v>
      </c>
      <c r="R299" s="732" t="s">
        <v>28</v>
      </c>
      <c r="S299" s="732"/>
      <c r="T299" s="732"/>
      <c r="U299" s="183"/>
      <c r="V299" s="174" t="str">
        <f t="shared" si="170"/>
        <v/>
      </c>
      <c r="W299" s="733"/>
      <c r="X299" s="706"/>
      <c r="Y299" s="733"/>
      <c r="Z299" s="122"/>
      <c r="AA299" s="411"/>
      <c r="AB299" s="411"/>
      <c r="AC299" s="411"/>
      <c r="AD299" s="523"/>
    </row>
    <row r="300" spans="2:30" s="78" customFormat="1" ht="15.6" customHeight="1" thickTop="1" thickBot="1" x14ac:dyDescent="0.25">
      <c r="B300" s="455"/>
      <c r="C300" s="462"/>
      <c r="D300" s="465"/>
      <c r="E300" s="472"/>
      <c r="F300" s="610"/>
      <c r="G300" s="120">
        <f>'Mapa de Risco'!F300</f>
        <v>0</v>
      </c>
      <c r="H300" s="729" t="s">
        <v>28</v>
      </c>
      <c r="I300" s="730"/>
      <c r="J300" s="731"/>
      <c r="K300" s="183"/>
      <c r="L300" s="174" t="str">
        <f t="shared" si="169"/>
        <v/>
      </c>
      <c r="M300" s="733"/>
      <c r="N300" s="742"/>
      <c r="O300" s="735"/>
      <c r="P300" s="175"/>
      <c r="Q300" s="83">
        <f>'Mapa de Risco'!H300</f>
        <v>0</v>
      </c>
      <c r="R300" s="732" t="s">
        <v>28</v>
      </c>
      <c r="S300" s="732"/>
      <c r="T300" s="732"/>
      <c r="U300" s="183"/>
      <c r="V300" s="174" t="str">
        <f t="shared" si="170"/>
        <v/>
      </c>
      <c r="W300" s="733"/>
      <c r="X300" s="706"/>
      <c r="Y300" s="733"/>
      <c r="Z300" s="122"/>
      <c r="AA300" s="411"/>
      <c r="AB300" s="411"/>
      <c r="AC300" s="411"/>
      <c r="AD300" s="523"/>
    </row>
    <row r="301" spans="2:30" s="78" customFormat="1" ht="15.6" customHeight="1" thickTop="1" thickBot="1" x14ac:dyDescent="0.25">
      <c r="B301" s="455"/>
      <c r="C301" s="462"/>
      <c r="D301" s="466"/>
      <c r="E301" s="473"/>
      <c r="F301" s="611"/>
      <c r="G301" s="120">
        <f>'Mapa de Risco'!F301</f>
        <v>0</v>
      </c>
      <c r="H301" s="729" t="s">
        <v>28</v>
      </c>
      <c r="I301" s="730"/>
      <c r="J301" s="731"/>
      <c r="K301" s="183"/>
      <c r="L301" s="174" t="str">
        <f t="shared" si="169"/>
        <v/>
      </c>
      <c r="M301" s="734"/>
      <c r="N301" s="743"/>
      <c r="O301" s="736"/>
      <c r="P301" s="175"/>
      <c r="Q301" s="83">
        <f>'Mapa de Risco'!H301</f>
        <v>0</v>
      </c>
      <c r="R301" s="732" t="s">
        <v>28</v>
      </c>
      <c r="S301" s="732"/>
      <c r="T301" s="732"/>
      <c r="U301" s="183"/>
      <c r="V301" s="174" t="str">
        <f t="shared" si="170"/>
        <v/>
      </c>
      <c r="W301" s="734"/>
      <c r="X301" s="707"/>
      <c r="Y301" s="734"/>
      <c r="Z301" s="122"/>
      <c r="AA301" s="412"/>
      <c r="AB301" s="412"/>
      <c r="AC301" s="412"/>
      <c r="AD301" s="524"/>
    </row>
    <row r="302" spans="2:30" s="78" customFormat="1" ht="15.6" customHeight="1" thickTop="1" thickBot="1" x14ac:dyDescent="0.25">
      <c r="B302" s="455"/>
      <c r="C302" s="462"/>
      <c r="D302" s="464" t="str">
        <f>'Mapa de Risco'!D302:D311</f>
        <v>FCS.06</v>
      </c>
      <c r="E302" s="471">
        <f>'Mapa de Risco'!E302:E311</f>
        <v>0</v>
      </c>
      <c r="F302" s="609" t="str">
        <f>'Mapa de Risco'!G302:G311</f>
        <v>Evento 30</v>
      </c>
      <c r="G302" s="120">
        <f>'Mapa de Risco'!F302</f>
        <v>0</v>
      </c>
      <c r="H302" s="729" t="s">
        <v>28</v>
      </c>
      <c r="I302" s="730"/>
      <c r="J302" s="731"/>
      <c r="K302" s="183"/>
      <c r="L302" s="174" t="str">
        <f t="shared" si="169"/>
        <v/>
      </c>
      <c r="M302" s="733" t="str">
        <f t="shared" ref="M302" si="191">IFERROR(AVERAGE(L302:L311),"")</f>
        <v/>
      </c>
      <c r="N302" s="742" t="str">
        <f t="shared" ref="N302" si="192">IF(M302="","",IF(M302&lt;=0.1,$L$10,IF(M302&lt;=0.3,$K$10,IF(M302&lt;=0.5,$J$10,IF(M302&lt;=0.7,$I$10,IF(M302&lt;=0.8,$H$10,""))))))</f>
        <v/>
      </c>
      <c r="O302" s="735" t="str">
        <f t="shared" ref="O302" si="193">IFERROR(1-M302,"")</f>
        <v/>
      </c>
      <c r="P302" s="175"/>
      <c r="Q302" s="83">
        <f>'Mapa de Risco'!H302</f>
        <v>0</v>
      </c>
      <c r="R302" s="732" t="s">
        <v>28</v>
      </c>
      <c r="S302" s="732"/>
      <c r="T302" s="732"/>
      <c r="U302" s="183"/>
      <c r="V302" s="174" t="str">
        <f t="shared" si="170"/>
        <v/>
      </c>
      <c r="W302" s="733" t="str">
        <f t="shared" ref="W302" si="194">IFERROR(AVERAGE(V302:V311),"")</f>
        <v/>
      </c>
      <c r="X302" s="706" t="str">
        <f t="shared" ref="X302" si="195">IF(W302="","",IF(W302&lt;=0.1,$V$10,IF(W302&lt;=0.3,$U$10,IF(W302&lt;=0.5,$T$10,IF(W302&lt;=0.7,$S$10,IF(W302&lt;=0.8,$R$10,""))))))</f>
        <v/>
      </c>
      <c r="Y302" s="733" t="str">
        <f t="shared" ref="Y302" si="196">IFERROR(1-W302,"")</f>
        <v/>
      </c>
      <c r="Z302" s="122"/>
      <c r="AA302" s="411" t="str">
        <f>IFERROR(IF(ROUND('Mapa de Risco'!K302:K311*'Avaliar os Controles Existent.'!O302:O311,0)&lt;=1,1,ROUND('Mapa de Risco'!K302:K311*'Avaliar os Controles Existent.'!O302:O311,0)),"")</f>
        <v/>
      </c>
      <c r="AB302" s="411" t="str">
        <f>IFERROR(IF(ROUND('Mapa de Risco'!L302:L311*'Avaliar os Controles Existent.'!Y302:Y311,0)&lt;=1,1,ROUND('Mapa de Risco'!L302:L311*'Avaliar os Controles Existent.'!Y302:Y311,0)),"")</f>
        <v/>
      </c>
      <c r="AC302" s="410" t="str">
        <f t="shared" si="183"/>
        <v/>
      </c>
      <c r="AD302" s="522" t="str">
        <f t="shared" si="190"/>
        <v/>
      </c>
    </row>
    <row r="303" spans="2:30" s="78" customFormat="1" ht="15.6" customHeight="1" thickTop="1" thickBot="1" x14ac:dyDescent="0.25">
      <c r="B303" s="455"/>
      <c r="C303" s="462"/>
      <c r="D303" s="465"/>
      <c r="E303" s="472"/>
      <c r="F303" s="610"/>
      <c r="G303" s="120">
        <f>'Mapa de Risco'!F303</f>
        <v>0</v>
      </c>
      <c r="H303" s="729" t="s">
        <v>28</v>
      </c>
      <c r="I303" s="730"/>
      <c r="J303" s="731"/>
      <c r="K303" s="183"/>
      <c r="L303" s="174" t="str">
        <f t="shared" si="169"/>
        <v/>
      </c>
      <c r="M303" s="733"/>
      <c r="N303" s="742"/>
      <c r="O303" s="735"/>
      <c r="P303" s="175"/>
      <c r="Q303" s="83">
        <f>'Mapa de Risco'!H303</f>
        <v>0</v>
      </c>
      <c r="R303" s="732" t="s">
        <v>28</v>
      </c>
      <c r="S303" s="732"/>
      <c r="T303" s="732"/>
      <c r="U303" s="183"/>
      <c r="V303" s="174" t="str">
        <f t="shared" si="170"/>
        <v/>
      </c>
      <c r="W303" s="733"/>
      <c r="X303" s="706"/>
      <c r="Y303" s="733"/>
      <c r="Z303" s="122"/>
      <c r="AA303" s="411"/>
      <c r="AB303" s="411"/>
      <c r="AC303" s="411"/>
      <c r="AD303" s="523"/>
    </row>
    <row r="304" spans="2:30" s="78" customFormat="1" ht="15.6" customHeight="1" thickTop="1" thickBot="1" x14ac:dyDescent="0.25">
      <c r="B304" s="455"/>
      <c r="C304" s="462"/>
      <c r="D304" s="465"/>
      <c r="E304" s="472"/>
      <c r="F304" s="610"/>
      <c r="G304" s="120">
        <f>'Mapa de Risco'!F304</f>
        <v>0</v>
      </c>
      <c r="H304" s="729" t="s">
        <v>28</v>
      </c>
      <c r="I304" s="730"/>
      <c r="J304" s="731"/>
      <c r="K304" s="183"/>
      <c r="L304" s="174" t="str">
        <f t="shared" si="169"/>
        <v/>
      </c>
      <c r="M304" s="733"/>
      <c r="N304" s="742"/>
      <c r="O304" s="735"/>
      <c r="P304" s="175"/>
      <c r="Q304" s="83">
        <f>'Mapa de Risco'!H304</f>
        <v>0</v>
      </c>
      <c r="R304" s="732" t="s">
        <v>28</v>
      </c>
      <c r="S304" s="732"/>
      <c r="T304" s="732"/>
      <c r="U304" s="183"/>
      <c r="V304" s="174" t="str">
        <f t="shared" si="170"/>
        <v/>
      </c>
      <c r="W304" s="733"/>
      <c r="X304" s="706"/>
      <c r="Y304" s="733"/>
      <c r="Z304" s="122"/>
      <c r="AA304" s="411"/>
      <c r="AB304" s="411"/>
      <c r="AC304" s="411"/>
      <c r="AD304" s="523"/>
    </row>
    <row r="305" spans="2:30" s="78" customFormat="1" ht="15.6" customHeight="1" thickTop="1" thickBot="1" x14ac:dyDescent="0.25">
      <c r="B305" s="455"/>
      <c r="C305" s="462"/>
      <c r="D305" s="465"/>
      <c r="E305" s="472"/>
      <c r="F305" s="610"/>
      <c r="G305" s="120">
        <f>'Mapa de Risco'!F305</f>
        <v>0</v>
      </c>
      <c r="H305" s="729" t="s">
        <v>28</v>
      </c>
      <c r="I305" s="730"/>
      <c r="J305" s="731"/>
      <c r="K305" s="183"/>
      <c r="L305" s="174" t="str">
        <f t="shared" si="169"/>
        <v/>
      </c>
      <c r="M305" s="733"/>
      <c r="N305" s="742"/>
      <c r="O305" s="735"/>
      <c r="P305" s="175"/>
      <c r="Q305" s="83">
        <f>'Mapa de Risco'!H305</f>
        <v>0</v>
      </c>
      <c r="R305" s="732" t="s">
        <v>28</v>
      </c>
      <c r="S305" s="732"/>
      <c r="T305" s="732"/>
      <c r="U305" s="183"/>
      <c r="V305" s="174" t="str">
        <f t="shared" si="170"/>
        <v/>
      </c>
      <c r="W305" s="733"/>
      <c r="X305" s="706"/>
      <c r="Y305" s="733"/>
      <c r="Z305" s="122"/>
      <c r="AA305" s="411"/>
      <c r="AB305" s="411"/>
      <c r="AC305" s="411"/>
      <c r="AD305" s="523"/>
    </row>
    <row r="306" spans="2:30" s="78" customFormat="1" ht="15.6" customHeight="1" thickTop="1" thickBot="1" x14ac:dyDescent="0.25">
      <c r="B306" s="455"/>
      <c r="C306" s="462"/>
      <c r="D306" s="465"/>
      <c r="E306" s="472"/>
      <c r="F306" s="610"/>
      <c r="G306" s="120">
        <f>'Mapa de Risco'!F306</f>
        <v>0</v>
      </c>
      <c r="H306" s="729" t="s">
        <v>28</v>
      </c>
      <c r="I306" s="730"/>
      <c r="J306" s="731"/>
      <c r="K306" s="183"/>
      <c r="L306" s="174" t="str">
        <f t="shared" si="169"/>
        <v/>
      </c>
      <c r="M306" s="733"/>
      <c r="N306" s="742"/>
      <c r="O306" s="735"/>
      <c r="P306" s="175"/>
      <c r="Q306" s="83">
        <f>'Mapa de Risco'!H306</f>
        <v>0</v>
      </c>
      <c r="R306" s="732" t="s">
        <v>28</v>
      </c>
      <c r="S306" s="732"/>
      <c r="T306" s="732"/>
      <c r="U306" s="183"/>
      <c r="V306" s="174" t="str">
        <f t="shared" si="170"/>
        <v/>
      </c>
      <c r="W306" s="733"/>
      <c r="X306" s="706"/>
      <c r="Y306" s="733"/>
      <c r="Z306" s="122"/>
      <c r="AA306" s="411"/>
      <c r="AB306" s="411"/>
      <c r="AC306" s="411"/>
      <c r="AD306" s="523"/>
    </row>
    <row r="307" spans="2:30" s="78" customFormat="1" ht="15.6" customHeight="1" thickTop="1" thickBot="1" x14ac:dyDescent="0.25">
      <c r="B307" s="455"/>
      <c r="C307" s="462"/>
      <c r="D307" s="465"/>
      <c r="E307" s="472"/>
      <c r="F307" s="610"/>
      <c r="G307" s="120">
        <f>'Mapa de Risco'!F307</f>
        <v>0</v>
      </c>
      <c r="H307" s="729" t="s">
        <v>28</v>
      </c>
      <c r="I307" s="730"/>
      <c r="J307" s="731"/>
      <c r="K307" s="183"/>
      <c r="L307" s="174" t="str">
        <f t="shared" si="169"/>
        <v/>
      </c>
      <c r="M307" s="733"/>
      <c r="N307" s="742"/>
      <c r="O307" s="735"/>
      <c r="P307" s="175"/>
      <c r="Q307" s="83">
        <f>'Mapa de Risco'!H307</f>
        <v>0</v>
      </c>
      <c r="R307" s="732" t="s">
        <v>28</v>
      </c>
      <c r="S307" s="732"/>
      <c r="T307" s="732"/>
      <c r="U307" s="183"/>
      <c r="V307" s="174" t="str">
        <f t="shared" si="170"/>
        <v/>
      </c>
      <c r="W307" s="733"/>
      <c r="X307" s="706"/>
      <c r="Y307" s="733"/>
      <c r="Z307" s="122"/>
      <c r="AA307" s="411"/>
      <c r="AB307" s="411"/>
      <c r="AC307" s="411"/>
      <c r="AD307" s="523"/>
    </row>
    <row r="308" spans="2:30" s="78" customFormat="1" ht="15.6" customHeight="1" thickTop="1" thickBot="1" x14ac:dyDescent="0.25">
      <c r="B308" s="455"/>
      <c r="C308" s="462"/>
      <c r="D308" s="465"/>
      <c r="E308" s="472"/>
      <c r="F308" s="610"/>
      <c r="G308" s="120">
        <f>'Mapa de Risco'!F308</f>
        <v>0</v>
      </c>
      <c r="H308" s="729" t="s">
        <v>28</v>
      </c>
      <c r="I308" s="730"/>
      <c r="J308" s="731"/>
      <c r="K308" s="183"/>
      <c r="L308" s="174" t="str">
        <f t="shared" si="169"/>
        <v/>
      </c>
      <c r="M308" s="733"/>
      <c r="N308" s="742"/>
      <c r="O308" s="735"/>
      <c r="P308" s="175"/>
      <c r="Q308" s="83">
        <f>'Mapa de Risco'!H308</f>
        <v>0</v>
      </c>
      <c r="R308" s="732" t="s">
        <v>28</v>
      </c>
      <c r="S308" s="732"/>
      <c r="T308" s="732"/>
      <c r="U308" s="183"/>
      <c r="V308" s="174" t="str">
        <f t="shared" si="170"/>
        <v/>
      </c>
      <c r="W308" s="733"/>
      <c r="X308" s="706"/>
      <c r="Y308" s="733"/>
      <c r="Z308" s="122"/>
      <c r="AA308" s="411"/>
      <c r="AB308" s="411"/>
      <c r="AC308" s="411"/>
      <c r="AD308" s="523"/>
    </row>
    <row r="309" spans="2:30" s="78" customFormat="1" ht="15.6" customHeight="1" thickTop="1" thickBot="1" x14ac:dyDescent="0.25">
      <c r="B309" s="455"/>
      <c r="C309" s="462"/>
      <c r="D309" s="465"/>
      <c r="E309" s="472"/>
      <c r="F309" s="610"/>
      <c r="G309" s="120">
        <f>'Mapa de Risco'!F309</f>
        <v>0</v>
      </c>
      <c r="H309" s="729" t="s">
        <v>28</v>
      </c>
      <c r="I309" s="730"/>
      <c r="J309" s="731"/>
      <c r="K309" s="183"/>
      <c r="L309" s="174" t="str">
        <f t="shared" si="169"/>
        <v/>
      </c>
      <c r="M309" s="733"/>
      <c r="N309" s="742"/>
      <c r="O309" s="735"/>
      <c r="P309" s="175"/>
      <c r="Q309" s="83">
        <f>'Mapa de Risco'!H309</f>
        <v>0</v>
      </c>
      <c r="R309" s="732" t="s">
        <v>28</v>
      </c>
      <c r="S309" s="732"/>
      <c r="T309" s="732"/>
      <c r="U309" s="183"/>
      <c r="V309" s="174" t="str">
        <f t="shared" si="170"/>
        <v/>
      </c>
      <c r="W309" s="733"/>
      <c r="X309" s="706"/>
      <c r="Y309" s="733"/>
      <c r="Z309" s="122"/>
      <c r="AA309" s="411"/>
      <c r="AB309" s="411"/>
      <c r="AC309" s="411"/>
      <c r="AD309" s="523"/>
    </row>
    <row r="310" spans="2:30" s="78" customFormat="1" ht="15.6" customHeight="1" thickTop="1" thickBot="1" x14ac:dyDescent="0.25">
      <c r="B310" s="455"/>
      <c r="C310" s="462"/>
      <c r="D310" s="465"/>
      <c r="E310" s="472"/>
      <c r="F310" s="610"/>
      <c r="G310" s="120">
        <f>'Mapa de Risco'!F310</f>
        <v>0</v>
      </c>
      <c r="H310" s="729" t="s">
        <v>28</v>
      </c>
      <c r="I310" s="730"/>
      <c r="J310" s="731"/>
      <c r="K310" s="183"/>
      <c r="L310" s="174" t="str">
        <f t="shared" si="169"/>
        <v/>
      </c>
      <c r="M310" s="733"/>
      <c r="N310" s="742"/>
      <c r="O310" s="735"/>
      <c r="P310" s="175"/>
      <c r="Q310" s="83">
        <f>'Mapa de Risco'!H310</f>
        <v>0</v>
      </c>
      <c r="R310" s="732" t="s">
        <v>28</v>
      </c>
      <c r="S310" s="732"/>
      <c r="T310" s="732"/>
      <c r="U310" s="183"/>
      <c r="V310" s="174" t="str">
        <f t="shared" si="170"/>
        <v/>
      </c>
      <c r="W310" s="733"/>
      <c r="X310" s="706"/>
      <c r="Y310" s="733"/>
      <c r="Z310" s="122"/>
      <c r="AA310" s="411"/>
      <c r="AB310" s="411"/>
      <c r="AC310" s="411"/>
      <c r="AD310" s="523"/>
    </row>
    <row r="311" spans="2:30" s="78" customFormat="1" ht="15.6" customHeight="1" thickTop="1" thickBot="1" x14ac:dyDescent="0.25">
      <c r="B311" s="455"/>
      <c r="C311" s="462"/>
      <c r="D311" s="466"/>
      <c r="E311" s="473"/>
      <c r="F311" s="611"/>
      <c r="G311" s="120">
        <f>'Mapa de Risco'!F311</f>
        <v>0</v>
      </c>
      <c r="H311" s="729" t="s">
        <v>28</v>
      </c>
      <c r="I311" s="730"/>
      <c r="J311" s="731"/>
      <c r="K311" s="183"/>
      <c r="L311" s="174" t="str">
        <f t="shared" si="169"/>
        <v/>
      </c>
      <c r="M311" s="734"/>
      <c r="N311" s="743"/>
      <c r="O311" s="736"/>
      <c r="P311" s="175"/>
      <c r="Q311" s="83">
        <f>'Mapa de Risco'!H311</f>
        <v>0</v>
      </c>
      <c r="R311" s="732" t="s">
        <v>28</v>
      </c>
      <c r="S311" s="732"/>
      <c r="T311" s="732"/>
      <c r="U311" s="183"/>
      <c r="V311" s="174" t="str">
        <f t="shared" si="170"/>
        <v/>
      </c>
      <c r="W311" s="734"/>
      <c r="X311" s="707"/>
      <c r="Y311" s="734"/>
      <c r="Z311" s="122"/>
      <c r="AA311" s="412"/>
      <c r="AB311" s="412"/>
      <c r="AC311" s="412"/>
      <c r="AD311" s="524"/>
    </row>
    <row r="312" spans="2:30" s="78" customFormat="1" ht="15.6" customHeight="1" thickTop="1" thickBot="1" x14ac:dyDescent="0.25">
      <c r="B312" s="455"/>
      <c r="C312" s="462"/>
      <c r="D312" s="464" t="str">
        <f>'Mapa de Risco'!D312:D321</f>
        <v>FCS.07</v>
      </c>
      <c r="E312" s="471">
        <f>'Mapa de Risco'!E312:E321</f>
        <v>0</v>
      </c>
      <c r="F312" s="609" t="str">
        <f>'Mapa de Risco'!G312:G321</f>
        <v>Evento 31</v>
      </c>
      <c r="G312" s="120">
        <f>'Mapa de Risco'!F312</f>
        <v>0</v>
      </c>
      <c r="H312" s="729" t="s">
        <v>28</v>
      </c>
      <c r="I312" s="730"/>
      <c r="J312" s="731"/>
      <c r="K312" s="183"/>
      <c r="L312" s="174" t="str">
        <f t="shared" si="169"/>
        <v/>
      </c>
      <c r="M312" s="733" t="str">
        <f t="shared" ref="M312" si="197">IFERROR(AVERAGE(L312:L321),"")</f>
        <v/>
      </c>
      <c r="N312" s="742" t="str">
        <f t="shared" ref="N312" si="198">IF(M312="","",IF(M312&lt;=0.1,$L$10,IF(M312&lt;=0.3,$K$10,IF(M312&lt;=0.5,$J$10,IF(M312&lt;=0.7,$I$10,IF(M312&lt;=0.8,$H$10,""))))))</f>
        <v/>
      </c>
      <c r="O312" s="735" t="str">
        <f t="shared" ref="O312" si="199">IFERROR(1-M312,"")</f>
        <v/>
      </c>
      <c r="P312" s="175"/>
      <c r="Q312" s="83">
        <f>'Mapa de Risco'!H312</f>
        <v>0</v>
      </c>
      <c r="R312" s="732" t="s">
        <v>28</v>
      </c>
      <c r="S312" s="732"/>
      <c r="T312" s="732"/>
      <c r="U312" s="183"/>
      <c r="V312" s="174" t="str">
        <f t="shared" si="170"/>
        <v/>
      </c>
      <c r="W312" s="733" t="str">
        <f t="shared" ref="W312" si="200">IFERROR(AVERAGE(V312:V321),"")</f>
        <v/>
      </c>
      <c r="X312" s="706" t="str">
        <f t="shared" ref="X312" si="201">IF(W312="","",IF(W312&lt;=0.1,$V$10,IF(W312&lt;=0.3,$U$10,IF(W312&lt;=0.5,$T$10,IF(W312&lt;=0.7,$S$10,IF(W312&lt;=0.8,$R$10,""))))))</f>
        <v/>
      </c>
      <c r="Y312" s="733" t="str">
        <f t="shared" ref="Y312" si="202">IFERROR(1-W312,"")</f>
        <v/>
      </c>
      <c r="Z312" s="122"/>
      <c r="AA312" s="411" t="str">
        <f>IFERROR(IF(ROUND('Mapa de Risco'!K312:K321*'Avaliar os Controles Existent.'!O312:O321,0)&lt;=1,1,ROUND('Mapa de Risco'!K312:K321*'Avaliar os Controles Existent.'!O312:O321,0)),"")</f>
        <v/>
      </c>
      <c r="AB312" s="411" t="str">
        <f>IFERROR(IF(ROUND('Mapa de Risco'!L312:L321*'Avaliar os Controles Existent.'!Y312:Y321,0)&lt;=1,1,ROUND('Mapa de Risco'!L312:L321*'Avaliar os Controles Existent.'!Y312:Y321,0)),"")</f>
        <v/>
      </c>
      <c r="AC312" s="410" t="str">
        <f t="shared" si="183"/>
        <v/>
      </c>
      <c r="AD312" s="522" t="str">
        <f t="shared" si="190"/>
        <v/>
      </c>
    </row>
    <row r="313" spans="2:30" s="78" customFormat="1" ht="15.6" customHeight="1" thickTop="1" thickBot="1" x14ac:dyDescent="0.25">
      <c r="B313" s="455"/>
      <c r="C313" s="462"/>
      <c r="D313" s="465"/>
      <c r="E313" s="472"/>
      <c r="F313" s="610"/>
      <c r="G313" s="120">
        <f>'Mapa de Risco'!F313</f>
        <v>0</v>
      </c>
      <c r="H313" s="729" t="s">
        <v>28</v>
      </c>
      <c r="I313" s="730"/>
      <c r="J313" s="731"/>
      <c r="K313" s="183"/>
      <c r="L313" s="174" t="str">
        <f t="shared" si="169"/>
        <v/>
      </c>
      <c r="M313" s="733"/>
      <c r="N313" s="742"/>
      <c r="O313" s="735"/>
      <c r="P313" s="175"/>
      <c r="Q313" s="83">
        <f>'Mapa de Risco'!H313</f>
        <v>0</v>
      </c>
      <c r="R313" s="732" t="s">
        <v>28</v>
      </c>
      <c r="S313" s="732"/>
      <c r="T313" s="732"/>
      <c r="U313" s="183"/>
      <c r="V313" s="174" t="str">
        <f t="shared" si="170"/>
        <v/>
      </c>
      <c r="W313" s="733"/>
      <c r="X313" s="706"/>
      <c r="Y313" s="733"/>
      <c r="Z313" s="122"/>
      <c r="AA313" s="411"/>
      <c r="AB313" s="411"/>
      <c r="AC313" s="411"/>
      <c r="AD313" s="523"/>
    </row>
    <row r="314" spans="2:30" s="78" customFormat="1" ht="15.6" customHeight="1" thickTop="1" thickBot="1" x14ac:dyDescent="0.25">
      <c r="B314" s="455"/>
      <c r="C314" s="462"/>
      <c r="D314" s="465"/>
      <c r="E314" s="472"/>
      <c r="F314" s="610"/>
      <c r="G314" s="120">
        <f>'Mapa de Risco'!F314</f>
        <v>0</v>
      </c>
      <c r="H314" s="729" t="s">
        <v>28</v>
      </c>
      <c r="I314" s="730"/>
      <c r="J314" s="731"/>
      <c r="K314" s="183"/>
      <c r="L314" s="174" t="str">
        <f t="shared" si="169"/>
        <v/>
      </c>
      <c r="M314" s="733"/>
      <c r="N314" s="742"/>
      <c r="O314" s="735"/>
      <c r="P314" s="175"/>
      <c r="Q314" s="83">
        <f>'Mapa de Risco'!H314</f>
        <v>0</v>
      </c>
      <c r="R314" s="732" t="s">
        <v>28</v>
      </c>
      <c r="S314" s="732"/>
      <c r="T314" s="732"/>
      <c r="U314" s="183"/>
      <c r="V314" s="174" t="str">
        <f t="shared" si="170"/>
        <v/>
      </c>
      <c r="W314" s="733"/>
      <c r="X314" s="706"/>
      <c r="Y314" s="733"/>
      <c r="Z314" s="122"/>
      <c r="AA314" s="411"/>
      <c r="AB314" s="411"/>
      <c r="AC314" s="411"/>
      <c r="AD314" s="523"/>
    </row>
    <row r="315" spans="2:30" s="78" customFormat="1" ht="15.6" customHeight="1" thickTop="1" thickBot="1" x14ac:dyDescent="0.25">
      <c r="B315" s="455"/>
      <c r="C315" s="462"/>
      <c r="D315" s="465"/>
      <c r="E315" s="472"/>
      <c r="F315" s="610"/>
      <c r="G315" s="120">
        <f>'Mapa de Risco'!F315</f>
        <v>0</v>
      </c>
      <c r="H315" s="729" t="s">
        <v>28</v>
      </c>
      <c r="I315" s="730"/>
      <c r="J315" s="731"/>
      <c r="K315" s="183"/>
      <c r="L315" s="174" t="str">
        <f t="shared" si="169"/>
        <v/>
      </c>
      <c r="M315" s="733"/>
      <c r="N315" s="742"/>
      <c r="O315" s="735"/>
      <c r="P315" s="175"/>
      <c r="Q315" s="83">
        <f>'Mapa de Risco'!H315</f>
        <v>0</v>
      </c>
      <c r="R315" s="732" t="s">
        <v>28</v>
      </c>
      <c r="S315" s="732"/>
      <c r="T315" s="732"/>
      <c r="U315" s="183"/>
      <c r="V315" s="174" t="str">
        <f t="shared" si="170"/>
        <v/>
      </c>
      <c r="W315" s="733"/>
      <c r="X315" s="706"/>
      <c r="Y315" s="733"/>
      <c r="Z315" s="122"/>
      <c r="AA315" s="411"/>
      <c r="AB315" s="411"/>
      <c r="AC315" s="411"/>
      <c r="AD315" s="523"/>
    </row>
    <row r="316" spans="2:30" s="78" customFormat="1" ht="15.6" customHeight="1" thickTop="1" thickBot="1" x14ac:dyDescent="0.25">
      <c r="B316" s="455"/>
      <c r="C316" s="462"/>
      <c r="D316" s="465"/>
      <c r="E316" s="472"/>
      <c r="F316" s="610"/>
      <c r="G316" s="120">
        <f>'Mapa de Risco'!F316</f>
        <v>0</v>
      </c>
      <c r="H316" s="729" t="s">
        <v>28</v>
      </c>
      <c r="I316" s="730"/>
      <c r="J316" s="731"/>
      <c r="K316" s="183"/>
      <c r="L316" s="174" t="str">
        <f t="shared" si="169"/>
        <v/>
      </c>
      <c r="M316" s="733"/>
      <c r="N316" s="742"/>
      <c r="O316" s="735"/>
      <c r="P316" s="175"/>
      <c r="Q316" s="83">
        <f>'Mapa de Risco'!H316</f>
        <v>0</v>
      </c>
      <c r="R316" s="732" t="s">
        <v>28</v>
      </c>
      <c r="S316" s="732"/>
      <c r="T316" s="732"/>
      <c r="U316" s="183"/>
      <c r="V316" s="174" t="str">
        <f t="shared" si="170"/>
        <v/>
      </c>
      <c r="W316" s="733"/>
      <c r="X316" s="706"/>
      <c r="Y316" s="733"/>
      <c r="Z316" s="122"/>
      <c r="AA316" s="411"/>
      <c r="AB316" s="411"/>
      <c r="AC316" s="411"/>
      <c r="AD316" s="523"/>
    </row>
    <row r="317" spans="2:30" s="78" customFormat="1" ht="15.6" customHeight="1" thickTop="1" thickBot="1" x14ac:dyDescent="0.25">
      <c r="B317" s="455"/>
      <c r="C317" s="462"/>
      <c r="D317" s="465"/>
      <c r="E317" s="472"/>
      <c r="F317" s="610"/>
      <c r="G317" s="120">
        <f>'Mapa de Risco'!F317</f>
        <v>0</v>
      </c>
      <c r="H317" s="729" t="s">
        <v>28</v>
      </c>
      <c r="I317" s="730"/>
      <c r="J317" s="731"/>
      <c r="K317" s="183"/>
      <c r="L317" s="174" t="str">
        <f t="shared" si="169"/>
        <v/>
      </c>
      <c r="M317" s="733"/>
      <c r="N317" s="742"/>
      <c r="O317" s="735"/>
      <c r="P317" s="175"/>
      <c r="Q317" s="83">
        <f>'Mapa de Risco'!H317</f>
        <v>0</v>
      </c>
      <c r="R317" s="732" t="s">
        <v>28</v>
      </c>
      <c r="S317" s="732"/>
      <c r="T317" s="732"/>
      <c r="U317" s="183"/>
      <c r="V317" s="174" t="str">
        <f t="shared" si="170"/>
        <v/>
      </c>
      <c r="W317" s="733"/>
      <c r="X317" s="706"/>
      <c r="Y317" s="733"/>
      <c r="Z317" s="122"/>
      <c r="AA317" s="411"/>
      <c r="AB317" s="411"/>
      <c r="AC317" s="411"/>
      <c r="AD317" s="523"/>
    </row>
    <row r="318" spans="2:30" s="78" customFormat="1" ht="15.6" customHeight="1" thickTop="1" thickBot="1" x14ac:dyDescent="0.25">
      <c r="B318" s="455"/>
      <c r="C318" s="462"/>
      <c r="D318" s="465"/>
      <c r="E318" s="472"/>
      <c r="F318" s="610"/>
      <c r="G318" s="120">
        <f>'Mapa de Risco'!F318</f>
        <v>0</v>
      </c>
      <c r="H318" s="729" t="s">
        <v>28</v>
      </c>
      <c r="I318" s="730"/>
      <c r="J318" s="731"/>
      <c r="K318" s="183"/>
      <c r="L318" s="174" t="str">
        <f t="shared" si="169"/>
        <v/>
      </c>
      <c r="M318" s="733"/>
      <c r="N318" s="742"/>
      <c r="O318" s="735"/>
      <c r="P318" s="175"/>
      <c r="Q318" s="83">
        <f>'Mapa de Risco'!H318</f>
        <v>0</v>
      </c>
      <c r="R318" s="732" t="s">
        <v>28</v>
      </c>
      <c r="S318" s="732"/>
      <c r="T318" s="732"/>
      <c r="U318" s="183"/>
      <c r="V318" s="174" t="str">
        <f t="shared" si="170"/>
        <v/>
      </c>
      <c r="W318" s="733"/>
      <c r="X318" s="706"/>
      <c r="Y318" s="733"/>
      <c r="Z318" s="122"/>
      <c r="AA318" s="411"/>
      <c r="AB318" s="411"/>
      <c r="AC318" s="411"/>
      <c r="AD318" s="523"/>
    </row>
    <row r="319" spans="2:30" s="78" customFormat="1" ht="15.6" customHeight="1" thickTop="1" thickBot="1" x14ac:dyDescent="0.25">
      <c r="B319" s="455"/>
      <c r="C319" s="462"/>
      <c r="D319" s="465"/>
      <c r="E319" s="472"/>
      <c r="F319" s="610"/>
      <c r="G319" s="120">
        <f>'Mapa de Risco'!F319</f>
        <v>0</v>
      </c>
      <c r="H319" s="729" t="s">
        <v>28</v>
      </c>
      <c r="I319" s="730"/>
      <c r="J319" s="731"/>
      <c r="K319" s="183"/>
      <c r="L319" s="174" t="str">
        <f t="shared" si="169"/>
        <v/>
      </c>
      <c r="M319" s="733"/>
      <c r="N319" s="742"/>
      <c r="O319" s="735"/>
      <c r="P319" s="175"/>
      <c r="Q319" s="83">
        <f>'Mapa de Risco'!H319</f>
        <v>0</v>
      </c>
      <c r="R319" s="732" t="s">
        <v>28</v>
      </c>
      <c r="S319" s="732"/>
      <c r="T319" s="732"/>
      <c r="U319" s="183"/>
      <c r="V319" s="174" t="str">
        <f t="shared" si="170"/>
        <v/>
      </c>
      <c r="W319" s="733"/>
      <c r="X319" s="706"/>
      <c r="Y319" s="733"/>
      <c r="Z319" s="122"/>
      <c r="AA319" s="411"/>
      <c r="AB319" s="411"/>
      <c r="AC319" s="411"/>
      <c r="AD319" s="523"/>
    </row>
    <row r="320" spans="2:30" s="78" customFormat="1" ht="15.6" customHeight="1" thickTop="1" thickBot="1" x14ac:dyDescent="0.25">
      <c r="B320" s="455"/>
      <c r="C320" s="462"/>
      <c r="D320" s="465"/>
      <c r="E320" s="472"/>
      <c r="F320" s="610"/>
      <c r="G320" s="120">
        <f>'Mapa de Risco'!F320</f>
        <v>0</v>
      </c>
      <c r="H320" s="729" t="s">
        <v>28</v>
      </c>
      <c r="I320" s="730"/>
      <c r="J320" s="731"/>
      <c r="K320" s="183"/>
      <c r="L320" s="174" t="str">
        <f t="shared" si="169"/>
        <v/>
      </c>
      <c r="M320" s="733"/>
      <c r="N320" s="742"/>
      <c r="O320" s="735"/>
      <c r="P320" s="175"/>
      <c r="Q320" s="83">
        <f>'Mapa de Risco'!H320</f>
        <v>0</v>
      </c>
      <c r="R320" s="732" t="s">
        <v>28</v>
      </c>
      <c r="S320" s="732"/>
      <c r="T320" s="732"/>
      <c r="U320" s="183"/>
      <c r="V320" s="174" t="str">
        <f t="shared" si="170"/>
        <v/>
      </c>
      <c r="W320" s="733"/>
      <c r="X320" s="706"/>
      <c r="Y320" s="733"/>
      <c r="Z320" s="122"/>
      <c r="AA320" s="411"/>
      <c r="AB320" s="411"/>
      <c r="AC320" s="411"/>
      <c r="AD320" s="523"/>
    </row>
    <row r="321" spans="2:30" s="78" customFormat="1" ht="15.6" customHeight="1" thickTop="1" thickBot="1" x14ac:dyDescent="0.25">
      <c r="B321" s="455"/>
      <c r="C321" s="462"/>
      <c r="D321" s="466"/>
      <c r="E321" s="473"/>
      <c r="F321" s="611"/>
      <c r="G321" s="120">
        <f>'Mapa de Risco'!F321</f>
        <v>0</v>
      </c>
      <c r="H321" s="729" t="s">
        <v>28</v>
      </c>
      <c r="I321" s="730"/>
      <c r="J321" s="731"/>
      <c r="K321" s="183"/>
      <c r="L321" s="174" t="str">
        <f t="shared" si="169"/>
        <v/>
      </c>
      <c r="M321" s="734"/>
      <c r="N321" s="743"/>
      <c r="O321" s="736"/>
      <c r="P321" s="175"/>
      <c r="Q321" s="83">
        <f>'Mapa de Risco'!H321</f>
        <v>0</v>
      </c>
      <c r="R321" s="732" t="s">
        <v>28</v>
      </c>
      <c r="S321" s="732"/>
      <c r="T321" s="732"/>
      <c r="U321" s="183"/>
      <c r="V321" s="174" t="str">
        <f t="shared" si="170"/>
        <v/>
      </c>
      <c r="W321" s="734"/>
      <c r="X321" s="707"/>
      <c r="Y321" s="734"/>
      <c r="Z321" s="122"/>
      <c r="AA321" s="412"/>
      <c r="AB321" s="412"/>
      <c r="AC321" s="412"/>
      <c r="AD321" s="524"/>
    </row>
    <row r="322" spans="2:30" s="78" customFormat="1" ht="15.6" customHeight="1" thickTop="1" thickBot="1" x14ac:dyDescent="0.25">
      <c r="B322" s="455"/>
      <c r="C322" s="462"/>
      <c r="D322" s="464" t="str">
        <f>'Mapa de Risco'!D322:D331</f>
        <v>FCS.08</v>
      </c>
      <c r="E322" s="471">
        <f>'Mapa de Risco'!E322:E331</f>
        <v>0</v>
      </c>
      <c r="F322" s="609" t="str">
        <f>'Mapa de Risco'!G322:G331</f>
        <v>Evento 32</v>
      </c>
      <c r="G322" s="120">
        <f>'Mapa de Risco'!F322</f>
        <v>0</v>
      </c>
      <c r="H322" s="729" t="s">
        <v>28</v>
      </c>
      <c r="I322" s="730"/>
      <c r="J322" s="731"/>
      <c r="K322" s="183"/>
      <c r="L322" s="174" t="str">
        <f t="shared" si="169"/>
        <v/>
      </c>
      <c r="M322" s="733" t="str">
        <f t="shared" ref="M322" si="203">IFERROR(AVERAGE(L322:L331),"")</f>
        <v/>
      </c>
      <c r="N322" s="742" t="str">
        <f t="shared" ref="N322" si="204">IF(M322="","",IF(M322&lt;=0.1,$L$10,IF(M322&lt;=0.3,$K$10,IF(M322&lt;=0.5,$J$10,IF(M322&lt;=0.7,$I$10,IF(M322&lt;=0.8,$H$10,""))))))</f>
        <v/>
      </c>
      <c r="O322" s="735" t="str">
        <f t="shared" ref="O322" si="205">IFERROR(1-M322,"")</f>
        <v/>
      </c>
      <c r="P322" s="175"/>
      <c r="Q322" s="83">
        <f>'Mapa de Risco'!H322</f>
        <v>0</v>
      </c>
      <c r="R322" s="732" t="s">
        <v>28</v>
      </c>
      <c r="S322" s="732"/>
      <c r="T322" s="732"/>
      <c r="U322" s="183"/>
      <c r="V322" s="174" t="str">
        <f t="shared" si="170"/>
        <v/>
      </c>
      <c r="W322" s="733" t="str">
        <f t="shared" ref="W322" si="206">IFERROR(AVERAGE(V322:V331),"")</f>
        <v/>
      </c>
      <c r="X322" s="706" t="str">
        <f t="shared" ref="X322" si="207">IF(W322="","",IF(W322&lt;=0.1,$V$10,IF(W322&lt;=0.3,$U$10,IF(W322&lt;=0.5,$T$10,IF(W322&lt;=0.7,$S$10,IF(W322&lt;=0.8,$R$10,""))))))</f>
        <v/>
      </c>
      <c r="Y322" s="733" t="str">
        <f t="shared" ref="Y322" si="208">IFERROR(1-W322,"")</f>
        <v/>
      </c>
      <c r="Z322" s="122"/>
      <c r="AA322" s="411" t="str">
        <f>IFERROR(IF(ROUND('Mapa de Risco'!K322:K331*'Avaliar os Controles Existent.'!O322:O331,0)&lt;=1,1,ROUND('Mapa de Risco'!K322:K331*'Avaliar os Controles Existent.'!O322:O331,0)),"")</f>
        <v/>
      </c>
      <c r="AB322" s="411" t="str">
        <f>IFERROR(IF(ROUND('Mapa de Risco'!L322:L331*'Avaliar os Controles Existent.'!Y322:Y331,0)&lt;=1,1,ROUND('Mapa de Risco'!L322:L331*'Avaliar os Controles Existent.'!Y322:Y331,0)),"")</f>
        <v/>
      </c>
      <c r="AC322" s="410" t="str">
        <f t="shared" si="183"/>
        <v/>
      </c>
      <c r="AD322" s="522" t="str">
        <f t="shared" si="190"/>
        <v/>
      </c>
    </row>
    <row r="323" spans="2:30" s="78" customFormat="1" ht="15.6" customHeight="1" thickTop="1" thickBot="1" x14ac:dyDescent="0.25">
      <c r="B323" s="455"/>
      <c r="C323" s="462"/>
      <c r="D323" s="465"/>
      <c r="E323" s="472"/>
      <c r="F323" s="610"/>
      <c r="G323" s="120">
        <f>'Mapa de Risco'!F323</f>
        <v>0</v>
      </c>
      <c r="H323" s="729" t="s">
        <v>28</v>
      </c>
      <c r="I323" s="730"/>
      <c r="J323" s="731"/>
      <c r="K323" s="183"/>
      <c r="L323" s="174" t="str">
        <f t="shared" si="169"/>
        <v/>
      </c>
      <c r="M323" s="733"/>
      <c r="N323" s="742"/>
      <c r="O323" s="735"/>
      <c r="P323" s="175"/>
      <c r="Q323" s="83">
        <f>'Mapa de Risco'!H323</f>
        <v>0</v>
      </c>
      <c r="R323" s="732" t="s">
        <v>28</v>
      </c>
      <c r="S323" s="732"/>
      <c r="T323" s="732"/>
      <c r="U323" s="183"/>
      <c r="V323" s="174" t="str">
        <f t="shared" si="170"/>
        <v/>
      </c>
      <c r="W323" s="733"/>
      <c r="X323" s="706"/>
      <c r="Y323" s="733"/>
      <c r="Z323" s="122"/>
      <c r="AA323" s="411"/>
      <c r="AB323" s="411"/>
      <c r="AC323" s="411"/>
      <c r="AD323" s="523"/>
    </row>
    <row r="324" spans="2:30" s="78" customFormat="1" ht="15.6" customHeight="1" thickTop="1" thickBot="1" x14ac:dyDescent="0.25">
      <c r="B324" s="455"/>
      <c r="C324" s="462"/>
      <c r="D324" s="465"/>
      <c r="E324" s="472"/>
      <c r="F324" s="610"/>
      <c r="G324" s="120">
        <f>'Mapa de Risco'!F324</f>
        <v>0</v>
      </c>
      <c r="H324" s="729" t="s">
        <v>28</v>
      </c>
      <c r="I324" s="730"/>
      <c r="J324" s="731"/>
      <c r="K324" s="183"/>
      <c r="L324" s="174" t="str">
        <f t="shared" si="169"/>
        <v/>
      </c>
      <c r="M324" s="733"/>
      <c r="N324" s="742"/>
      <c r="O324" s="735"/>
      <c r="P324" s="175"/>
      <c r="Q324" s="83">
        <f>'Mapa de Risco'!H324</f>
        <v>0</v>
      </c>
      <c r="R324" s="732" t="s">
        <v>28</v>
      </c>
      <c r="S324" s="732"/>
      <c r="T324" s="732"/>
      <c r="U324" s="183"/>
      <c r="V324" s="174" t="str">
        <f t="shared" si="170"/>
        <v/>
      </c>
      <c r="W324" s="733"/>
      <c r="X324" s="706"/>
      <c r="Y324" s="733"/>
      <c r="Z324" s="122"/>
      <c r="AA324" s="411"/>
      <c r="AB324" s="411"/>
      <c r="AC324" s="411"/>
      <c r="AD324" s="523"/>
    </row>
    <row r="325" spans="2:30" s="78" customFormat="1" ht="15.6" customHeight="1" thickTop="1" thickBot="1" x14ac:dyDescent="0.25">
      <c r="B325" s="455"/>
      <c r="C325" s="462"/>
      <c r="D325" s="465"/>
      <c r="E325" s="472"/>
      <c r="F325" s="610"/>
      <c r="G325" s="120">
        <f>'Mapa de Risco'!F325</f>
        <v>0</v>
      </c>
      <c r="H325" s="729" t="s">
        <v>28</v>
      </c>
      <c r="I325" s="730"/>
      <c r="J325" s="731"/>
      <c r="K325" s="183"/>
      <c r="L325" s="174" t="str">
        <f t="shared" si="169"/>
        <v/>
      </c>
      <c r="M325" s="733"/>
      <c r="N325" s="742"/>
      <c r="O325" s="735"/>
      <c r="P325" s="175"/>
      <c r="Q325" s="83">
        <f>'Mapa de Risco'!H325</f>
        <v>0</v>
      </c>
      <c r="R325" s="732" t="s">
        <v>28</v>
      </c>
      <c r="S325" s="732"/>
      <c r="T325" s="732"/>
      <c r="U325" s="183"/>
      <c r="V325" s="174" t="str">
        <f t="shared" si="170"/>
        <v/>
      </c>
      <c r="W325" s="733"/>
      <c r="X325" s="706"/>
      <c r="Y325" s="733"/>
      <c r="Z325" s="122"/>
      <c r="AA325" s="411"/>
      <c r="AB325" s="411"/>
      <c r="AC325" s="411"/>
      <c r="AD325" s="523"/>
    </row>
    <row r="326" spans="2:30" s="78" customFormat="1" ht="15.6" customHeight="1" thickTop="1" thickBot="1" x14ac:dyDescent="0.25">
      <c r="B326" s="455"/>
      <c r="C326" s="462"/>
      <c r="D326" s="465"/>
      <c r="E326" s="472"/>
      <c r="F326" s="610"/>
      <c r="G326" s="120">
        <f>'Mapa de Risco'!F326</f>
        <v>0</v>
      </c>
      <c r="H326" s="729" t="s">
        <v>28</v>
      </c>
      <c r="I326" s="730"/>
      <c r="J326" s="731"/>
      <c r="K326" s="183"/>
      <c r="L326" s="174" t="str">
        <f t="shared" si="169"/>
        <v/>
      </c>
      <c r="M326" s="733"/>
      <c r="N326" s="742"/>
      <c r="O326" s="735"/>
      <c r="P326" s="175"/>
      <c r="Q326" s="83">
        <f>'Mapa de Risco'!H326</f>
        <v>0</v>
      </c>
      <c r="R326" s="732" t="s">
        <v>28</v>
      </c>
      <c r="S326" s="732"/>
      <c r="T326" s="732"/>
      <c r="U326" s="183"/>
      <c r="V326" s="174" t="str">
        <f t="shared" si="170"/>
        <v/>
      </c>
      <c r="W326" s="733"/>
      <c r="X326" s="706"/>
      <c r="Y326" s="733"/>
      <c r="Z326" s="122"/>
      <c r="AA326" s="411"/>
      <c r="AB326" s="411"/>
      <c r="AC326" s="411"/>
      <c r="AD326" s="523"/>
    </row>
    <row r="327" spans="2:30" s="78" customFormat="1" ht="15.6" customHeight="1" thickTop="1" thickBot="1" x14ac:dyDescent="0.25">
      <c r="B327" s="455"/>
      <c r="C327" s="462"/>
      <c r="D327" s="465"/>
      <c r="E327" s="472"/>
      <c r="F327" s="610"/>
      <c r="G327" s="120">
        <f>'Mapa de Risco'!F327</f>
        <v>0</v>
      </c>
      <c r="H327" s="729" t="s">
        <v>28</v>
      </c>
      <c r="I327" s="730"/>
      <c r="J327" s="731"/>
      <c r="K327" s="183"/>
      <c r="L327" s="174" t="str">
        <f t="shared" si="169"/>
        <v/>
      </c>
      <c r="M327" s="733"/>
      <c r="N327" s="742"/>
      <c r="O327" s="735"/>
      <c r="P327" s="175"/>
      <c r="Q327" s="83">
        <f>'Mapa de Risco'!H327</f>
        <v>0</v>
      </c>
      <c r="R327" s="732" t="s">
        <v>28</v>
      </c>
      <c r="S327" s="732"/>
      <c r="T327" s="732"/>
      <c r="U327" s="183"/>
      <c r="V327" s="174" t="str">
        <f t="shared" si="170"/>
        <v/>
      </c>
      <c r="W327" s="733"/>
      <c r="X327" s="706"/>
      <c r="Y327" s="733"/>
      <c r="Z327" s="122"/>
      <c r="AA327" s="411"/>
      <c r="AB327" s="411"/>
      <c r="AC327" s="411"/>
      <c r="AD327" s="523"/>
    </row>
    <row r="328" spans="2:30" s="78" customFormat="1" ht="15.6" customHeight="1" thickTop="1" thickBot="1" x14ac:dyDescent="0.25">
      <c r="B328" s="455"/>
      <c r="C328" s="462"/>
      <c r="D328" s="465"/>
      <c r="E328" s="472"/>
      <c r="F328" s="610"/>
      <c r="G328" s="120">
        <f>'Mapa de Risco'!F328</f>
        <v>0</v>
      </c>
      <c r="H328" s="729" t="s">
        <v>28</v>
      </c>
      <c r="I328" s="730"/>
      <c r="J328" s="731"/>
      <c r="K328" s="183"/>
      <c r="L328" s="174" t="str">
        <f t="shared" si="169"/>
        <v/>
      </c>
      <c r="M328" s="733"/>
      <c r="N328" s="742"/>
      <c r="O328" s="735"/>
      <c r="P328" s="175"/>
      <c r="Q328" s="83">
        <f>'Mapa de Risco'!H328</f>
        <v>0</v>
      </c>
      <c r="R328" s="732" t="s">
        <v>28</v>
      </c>
      <c r="S328" s="732"/>
      <c r="T328" s="732"/>
      <c r="U328" s="183"/>
      <c r="V328" s="174" t="str">
        <f t="shared" si="170"/>
        <v/>
      </c>
      <c r="W328" s="733"/>
      <c r="X328" s="706"/>
      <c r="Y328" s="733"/>
      <c r="Z328" s="122"/>
      <c r="AA328" s="411"/>
      <c r="AB328" s="411"/>
      <c r="AC328" s="411"/>
      <c r="AD328" s="523"/>
    </row>
    <row r="329" spans="2:30" s="78" customFormat="1" ht="15.6" customHeight="1" thickTop="1" thickBot="1" x14ac:dyDescent="0.25">
      <c r="B329" s="455"/>
      <c r="C329" s="462"/>
      <c r="D329" s="465"/>
      <c r="E329" s="472"/>
      <c r="F329" s="610"/>
      <c r="G329" s="120">
        <f>'Mapa de Risco'!F329</f>
        <v>0</v>
      </c>
      <c r="H329" s="729" t="s">
        <v>28</v>
      </c>
      <c r="I329" s="730"/>
      <c r="J329" s="731"/>
      <c r="K329" s="183"/>
      <c r="L329" s="174" t="str">
        <f t="shared" si="169"/>
        <v/>
      </c>
      <c r="M329" s="733"/>
      <c r="N329" s="742"/>
      <c r="O329" s="735"/>
      <c r="P329" s="175"/>
      <c r="Q329" s="83">
        <f>'Mapa de Risco'!H329</f>
        <v>0</v>
      </c>
      <c r="R329" s="732" t="s">
        <v>28</v>
      </c>
      <c r="S329" s="732"/>
      <c r="T329" s="732"/>
      <c r="U329" s="183"/>
      <c r="V329" s="174" t="str">
        <f t="shared" si="170"/>
        <v/>
      </c>
      <c r="W329" s="733"/>
      <c r="X329" s="706"/>
      <c r="Y329" s="733"/>
      <c r="Z329" s="122"/>
      <c r="AA329" s="411"/>
      <c r="AB329" s="411"/>
      <c r="AC329" s="411"/>
      <c r="AD329" s="523"/>
    </row>
    <row r="330" spans="2:30" s="78" customFormat="1" ht="15.6" customHeight="1" thickTop="1" thickBot="1" x14ac:dyDescent="0.25">
      <c r="B330" s="455"/>
      <c r="C330" s="462"/>
      <c r="D330" s="465"/>
      <c r="E330" s="472"/>
      <c r="F330" s="610"/>
      <c r="G330" s="120">
        <f>'Mapa de Risco'!F330</f>
        <v>0</v>
      </c>
      <c r="H330" s="729" t="s">
        <v>28</v>
      </c>
      <c r="I330" s="730"/>
      <c r="J330" s="731"/>
      <c r="K330" s="183"/>
      <c r="L330" s="174" t="str">
        <f t="shared" si="169"/>
        <v/>
      </c>
      <c r="M330" s="733"/>
      <c r="N330" s="742"/>
      <c r="O330" s="735"/>
      <c r="P330" s="175"/>
      <c r="Q330" s="83">
        <f>'Mapa de Risco'!H330</f>
        <v>0</v>
      </c>
      <c r="R330" s="732" t="s">
        <v>28</v>
      </c>
      <c r="S330" s="732"/>
      <c r="T330" s="732"/>
      <c r="U330" s="183"/>
      <c r="V330" s="174" t="str">
        <f t="shared" si="170"/>
        <v/>
      </c>
      <c r="W330" s="733"/>
      <c r="X330" s="706"/>
      <c r="Y330" s="733"/>
      <c r="Z330" s="122"/>
      <c r="AA330" s="411"/>
      <c r="AB330" s="411"/>
      <c r="AC330" s="411"/>
      <c r="AD330" s="523"/>
    </row>
    <row r="331" spans="2:30" s="78" customFormat="1" ht="15.6" customHeight="1" thickTop="1" thickBot="1" x14ac:dyDescent="0.25">
      <c r="B331" s="456"/>
      <c r="C331" s="463"/>
      <c r="D331" s="466"/>
      <c r="E331" s="473"/>
      <c r="F331" s="611"/>
      <c r="G331" s="120">
        <f>'Mapa de Risco'!F331</f>
        <v>0</v>
      </c>
      <c r="H331" s="729" t="s">
        <v>28</v>
      </c>
      <c r="I331" s="730"/>
      <c r="J331" s="731"/>
      <c r="K331" s="183"/>
      <c r="L331" s="174" t="str">
        <f t="shared" si="169"/>
        <v/>
      </c>
      <c r="M331" s="734"/>
      <c r="N331" s="743"/>
      <c r="O331" s="736"/>
      <c r="P331" s="175"/>
      <c r="Q331" s="83">
        <f>'Mapa de Risco'!H331</f>
        <v>0</v>
      </c>
      <c r="R331" s="732" t="s">
        <v>28</v>
      </c>
      <c r="S331" s="732"/>
      <c r="T331" s="732"/>
      <c r="U331" s="183"/>
      <c r="V331" s="174" t="str">
        <f t="shared" si="170"/>
        <v/>
      </c>
      <c r="W331" s="734"/>
      <c r="X331" s="707"/>
      <c r="Y331" s="734"/>
      <c r="Z331" s="122"/>
      <c r="AA331" s="412"/>
      <c r="AB331" s="412"/>
      <c r="AC331" s="412"/>
      <c r="AD331" s="524"/>
    </row>
    <row r="332" spans="2:30" s="78" customFormat="1" ht="15.6" customHeight="1" thickTop="1" thickBot="1" x14ac:dyDescent="0.25">
      <c r="B332" s="457" t="str">
        <f>'Mapa de Risco'!B332:B411</f>
        <v>Subp.05</v>
      </c>
      <c r="C332" s="458">
        <f>'Mapa de Risco'!C332:C411</f>
        <v>0</v>
      </c>
      <c r="D332" s="445" t="str">
        <f>'Mapa de Risco'!D332:D341</f>
        <v>FCS.01</v>
      </c>
      <c r="E332" s="470">
        <f>'Mapa de Risco'!E332:E341</f>
        <v>0</v>
      </c>
      <c r="F332" s="612" t="str">
        <f>'Mapa de Risco'!G332:G341</f>
        <v>Evento 33</v>
      </c>
      <c r="G332" s="123">
        <f>'Mapa de Risco'!F332</f>
        <v>0</v>
      </c>
      <c r="H332" s="711" t="s">
        <v>28</v>
      </c>
      <c r="I332" s="712"/>
      <c r="J332" s="713"/>
      <c r="K332" s="182"/>
      <c r="L332" s="170" t="str">
        <f t="shared" ref="L332:L395" si="209">IF(K332=$H$10,$H$9,IF(K332=$I$10,$I$9,IF(K332=$J$10,$J$9,IF(K332=$K$10,$K$9,IF(K332=$L$10,$L$9,"")))))</f>
        <v/>
      </c>
      <c r="M332" s="714" t="str">
        <f t="shared" ref="M332" si="210">IFERROR(AVERAGE(L332:L341),"")</f>
        <v/>
      </c>
      <c r="N332" s="744" t="str">
        <f t="shared" ref="N332" si="211">IF(M332="","",IF(M332&lt;=0.1,$L$10,IF(M332&lt;=0.3,$K$10,IF(M332&lt;=0.5,$J$10,IF(M332&lt;=0.7,$I$10,IF(M332&lt;=0.8,$H$10,""))))))</f>
        <v/>
      </c>
      <c r="O332" s="726" t="str">
        <f t="shared" ref="O332" si="212">IFERROR(1-M332,"")</f>
        <v/>
      </c>
      <c r="P332" s="117"/>
      <c r="Q332" s="80">
        <f>'Mapa de Risco'!H332</f>
        <v>0</v>
      </c>
      <c r="R332" s="728" t="s">
        <v>28</v>
      </c>
      <c r="S332" s="728"/>
      <c r="T332" s="728"/>
      <c r="U332" s="182"/>
      <c r="V332" s="170" t="str">
        <f t="shared" si="170"/>
        <v/>
      </c>
      <c r="W332" s="714" t="str">
        <f t="shared" ref="W332" si="213">IFERROR(AVERAGE(V332:V341),"")</f>
        <v/>
      </c>
      <c r="X332" s="708" t="str">
        <f t="shared" ref="X332" si="214">IF(W332="","",IF(W332&lt;=0.1,$V$10,IF(W332&lt;=0.3,$U$10,IF(W332&lt;=0.5,$T$10,IF(W332&lt;=0.7,$S$10,IF(W332&lt;=0.8,$R$10,""))))))</f>
        <v/>
      </c>
      <c r="Y332" s="714" t="str">
        <f t="shared" ref="Y332" si="215">IFERROR(1-W332,"")</f>
        <v/>
      </c>
      <c r="AA332" s="417" t="str">
        <f>IFERROR(IF(ROUND('Mapa de Risco'!K332:K341*'Avaliar os Controles Existent.'!O332:O341,0)&lt;=1,1,ROUND('Mapa de Risco'!K332:K341*'Avaliar os Controles Existent.'!O332:O341,0)),"")</f>
        <v/>
      </c>
      <c r="AB332" s="417" t="str">
        <f>IFERROR(IF(ROUND('Mapa de Risco'!L332:L341*'Avaliar os Controles Existent.'!Y332:Y341,0)&lt;=1,1,ROUND('Mapa de Risco'!L332:L341*'Avaliar os Controles Existent.'!Y332:Y341,0)),"")</f>
        <v/>
      </c>
      <c r="AC332" s="538" t="str">
        <f t="shared" si="183"/>
        <v/>
      </c>
      <c r="AD332" s="525" t="str">
        <f t="shared" si="190"/>
        <v/>
      </c>
    </row>
    <row r="333" spans="2:30" s="78" customFormat="1" ht="15.6" customHeight="1" thickTop="1" thickBot="1" x14ac:dyDescent="0.25">
      <c r="B333" s="446"/>
      <c r="C333" s="459"/>
      <c r="D333" s="446"/>
      <c r="E333" s="459"/>
      <c r="F333" s="613"/>
      <c r="G333" s="123">
        <f>'Mapa de Risco'!F333</f>
        <v>0</v>
      </c>
      <c r="H333" s="711" t="s">
        <v>28</v>
      </c>
      <c r="I333" s="712"/>
      <c r="J333" s="713"/>
      <c r="K333" s="182"/>
      <c r="L333" s="170" t="str">
        <f t="shared" si="209"/>
        <v/>
      </c>
      <c r="M333" s="714"/>
      <c r="N333" s="744"/>
      <c r="O333" s="726"/>
      <c r="P333" s="117"/>
      <c r="Q333" s="80">
        <f>'Mapa de Risco'!H333</f>
        <v>0</v>
      </c>
      <c r="R333" s="728" t="s">
        <v>28</v>
      </c>
      <c r="S333" s="728"/>
      <c r="T333" s="728"/>
      <c r="U333" s="182"/>
      <c r="V333" s="170" t="str">
        <f t="shared" ref="V333:V396" si="216">IF(U333=$R$10,$R$9,IF(U333=$S$10,$S$9,IF(U333=$T$10,$T$9,IF(U333=$U$10,$U$9,IF(U333=$V$10,$V$9,"")))))</f>
        <v/>
      </c>
      <c r="W333" s="714"/>
      <c r="X333" s="708"/>
      <c r="Y333" s="714"/>
      <c r="AA333" s="417"/>
      <c r="AB333" s="417"/>
      <c r="AC333" s="539"/>
      <c r="AD333" s="526"/>
    </row>
    <row r="334" spans="2:30" s="78" customFormat="1" ht="15.6" customHeight="1" thickTop="1" thickBot="1" x14ac:dyDescent="0.25">
      <c r="B334" s="446"/>
      <c r="C334" s="459"/>
      <c r="D334" s="446"/>
      <c r="E334" s="459"/>
      <c r="F334" s="613"/>
      <c r="G334" s="123">
        <f>'Mapa de Risco'!F334</f>
        <v>0</v>
      </c>
      <c r="H334" s="711" t="s">
        <v>28</v>
      </c>
      <c r="I334" s="712"/>
      <c r="J334" s="713"/>
      <c r="K334" s="182"/>
      <c r="L334" s="170" t="str">
        <f t="shared" si="209"/>
        <v/>
      </c>
      <c r="M334" s="714"/>
      <c r="N334" s="744"/>
      <c r="O334" s="726"/>
      <c r="P334" s="117"/>
      <c r="Q334" s="80">
        <f>'Mapa de Risco'!H334</f>
        <v>0</v>
      </c>
      <c r="R334" s="728" t="s">
        <v>28</v>
      </c>
      <c r="S334" s="728"/>
      <c r="T334" s="728"/>
      <c r="U334" s="182"/>
      <c r="V334" s="170" t="str">
        <f t="shared" si="216"/>
        <v/>
      </c>
      <c r="W334" s="714"/>
      <c r="X334" s="708"/>
      <c r="Y334" s="714"/>
      <c r="AA334" s="417"/>
      <c r="AB334" s="417"/>
      <c r="AC334" s="539"/>
      <c r="AD334" s="526"/>
    </row>
    <row r="335" spans="2:30" s="78" customFormat="1" ht="15.6" customHeight="1" thickTop="1" thickBot="1" x14ac:dyDescent="0.25">
      <c r="B335" s="446"/>
      <c r="C335" s="459"/>
      <c r="D335" s="446"/>
      <c r="E335" s="459"/>
      <c r="F335" s="613"/>
      <c r="G335" s="123">
        <f>'Mapa de Risco'!F335</f>
        <v>0</v>
      </c>
      <c r="H335" s="711" t="s">
        <v>28</v>
      </c>
      <c r="I335" s="712"/>
      <c r="J335" s="713"/>
      <c r="K335" s="182"/>
      <c r="L335" s="170" t="str">
        <f t="shared" si="209"/>
        <v/>
      </c>
      <c r="M335" s="714"/>
      <c r="N335" s="744"/>
      <c r="O335" s="726"/>
      <c r="P335" s="117"/>
      <c r="Q335" s="80">
        <f>'Mapa de Risco'!H335</f>
        <v>0</v>
      </c>
      <c r="R335" s="728" t="s">
        <v>28</v>
      </c>
      <c r="S335" s="728"/>
      <c r="T335" s="728"/>
      <c r="U335" s="182"/>
      <c r="V335" s="170" t="str">
        <f t="shared" si="216"/>
        <v/>
      </c>
      <c r="W335" s="714"/>
      <c r="X335" s="708"/>
      <c r="Y335" s="714"/>
      <c r="AA335" s="417"/>
      <c r="AB335" s="417"/>
      <c r="AC335" s="539"/>
      <c r="AD335" s="526"/>
    </row>
    <row r="336" spans="2:30" s="78" customFormat="1" ht="15.6" customHeight="1" thickTop="1" thickBot="1" x14ac:dyDescent="0.25">
      <c r="B336" s="446"/>
      <c r="C336" s="459"/>
      <c r="D336" s="446"/>
      <c r="E336" s="459"/>
      <c r="F336" s="613"/>
      <c r="G336" s="123">
        <f>'Mapa de Risco'!F336</f>
        <v>0</v>
      </c>
      <c r="H336" s="711" t="s">
        <v>28</v>
      </c>
      <c r="I336" s="712"/>
      <c r="J336" s="713"/>
      <c r="K336" s="182"/>
      <c r="L336" s="170" t="str">
        <f t="shared" si="209"/>
        <v/>
      </c>
      <c r="M336" s="714"/>
      <c r="N336" s="744"/>
      <c r="O336" s="726"/>
      <c r="P336" s="117"/>
      <c r="Q336" s="80">
        <f>'Mapa de Risco'!H336</f>
        <v>0</v>
      </c>
      <c r="R336" s="728" t="s">
        <v>28</v>
      </c>
      <c r="S336" s="728"/>
      <c r="T336" s="728"/>
      <c r="U336" s="182"/>
      <c r="V336" s="170" t="str">
        <f t="shared" si="216"/>
        <v/>
      </c>
      <c r="W336" s="714"/>
      <c r="X336" s="708"/>
      <c r="Y336" s="714"/>
      <c r="AA336" s="417"/>
      <c r="AB336" s="417"/>
      <c r="AC336" s="539"/>
      <c r="AD336" s="526"/>
    </row>
    <row r="337" spans="2:30" s="78" customFormat="1" ht="15.6" customHeight="1" thickTop="1" thickBot="1" x14ac:dyDescent="0.25">
      <c r="B337" s="446"/>
      <c r="C337" s="459"/>
      <c r="D337" s="446"/>
      <c r="E337" s="459"/>
      <c r="F337" s="613"/>
      <c r="G337" s="123">
        <f>'Mapa de Risco'!F337</f>
        <v>0</v>
      </c>
      <c r="H337" s="711" t="s">
        <v>28</v>
      </c>
      <c r="I337" s="712"/>
      <c r="J337" s="713"/>
      <c r="K337" s="182"/>
      <c r="L337" s="170" t="str">
        <f t="shared" si="209"/>
        <v/>
      </c>
      <c r="M337" s="714"/>
      <c r="N337" s="744"/>
      <c r="O337" s="726"/>
      <c r="P337" s="117"/>
      <c r="Q337" s="80">
        <f>'Mapa de Risco'!H337</f>
        <v>0</v>
      </c>
      <c r="R337" s="728" t="s">
        <v>28</v>
      </c>
      <c r="S337" s="728"/>
      <c r="T337" s="728"/>
      <c r="U337" s="182"/>
      <c r="V337" s="170" t="str">
        <f t="shared" si="216"/>
        <v/>
      </c>
      <c r="W337" s="714"/>
      <c r="X337" s="708"/>
      <c r="Y337" s="714"/>
      <c r="AA337" s="417"/>
      <c r="AB337" s="417"/>
      <c r="AC337" s="539"/>
      <c r="AD337" s="526"/>
    </row>
    <row r="338" spans="2:30" s="78" customFormat="1" ht="15.6" customHeight="1" thickTop="1" thickBot="1" x14ac:dyDescent="0.25">
      <c r="B338" s="446"/>
      <c r="C338" s="459"/>
      <c r="D338" s="446"/>
      <c r="E338" s="459"/>
      <c r="F338" s="613"/>
      <c r="G338" s="123">
        <f>'Mapa de Risco'!F338</f>
        <v>0</v>
      </c>
      <c r="H338" s="711" t="s">
        <v>28</v>
      </c>
      <c r="I338" s="712"/>
      <c r="J338" s="713"/>
      <c r="K338" s="182"/>
      <c r="L338" s="170" t="str">
        <f t="shared" si="209"/>
        <v/>
      </c>
      <c r="M338" s="714"/>
      <c r="N338" s="744"/>
      <c r="O338" s="726"/>
      <c r="P338" s="117"/>
      <c r="Q338" s="80">
        <f>'Mapa de Risco'!H338</f>
        <v>0</v>
      </c>
      <c r="R338" s="728" t="s">
        <v>28</v>
      </c>
      <c r="S338" s="728"/>
      <c r="T338" s="728"/>
      <c r="U338" s="182"/>
      <c r="V338" s="170" t="str">
        <f t="shared" si="216"/>
        <v/>
      </c>
      <c r="W338" s="714"/>
      <c r="X338" s="708"/>
      <c r="Y338" s="714"/>
      <c r="AA338" s="417"/>
      <c r="AB338" s="417"/>
      <c r="AC338" s="539"/>
      <c r="AD338" s="526"/>
    </row>
    <row r="339" spans="2:30" s="78" customFormat="1" ht="15.6" customHeight="1" thickTop="1" thickBot="1" x14ac:dyDescent="0.25">
      <c r="B339" s="446"/>
      <c r="C339" s="459"/>
      <c r="D339" s="446"/>
      <c r="E339" s="459"/>
      <c r="F339" s="613"/>
      <c r="G339" s="123">
        <f>'Mapa de Risco'!F339</f>
        <v>0</v>
      </c>
      <c r="H339" s="711" t="s">
        <v>28</v>
      </c>
      <c r="I339" s="712"/>
      <c r="J339" s="713"/>
      <c r="K339" s="182"/>
      <c r="L339" s="170" t="str">
        <f t="shared" si="209"/>
        <v/>
      </c>
      <c r="M339" s="714"/>
      <c r="N339" s="744"/>
      <c r="O339" s="726"/>
      <c r="P339" s="117"/>
      <c r="Q339" s="80">
        <f>'Mapa de Risco'!H339</f>
        <v>0</v>
      </c>
      <c r="R339" s="728" t="s">
        <v>28</v>
      </c>
      <c r="S339" s="728"/>
      <c r="T339" s="728"/>
      <c r="U339" s="182"/>
      <c r="V339" s="170" t="str">
        <f t="shared" si="216"/>
        <v/>
      </c>
      <c r="W339" s="714"/>
      <c r="X339" s="708"/>
      <c r="Y339" s="714"/>
      <c r="AA339" s="417"/>
      <c r="AB339" s="417"/>
      <c r="AC339" s="539"/>
      <c r="AD339" s="526"/>
    </row>
    <row r="340" spans="2:30" s="78" customFormat="1" ht="15.6" customHeight="1" thickTop="1" thickBot="1" x14ac:dyDescent="0.25">
      <c r="B340" s="446"/>
      <c r="C340" s="459"/>
      <c r="D340" s="446"/>
      <c r="E340" s="459"/>
      <c r="F340" s="613"/>
      <c r="G340" s="123">
        <f>'Mapa de Risco'!F340</f>
        <v>0</v>
      </c>
      <c r="H340" s="711" t="s">
        <v>28</v>
      </c>
      <c r="I340" s="712"/>
      <c r="J340" s="713"/>
      <c r="K340" s="182"/>
      <c r="L340" s="170" t="str">
        <f t="shared" si="209"/>
        <v/>
      </c>
      <c r="M340" s="714"/>
      <c r="N340" s="744"/>
      <c r="O340" s="726"/>
      <c r="P340" s="117"/>
      <c r="Q340" s="80">
        <f>'Mapa de Risco'!H340</f>
        <v>0</v>
      </c>
      <c r="R340" s="728" t="s">
        <v>28</v>
      </c>
      <c r="S340" s="728"/>
      <c r="T340" s="728"/>
      <c r="U340" s="182"/>
      <c r="V340" s="170" t="str">
        <f t="shared" si="216"/>
        <v/>
      </c>
      <c r="W340" s="714"/>
      <c r="X340" s="708"/>
      <c r="Y340" s="714"/>
      <c r="AA340" s="417"/>
      <c r="AB340" s="417"/>
      <c r="AC340" s="539"/>
      <c r="AD340" s="526"/>
    </row>
    <row r="341" spans="2:30" s="78" customFormat="1" ht="15.6" customHeight="1" thickTop="1" thickBot="1" x14ac:dyDescent="0.25">
      <c r="B341" s="446"/>
      <c r="C341" s="459"/>
      <c r="D341" s="447"/>
      <c r="E341" s="460"/>
      <c r="F341" s="614"/>
      <c r="G341" s="123">
        <f>'Mapa de Risco'!F341</f>
        <v>0</v>
      </c>
      <c r="H341" s="711" t="s">
        <v>28</v>
      </c>
      <c r="I341" s="712"/>
      <c r="J341" s="713"/>
      <c r="K341" s="182"/>
      <c r="L341" s="170" t="str">
        <f t="shared" si="209"/>
        <v/>
      </c>
      <c r="M341" s="715"/>
      <c r="N341" s="745"/>
      <c r="O341" s="727"/>
      <c r="P341" s="117"/>
      <c r="Q341" s="80">
        <f>'Mapa de Risco'!H341</f>
        <v>0</v>
      </c>
      <c r="R341" s="728" t="s">
        <v>28</v>
      </c>
      <c r="S341" s="728"/>
      <c r="T341" s="728"/>
      <c r="U341" s="182"/>
      <c r="V341" s="170" t="str">
        <f t="shared" si="216"/>
        <v/>
      </c>
      <c r="W341" s="715"/>
      <c r="X341" s="709"/>
      <c r="Y341" s="715"/>
      <c r="AA341" s="418"/>
      <c r="AB341" s="418"/>
      <c r="AC341" s="540"/>
      <c r="AD341" s="527"/>
    </row>
    <row r="342" spans="2:30" s="78" customFormat="1" ht="15.6" customHeight="1" thickTop="1" thickBot="1" x14ac:dyDescent="0.25">
      <c r="B342" s="446"/>
      <c r="C342" s="459"/>
      <c r="D342" s="445" t="str">
        <f>'Mapa de Risco'!D342:D351</f>
        <v>FCS.02</v>
      </c>
      <c r="E342" s="470">
        <f>'Mapa de Risco'!E342:E351</f>
        <v>0</v>
      </c>
      <c r="F342" s="612" t="str">
        <f>'Mapa de Risco'!G342:G351</f>
        <v>Evento 34</v>
      </c>
      <c r="G342" s="123">
        <f>'Mapa de Risco'!F342</f>
        <v>0</v>
      </c>
      <c r="H342" s="711" t="s">
        <v>28</v>
      </c>
      <c r="I342" s="712"/>
      <c r="J342" s="713"/>
      <c r="K342" s="182"/>
      <c r="L342" s="170" t="str">
        <f t="shared" si="209"/>
        <v/>
      </c>
      <c r="M342" s="714" t="str">
        <f t="shared" ref="M342" si="217">IFERROR(AVERAGE(L342:L351),"")</f>
        <v/>
      </c>
      <c r="N342" s="744" t="str">
        <f t="shared" ref="N342" si="218">IF(M342="","",IF(M342&lt;=0.1,$L$10,IF(M342&lt;=0.3,$K$10,IF(M342&lt;=0.5,$J$10,IF(M342&lt;=0.7,$I$10,IF(M342&lt;=0.8,$H$10,""))))))</f>
        <v/>
      </c>
      <c r="O342" s="726" t="str">
        <f t="shared" ref="O342" si="219">IFERROR(1-M342,"")</f>
        <v/>
      </c>
      <c r="P342" s="117"/>
      <c r="Q342" s="80">
        <f>'Mapa de Risco'!H342</f>
        <v>0</v>
      </c>
      <c r="R342" s="728" t="s">
        <v>28</v>
      </c>
      <c r="S342" s="728"/>
      <c r="T342" s="728"/>
      <c r="U342" s="182"/>
      <c r="V342" s="170" t="str">
        <f t="shared" si="216"/>
        <v/>
      </c>
      <c r="W342" s="714" t="str">
        <f t="shared" ref="W342" si="220">IFERROR(AVERAGE(V342:V351),"")</f>
        <v/>
      </c>
      <c r="X342" s="708" t="str">
        <f t="shared" ref="X342" si="221">IF(W342="","",IF(W342&lt;=0.1,$V$10,IF(W342&lt;=0.3,$U$10,IF(W342&lt;=0.5,$T$10,IF(W342&lt;=0.7,$S$10,IF(W342&lt;=0.8,$R$10,""))))))</f>
        <v/>
      </c>
      <c r="Y342" s="714" t="str">
        <f t="shared" ref="Y342" si="222">IFERROR(1-W342,"")</f>
        <v/>
      </c>
      <c r="AA342" s="417" t="str">
        <f>IFERROR(IF(ROUND('Mapa de Risco'!K342:K351*'Avaliar os Controles Existent.'!O342:O351,0)&lt;=1,1,ROUND('Mapa de Risco'!K342:K351*'Avaliar os Controles Existent.'!O342:O351,0)),"")</f>
        <v/>
      </c>
      <c r="AB342" s="417" t="str">
        <f>IFERROR(IF(ROUND('Mapa de Risco'!L342:L351*'Avaliar os Controles Existent.'!Y342:Y351,0)&lt;=1,1,ROUND('Mapa de Risco'!L342:L351*'Avaliar os Controles Existent.'!Y342:Y351,0)),"")</f>
        <v/>
      </c>
      <c r="AC342" s="538" t="str">
        <f t="shared" si="183"/>
        <v/>
      </c>
      <c r="AD342" s="525" t="str">
        <f t="shared" si="190"/>
        <v/>
      </c>
    </row>
    <row r="343" spans="2:30" s="78" customFormat="1" ht="15.6" customHeight="1" thickTop="1" thickBot="1" x14ac:dyDescent="0.25">
      <c r="B343" s="446"/>
      <c r="C343" s="459"/>
      <c r="D343" s="446"/>
      <c r="E343" s="459"/>
      <c r="F343" s="613"/>
      <c r="G343" s="123">
        <f>'Mapa de Risco'!F343</f>
        <v>0</v>
      </c>
      <c r="H343" s="711" t="s">
        <v>28</v>
      </c>
      <c r="I343" s="712"/>
      <c r="J343" s="713"/>
      <c r="K343" s="182"/>
      <c r="L343" s="170" t="str">
        <f t="shared" si="209"/>
        <v/>
      </c>
      <c r="M343" s="714"/>
      <c r="N343" s="744"/>
      <c r="O343" s="726"/>
      <c r="P343" s="117"/>
      <c r="Q343" s="80">
        <f>'Mapa de Risco'!H343</f>
        <v>0</v>
      </c>
      <c r="R343" s="728" t="s">
        <v>28</v>
      </c>
      <c r="S343" s="728"/>
      <c r="T343" s="728"/>
      <c r="U343" s="182"/>
      <c r="V343" s="170" t="str">
        <f t="shared" si="216"/>
        <v/>
      </c>
      <c r="W343" s="714"/>
      <c r="X343" s="708"/>
      <c r="Y343" s="714"/>
      <c r="AA343" s="417"/>
      <c r="AB343" s="417"/>
      <c r="AC343" s="539"/>
      <c r="AD343" s="526"/>
    </row>
    <row r="344" spans="2:30" s="78" customFormat="1" ht="15.6" customHeight="1" thickTop="1" thickBot="1" x14ac:dyDescent="0.25">
      <c r="B344" s="446"/>
      <c r="C344" s="459"/>
      <c r="D344" s="446"/>
      <c r="E344" s="459"/>
      <c r="F344" s="613"/>
      <c r="G344" s="123">
        <f>'Mapa de Risco'!F344</f>
        <v>0</v>
      </c>
      <c r="H344" s="711" t="s">
        <v>28</v>
      </c>
      <c r="I344" s="712"/>
      <c r="J344" s="713"/>
      <c r="K344" s="182"/>
      <c r="L344" s="170" t="str">
        <f t="shared" si="209"/>
        <v/>
      </c>
      <c r="M344" s="714"/>
      <c r="N344" s="744"/>
      <c r="O344" s="726"/>
      <c r="P344" s="117"/>
      <c r="Q344" s="80">
        <f>'Mapa de Risco'!H344</f>
        <v>0</v>
      </c>
      <c r="R344" s="728" t="s">
        <v>28</v>
      </c>
      <c r="S344" s="728"/>
      <c r="T344" s="728"/>
      <c r="U344" s="182"/>
      <c r="V344" s="170" t="str">
        <f t="shared" si="216"/>
        <v/>
      </c>
      <c r="W344" s="714"/>
      <c r="X344" s="708"/>
      <c r="Y344" s="714"/>
      <c r="AA344" s="417"/>
      <c r="AB344" s="417"/>
      <c r="AC344" s="539"/>
      <c r="AD344" s="526"/>
    </row>
    <row r="345" spans="2:30" s="78" customFormat="1" ht="15.6" customHeight="1" thickTop="1" thickBot="1" x14ac:dyDescent="0.25">
      <c r="B345" s="446"/>
      <c r="C345" s="459"/>
      <c r="D345" s="446"/>
      <c r="E345" s="459"/>
      <c r="F345" s="613"/>
      <c r="G345" s="123">
        <f>'Mapa de Risco'!F345</f>
        <v>0</v>
      </c>
      <c r="H345" s="711" t="s">
        <v>28</v>
      </c>
      <c r="I345" s="712"/>
      <c r="J345" s="713"/>
      <c r="K345" s="182"/>
      <c r="L345" s="170" t="str">
        <f t="shared" si="209"/>
        <v/>
      </c>
      <c r="M345" s="714"/>
      <c r="N345" s="744"/>
      <c r="O345" s="726"/>
      <c r="P345" s="117"/>
      <c r="Q345" s="80">
        <f>'Mapa de Risco'!H345</f>
        <v>0</v>
      </c>
      <c r="R345" s="728" t="s">
        <v>28</v>
      </c>
      <c r="S345" s="728"/>
      <c r="T345" s="728"/>
      <c r="U345" s="182"/>
      <c r="V345" s="170" t="str">
        <f t="shared" si="216"/>
        <v/>
      </c>
      <c r="W345" s="714"/>
      <c r="X345" s="708"/>
      <c r="Y345" s="714"/>
      <c r="AA345" s="417"/>
      <c r="AB345" s="417"/>
      <c r="AC345" s="539"/>
      <c r="AD345" s="526"/>
    </row>
    <row r="346" spans="2:30" s="78" customFormat="1" ht="15.6" customHeight="1" thickTop="1" thickBot="1" x14ac:dyDescent="0.25">
      <c r="B346" s="446"/>
      <c r="C346" s="459"/>
      <c r="D346" s="446"/>
      <c r="E346" s="459"/>
      <c r="F346" s="613"/>
      <c r="G346" s="123">
        <f>'Mapa de Risco'!F346</f>
        <v>0</v>
      </c>
      <c r="H346" s="711" t="s">
        <v>28</v>
      </c>
      <c r="I346" s="712"/>
      <c r="J346" s="713"/>
      <c r="K346" s="182"/>
      <c r="L346" s="170" t="str">
        <f t="shared" si="209"/>
        <v/>
      </c>
      <c r="M346" s="714"/>
      <c r="N346" s="744"/>
      <c r="O346" s="726"/>
      <c r="P346" s="117"/>
      <c r="Q346" s="80">
        <f>'Mapa de Risco'!H346</f>
        <v>0</v>
      </c>
      <c r="R346" s="728" t="s">
        <v>28</v>
      </c>
      <c r="S346" s="728"/>
      <c r="T346" s="728"/>
      <c r="U346" s="182"/>
      <c r="V346" s="170" t="str">
        <f t="shared" si="216"/>
        <v/>
      </c>
      <c r="W346" s="714"/>
      <c r="X346" s="708"/>
      <c r="Y346" s="714"/>
      <c r="AA346" s="417"/>
      <c r="AB346" s="417"/>
      <c r="AC346" s="539"/>
      <c r="AD346" s="526"/>
    </row>
    <row r="347" spans="2:30" s="78" customFormat="1" ht="15.6" customHeight="1" thickTop="1" thickBot="1" x14ac:dyDescent="0.25">
      <c r="B347" s="446"/>
      <c r="C347" s="459"/>
      <c r="D347" s="446"/>
      <c r="E347" s="459"/>
      <c r="F347" s="613"/>
      <c r="G347" s="123">
        <f>'Mapa de Risco'!F347</f>
        <v>0</v>
      </c>
      <c r="H347" s="711" t="s">
        <v>28</v>
      </c>
      <c r="I347" s="712"/>
      <c r="J347" s="713"/>
      <c r="K347" s="182"/>
      <c r="L347" s="170" t="str">
        <f t="shared" si="209"/>
        <v/>
      </c>
      <c r="M347" s="714"/>
      <c r="N347" s="744"/>
      <c r="O347" s="726"/>
      <c r="P347" s="117"/>
      <c r="Q347" s="80">
        <f>'Mapa de Risco'!H347</f>
        <v>0</v>
      </c>
      <c r="R347" s="728" t="s">
        <v>28</v>
      </c>
      <c r="S347" s="728"/>
      <c r="T347" s="728"/>
      <c r="U347" s="182"/>
      <c r="V347" s="170" t="str">
        <f t="shared" si="216"/>
        <v/>
      </c>
      <c r="W347" s="714"/>
      <c r="X347" s="708"/>
      <c r="Y347" s="714"/>
      <c r="AA347" s="417"/>
      <c r="AB347" s="417"/>
      <c r="AC347" s="539"/>
      <c r="AD347" s="526"/>
    </row>
    <row r="348" spans="2:30" s="78" customFormat="1" ht="15.6" customHeight="1" thickTop="1" thickBot="1" x14ac:dyDescent="0.25">
      <c r="B348" s="446"/>
      <c r="C348" s="459"/>
      <c r="D348" s="446"/>
      <c r="E348" s="459"/>
      <c r="F348" s="613"/>
      <c r="G348" s="123">
        <f>'Mapa de Risco'!F348</f>
        <v>0</v>
      </c>
      <c r="H348" s="711" t="s">
        <v>28</v>
      </c>
      <c r="I348" s="712"/>
      <c r="J348" s="713"/>
      <c r="K348" s="182"/>
      <c r="L348" s="170" t="str">
        <f t="shared" si="209"/>
        <v/>
      </c>
      <c r="M348" s="714"/>
      <c r="N348" s="744"/>
      <c r="O348" s="726"/>
      <c r="P348" s="117"/>
      <c r="Q348" s="80">
        <f>'Mapa de Risco'!H348</f>
        <v>0</v>
      </c>
      <c r="R348" s="728" t="s">
        <v>28</v>
      </c>
      <c r="S348" s="728"/>
      <c r="T348" s="728"/>
      <c r="U348" s="182"/>
      <c r="V348" s="170" t="str">
        <f t="shared" si="216"/>
        <v/>
      </c>
      <c r="W348" s="714"/>
      <c r="X348" s="708"/>
      <c r="Y348" s="714"/>
      <c r="AA348" s="417"/>
      <c r="AB348" s="417"/>
      <c r="AC348" s="539"/>
      <c r="AD348" s="526"/>
    </row>
    <row r="349" spans="2:30" s="78" customFormat="1" ht="15.6" customHeight="1" thickTop="1" thickBot="1" x14ac:dyDescent="0.25">
      <c r="B349" s="446"/>
      <c r="C349" s="459"/>
      <c r="D349" s="446"/>
      <c r="E349" s="459"/>
      <c r="F349" s="613"/>
      <c r="G349" s="123">
        <f>'Mapa de Risco'!F349</f>
        <v>0</v>
      </c>
      <c r="H349" s="711" t="s">
        <v>28</v>
      </c>
      <c r="I349" s="712"/>
      <c r="J349" s="713"/>
      <c r="K349" s="182"/>
      <c r="L349" s="170" t="str">
        <f t="shared" si="209"/>
        <v/>
      </c>
      <c r="M349" s="714"/>
      <c r="N349" s="744"/>
      <c r="O349" s="726"/>
      <c r="P349" s="117"/>
      <c r="Q349" s="80">
        <f>'Mapa de Risco'!H349</f>
        <v>0</v>
      </c>
      <c r="R349" s="728" t="s">
        <v>28</v>
      </c>
      <c r="S349" s="728"/>
      <c r="T349" s="728"/>
      <c r="U349" s="182"/>
      <c r="V349" s="170" t="str">
        <f t="shared" si="216"/>
        <v/>
      </c>
      <c r="W349" s="714"/>
      <c r="X349" s="708"/>
      <c r="Y349" s="714"/>
      <c r="AA349" s="417"/>
      <c r="AB349" s="417"/>
      <c r="AC349" s="539"/>
      <c r="AD349" s="526"/>
    </row>
    <row r="350" spans="2:30" s="78" customFormat="1" ht="15.6" customHeight="1" thickTop="1" thickBot="1" x14ac:dyDescent="0.25">
      <c r="B350" s="446"/>
      <c r="C350" s="459"/>
      <c r="D350" s="446"/>
      <c r="E350" s="459"/>
      <c r="F350" s="613"/>
      <c r="G350" s="123">
        <f>'Mapa de Risco'!F350</f>
        <v>0</v>
      </c>
      <c r="H350" s="711" t="s">
        <v>28</v>
      </c>
      <c r="I350" s="712"/>
      <c r="J350" s="713"/>
      <c r="K350" s="182"/>
      <c r="L350" s="170" t="str">
        <f t="shared" si="209"/>
        <v/>
      </c>
      <c r="M350" s="714"/>
      <c r="N350" s="744"/>
      <c r="O350" s="726"/>
      <c r="P350" s="117"/>
      <c r="Q350" s="80">
        <f>'Mapa de Risco'!H350</f>
        <v>0</v>
      </c>
      <c r="R350" s="728" t="s">
        <v>28</v>
      </c>
      <c r="S350" s="728"/>
      <c r="T350" s="728"/>
      <c r="U350" s="182"/>
      <c r="V350" s="170" t="str">
        <f t="shared" si="216"/>
        <v/>
      </c>
      <c r="W350" s="714"/>
      <c r="X350" s="708"/>
      <c r="Y350" s="714"/>
      <c r="AA350" s="417"/>
      <c r="AB350" s="417"/>
      <c r="AC350" s="539"/>
      <c r="AD350" s="526"/>
    </row>
    <row r="351" spans="2:30" s="78" customFormat="1" ht="15.6" customHeight="1" thickTop="1" thickBot="1" x14ac:dyDescent="0.25">
      <c r="B351" s="446"/>
      <c r="C351" s="459"/>
      <c r="D351" s="447"/>
      <c r="E351" s="460"/>
      <c r="F351" s="614"/>
      <c r="G351" s="123">
        <f>'Mapa de Risco'!F351</f>
        <v>0</v>
      </c>
      <c r="H351" s="711" t="s">
        <v>28</v>
      </c>
      <c r="I351" s="712"/>
      <c r="J351" s="713"/>
      <c r="K351" s="182"/>
      <c r="L351" s="170" t="str">
        <f t="shared" si="209"/>
        <v/>
      </c>
      <c r="M351" s="715"/>
      <c r="N351" s="745"/>
      <c r="O351" s="727"/>
      <c r="P351" s="117"/>
      <c r="Q351" s="80">
        <f>'Mapa de Risco'!H351</f>
        <v>0</v>
      </c>
      <c r="R351" s="728" t="s">
        <v>28</v>
      </c>
      <c r="S351" s="728"/>
      <c r="T351" s="728"/>
      <c r="U351" s="182"/>
      <c r="V351" s="170" t="str">
        <f t="shared" si="216"/>
        <v/>
      </c>
      <c r="W351" s="715"/>
      <c r="X351" s="709"/>
      <c r="Y351" s="715"/>
      <c r="AA351" s="418"/>
      <c r="AB351" s="418"/>
      <c r="AC351" s="540"/>
      <c r="AD351" s="527"/>
    </row>
    <row r="352" spans="2:30" s="78" customFormat="1" ht="15.6" customHeight="1" thickTop="1" thickBot="1" x14ac:dyDescent="0.25">
      <c r="B352" s="446"/>
      <c r="C352" s="459"/>
      <c r="D352" s="445" t="str">
        <f>'Mapa de Risco'!D352:D361</f>
        <v>FCS.03</v>
      </c>
      <c r="E352" s="470">
        <f>'Mapa de Risco'!E352:E361</f>
        <v>0</v>
      </c>
      <c r="F352" s="612" t="str">
        <f>'Mapa de Risco'!G352:G361</f>
        <v>Evento 35</v>
      </c>
      <c r="G352" s="123">
        <f>'Mapa de Risco'!F352</f>
        <v>0</v>
      </c>
      <c r="H352" s="711" t="s">
        <v>28</v>
      </c>
      <c r="I352" s="712"/>
      <c r="J352" s="713"/>
      <c r="K352" s="182"/>
      <c r="L352" s="170" t="str">
        <f t="shared" si="209"/>
        <v/>
      </c>
      <c r="M352" s="714" t="str">
        <f t="shared" ref="M352" si="223">IFERROR(AVERAGE(L352:L361),"")</f>
        <v/>
      </c>
      <c r="N352" s="744" t="str">
        <f t="shared" ref="N352" si="224">IF(M352="","",IF(M352&lt;=0.1,$L$10,IF(M352&lt;=0.3,$K$10,IF(M352&lt;=0.5,$J$10,IF(M352&lt;=0.7,$I$10,IF(M352&lt;=0.8,$H$10,""))))))</f>
        <v/>
      </c>
      <c r="O352" s="726" t="str">
        <f t="shared" ref="O352" si="225">IFERROR(1-M352,"")</f>
        <v/>
      </c>
      <c r="P352" s="117"/>
      <c r="Q352" s="80">
        <f>'Mapa de Risco'!H352</f>
        <v>0</v>
      </c>
      <c r="R352" s="728" t="s">
        <v>28</v>
      </c>
      <c r="S352" s="728"/>
      <c r="T352" s="728"/>
      <c r="U352" s="182"/>
      <c r="V352" s="170" t="str">
        <f t="shared" si="216"/>
        <v/>
      </c>
      <c r="W352" s="714" t="str">
        <f t="shared" ref="W352" si="226">IFERROR(AVERAGE(V352:V361),"")</f>
        <v/>
      </c>
      <c r="X352" s="708" t="str">
        <f t="shared" ref="X352" si="227">IF(W352="","",IF(W352&lt;=0.1,$V$10,IF(W352&lt;=0.3,$U$10,IF(W352&lt;=0.5,$T$10,IF(W352&lt;=0.7,$S$10,IF(W352&lt;=0.8,$R$10,""))))))</f>
        <v/>
      </c>
      <c r="Y352" s="714" t="str">
        <f t="shared" ref="Y352" si="228">IFERROR(1-W352,"")</f>
        <v/>
      </c>
      <c r="AA352" s="417" t="str">
        <f>IFERROR(IF(ROUND('Mapa de Risco'!K352:K361*'Avaliar os Controles Existent.'!O352:O361,0)&lt;=1,1,ROUND('Mapa de Risco'!K352:K361*'Avaliar os Controles Existent.'!O352:O361,0)),"")</f>
        <v/>
      </c>
      <c r="AB352" s="417" t="str">
        <f>IFERROR(IF(ROUND('Mapa de Risco'!L352:L361*'Avaliar os Controles Existent.'!Y352:Y361,0)&lt;=1,1,ROUND('Mapa de Risco'!L352:L361*'Avaliar os Controles Existent.'!Y352:Y361,0)),"")</f>
        <v/>
      </c>
      <c r="AC352" s="538" t="str">
        <f t="shared" ref="AC352:AC412" si="229">IFERROR(AA352*AB352,"")</f>
        <v/>
      </c>
      <c r="AD352" s="525" t="str">
        <f t="shared" si="190"/>
        <v/>
      </c>
    </row>
    <row r="353" spans="2:30" s="78" customFormat="1" ht="15.6" customHeight="1" thickTop="1" thickBot="1" x14ac:dyDescent="0.25">
      <c r="B353" s="446"/>
      <c r="C353" s="459"/>
      <c r="D353" s="446"/>
      <c r="E353" s="459"/>
      <c r="F353" s="613"/>
      <c r="G353" s="123">
        <f>'Mapa de Risco'!F353</f>
        <v>0</v>
      </c>
      <c r="H353" s="711" t="s">
        <v>28</v>
      </c>
      <c r="I353" s="712"/>
      <c r="J353" s="713"/>
      <c r="K353" s="182"/>
      <c r="L353" s="170" t="str">
        <f t="shared" si="209"/>
        <v/>
      </c>
      <c r="M353" s="714"/>
      <c r="N353" s="744"/>
      <c r="O353" s="726"/>
      <c r="P353" s="117"/>
      <c r="Q353" s="80">
        <f>'Mapa de Risco'!H353</f>
        <v>0</v>
      </c>
      <c r="R353" s="728" t="s">
        <v>28</v>
      </c>
      <c r="S353" s="728"/>
      <c r="T353" s="728"/>
      <c r="U353" s="182"/>
      <c r="V353" s="170" t="str">
        <f t="shared" si="216"/>
        <v/>
      </c>
      <c r="W353" s="714"/>
      <c r="X353" s="708"/>
      <c r="Y353" s="714"/>
      <c r="AA353" s="417"/>
      <c r="AB353" s="417"/>
      <c r="AC353" s="539"/>
      <c r="AD353" s="526"/>
    </row>
    <row r="354" spans="2:30" s="78" customFormat="1" ht="15.6" customHeight="1" thickTop="1" thickBot="1" x14ac:dyDescent="0.25">
      <c r="B354" s="446"/>
      <c r="C354" s="459"/>
      <c r="D354" s="446"/>
      <c r="E354" s="459"/>
      <c r="F354" s="613"/>
      <c r="G354" s="123">
        <f>'Mapa de Risco'!F354</f>
        <v>0</v>
      </c>
      <c r="H354" s="711" t="s">
        <v>28</v>
      </c>
      <c r="I354" s="712"/>
      <c r="J354" s="713"/>
      <c r="K354" s="182"/>
      <c r="L354" s="170" t="str">
        <f t="shared" si="209"/>
        <v/>
      </c>
      <c r="M354" s="714"/>
      <c r="N354" s="744"/>
      <c r="O354" s="726"/>
      <c r="P354" s="117"/>
      <c r="Q354" s="80">
        <f>'Mapa de Risco'!H354</f>
        <v>0</v>
      </c>
      <c r="R354" s="728" t="s">
        <v>28</v>
      </c>
      <c r="S354" s="728"/>
      <c r="T354" s="728"/>
      <c r="U354" s="182"/>
      <c r="V354" s="170" t="str">
        <f t="shared" si="216"/>
        <v/>
      </c>
      <c r="W354" s="714"/>
      <c r="X354" s="708"/>
      <c r="Y354" s="714"/>
      <c r="AA354" s="417"/>
      <c r="AB354" s="417"/>
      <c r="AC354" s="539"/>
      <c r="AD354" s="526"/>
    </row>
    <row r="355" spans="2:30" s="78" customFormat="1" ht="15.6" customHeight="1" thickTop="1" thickBot="1" x14ac:dyDescent="0.25">
      <c r="B355" s="446"/>
      <c r="C355" s="459"/>
      <c r="D355" s="446"/>
      <c r="E355" s="459"/>
      <c r="F355" s="613"/>
      <c r="G355" s="123">
        <f>'Mapa de Risco'!F355</f>
        <v>0</v>
      </c>
      <c r="H355" s="711" t="s">
        <v>28</v>
      </c>
      <c r="I355" s="712"/>
      <c r="J355" s="713"/>
      <c r="K355" s="182"/>
      <c r="L355" s="170" t="str">
        <f t="shared" si="209"/>
        <v/>
      </c>
      <c r="M355" s="714"/>
      <c r="N355" s="744"/>
      <c r="O355" s="726"/>
      <c r="P355" s="117"/>
      <c r="Q355" s="80">
        <f>'Mapa de Risco'!H355</f>
        <v>0</v>
      </c>
      <c r="R355" s="728" t="s">
        <v>28</v>
      </c>
      <c r="S355" s="728"/>
      <c r="T355" s="728"/>
      <c r="U355" s="182"/>
      <c r="V355" s="170" t="str">
        <f t="shared" si="216"/>
        <v/>
      </c>
      <c r="W355" s="714"/>
      <c r="X355" s="708"/>
      <c r="Y355" s="714"/>
      <c r="AA355" s="417"/>
      <c r="AB355" s="417"/>
      <c r="AC355" s="539"/>
      <c r="AD355" s="526"/>
    </row>
    <row r="356" spans="2:30" s="78" customFormat="1" ht="15.6" customHeight="1" thickTop="1" thickBot="1" x14ac:dyDescent="0.25">
      <c r="B356" s="446"/>
      <c r="C356" s="459"/>
      <c r="D356" s="446"/>
      <c r="E356" s="459"/>
      <c r="F356" s="613"/>
      <c r="G356" s="123">
        <f>'Mapa de Risco'!F356</f>
        <v>0</v>
      </c>
      <c r="H356" s="711" t="s">
        <v>28</v>
      </c>
      <c r="I356" s="712"/>
      <c r="J356" s="713"/>
      <c r="K356" s="182"/>
      <c r="L356" s="170" t="str">
        <f t="shared" si="209"/>
        <v/>
      </c>
      <c r="M356" s="714"/>
      <c r="N356" s="744"/>
      <c r="O356" s="726"/>
      <c r="P356" s="117"/>
      <c r="Q356" s="80">
        <f>'Mapa de Risco'!H356</f>
        <v>0</v>
      </c>
      <c r="R356" s="728" t="s">
        <v>28</v>
      </c>
      <c r="S356" s="728"/>
      <c r="T356" s="728"/>
      <c r="U356" s="182"/>
      <c r="V356" s="170" t="str">
        <f t="shared" si="216"/>
        <v/>
      </c>
      <c r="W356" s="714"/>
      <c r="X356" s="708"/>
      <c r="Y356" s="714"/>
      <c r="AA356" s="417"/>
      <c r="AB356" s="417"/>
      <c r="AC356" s="539"/>
      <c r="AD356" s="526"/>
    </row>
    <row r="357" spans="2:30" s="78" customFormat="1" ht="15.6" customHeight="1" thickTop="1" thickBot="1" x14ac:dyDescent="0.25">
      <c r="B357" s="446"/>
      <c r="C357" s="459"/>
      <c r="D357" s="446"/>
      <c r="E357" s="459"/>
      <c r="F357" s="613"/>
      <c r="G357" s="123">
        <f>'Mapa de Risco'!F357</f>
        <v>0</v>
      </c>
      <c r="H357" s="711" t="s">
        <v>28</v>
      </c>
      <c r="I357" s="712"/>
      <c r="J357" s="713"/>
      <c r="K357" s="182"/>
      <c r="L357" s="170" t="str">
        <f t="shared" si="209"/>
        <v/>
      </c>
      <c r="M357" s="714"/>
      <c r="N357" s="744"/>
      <c r="O357" s="726"/>
      <c r="P357" s="117"/>
      <c r="Q357" s="80">
        <f>'Mapa de Risco'!H357</f>
        <v>0</v>
      </c>
      <c r="R357" s="728" t="s">
        <v>28</v>
      </c>
      <c r="S357" s="728"/>
      <c r="T357" s="728"/>
      <c r="U357" s="182"/>
      <c r="V357" s="170" t="str">
        <f t="shared" si="216"/>
        <v/>
      </c>
      <c r="W357" s="714"/>
      <c r="X357" s="708"/>
      <c r="Y357" s="714"/>
      <c r="AA357" s="417"/>
      <c r="AB357" s="417"/>
      <c r="AC357" s="539"/>
      <c r="AD357" s="526"/>
    </row>
    <row r="358" spans="2:30" s="78" customFormat="1" ht="15.6" customHeight="1" thickTop="1" thickBot="1" x14ac:dyDescent="0.25">
      <c r="B358" s="446"/>
      <c r="C358" s="459"/>
      <c r="D358" s="446"/>
      <c r="E358" s="459"/>
      <c r="F358" s="613"/>
      <c r="G358" s="123">
        <f>'Mapa de Risco'!F358</f>
        <v>0</v>
      </c>
      <c r="H358" s="711" t="s">
        <v>28</v>
      </c>
      <c r="I358" s="712"/>
      <c r="J358" s="713"/>
      <c r="K358" s="182"/>
      <c r="L358" s="170" t="str">
        <f t="shared" si="209"/>
        <v/>
      </c>
      <c r="M358" s="714"/>
      <c r="N358" s="744"/>
      <c r="O358" s="726"/>
      <c r="P358" s="117"/>
      <c r="Q358" s="80">
        <f>'Mapa de Risco'!H358</f>
        <v>0</v>
      </c>
      <c r="R358" s="728" t="s">
        <v>28</v>
      </c>
      <c r="S358" s="728"/>
      <c r="T358" s="728"/>
      <c r="U358" s="182"/>
      <c r="V358" s="170" t="str">
        <f t="shared" si="216"/>
        <v/>
      </c>
      <c r="W358" s="714"/>
      <c r="X358" s="708"/>
      <c r="Y358" s="714"/>
      <c r="AA358" s="417"/>
      <c r="AB358" s="417"/>
      <c r="AC358" s="539"/>
      <c r="AD358" s="526"/>
    </row>
    <row r="359" spans="2:30" s="78" customFormat="1" ht="15.6" customHeight="1" thickTop="1" thickBot="1" x14ac:dyDescent="0.25">
      <c r="B359" s="446"/>
      <c r="C359" s="459"/>
      <c r="D359" s="446"/>
      <c r="E359" s="459"/>
      <c r="F359" s="613"/>
      <c r="G359" s="123">
        <f>'Mapa de Risco'!F359</f>
        <v>0</v>
      </c>
      <c r="H359" s="711" t="s">
        <v>28</v>
      </c>
      <c r="I359" s="712"/>
      <c r="J359" s="713"/>
      <c r="K359" s="182"/>
      <c r="L359" s="170" t="str">
        <f t="shared" si="209"/>
        <v/>
      </c>
      <c r="M359" s="714"/>
      <c r="N359" s="744"/>
      <c r="O359" s="726"/>
      <c r="P359" s="117"/>
      <c r="Q359" s="80">
        <f>'Mapa de Risco'!H359</f>
        <v>0</v>
      </c>
      <c r="R359" s="728" t="s">
        <v>28</v>
      </c>
      <c r="S359" s="728"/>
      <c r="T359" s="728"/>
      <c r="U359" s="182"/>
      <c r="V359" s="170" t="str">
        <f t="shared" si="216"/>
        <v/>
      </c>
      <c r="W359" s="714"/>
      <c r="X359" s="708"/>
      <c r="Y359" s="714"/>
      <c r="AA359" s="417"/>
      <c r="AB359" s="417"/>
      <c r="AC359" s="539"/>
      <c r="AD359" s="526"/>
    </row>
    <row r="360" spans="2:30" s="78" customFormat="1" ht="15.6" customHeight="1" thickTop="1" thickBot="1" x14ac:dyDescent="0.25">
      <c r="B360" s="446"/>
      <c r="C360" s="459"/>
      <c r="D360" s="446"/>
      <c r="E360" s="459"/>
      <c r="F360" s="613"/>
      <c r="G360" s="123">
        <f>'Mapa de Risco'!F360</f>
        <v>0</v>
      </c>
      <c r="H360" s="711" t="s">
        <v>28</v>
      </c>
      <c r="I360" s="712"/>
      <c r="J360" s="713"/>
      <c r="K360" s="182"/>
      <c r="L360" s="170" t="str">
        <f t="shared" si="209"/>
        <v/>
      </c>
      <c r="M360" s="714"/>
      <c r="N360" s="744"/>
      <c r="O360" s="726"/>
      <c r="P360" s="117"/>
      <c r="Q360" s="80">
        <f>'Mapa de Risco'!H360</f>
        <v>0</v>
      </c>
      <c r="R360" s="728" t="s">
        <v>28</v>
      </c>
      <c r="S360" s="728"/>
      <c r="T360" s="728"/>
      <c r="U360" s="182"/>
      <c r="V360" s="170" t="str">
        <f t="shared" si="216"/>
        <v/>
      </c>
      <c r="W360" s="714"/>
      <c r="X360" s="708"/>
      <c r="Y360" s="714"/>
      <c r="AA360" s="417"/>
      <c r="AB360" s="417"/>
      <c r="AC360" s="539"/>
      <c r="AD360" s="526"/>
    </row>
    <row r="361" spans="2:30" s="78" customFormat="1" ht="15.6" customHeight="1" thickTop="1" thickBot="1" x14ac:dyDescent="0.25">
      <c r="B361" s="446"/>
      <c r="C361" s="459"/>
      <c r="D361" s="447"/>
      <c r="E361" s="460"/>
      <c r="F361" s="614"/>
      <c r="G361" s="123">
        <f>'Mapa de Risco'!F361</f>
        <v>0</v>
      </c>
      <c r="H361" s="711" t="s">
        <v>28</v>
      </c>
      <c r="I361" s="712"/>
      <c r="J361" s="713"/>
      <c r="K361" s="182"/>
      <c r="L361" s="170" t="str">
        <f t="shared" si="209"/>
        <v/>
      </c>
      <c r="M361" s="715"/>
      <c r="N361" s="745"/>
      <c r="O361" s="727"/>
      <c r="P361" s="117"/>
      <c r="Q361" s="80">
        <f>'Mapa de Risco'!H361</f>
        <v>0</v>
      </c>
      <c r="R361" s="728" t="s">
        <v>28</v>
      </c>
      <c r="S361" s="728"/>
      <c r="T361" s="728"/>
      <c r="U361" s="182"/>
      <c r="V361" s="170" t="str">
        <f t="shared" si="216"/>
        <v/>
      </c>
      <c r="W361" s="715"/>
      <c r="X361" s="709"/>
      <c r="Y361" s="715"/>
      <c r="AA361" s="418"/>
      <c r="AB361" s="418"/>
      <c r="AC361" s="540"/>
      <c r="AD361" s="527"/>
    </row>
    <row r="362" spans="2:30" s="78" customFormat="1" ht="15.6" customHeight="1" thickTop="1" thickBot="1" x14ac:dyDescent="0.25">
      <c r="B362" s="446"/>
      <c r="C362" s="459"/>
      <c r="D362" s="445" t="str">
        <f>'Mapa de Risco'!D362:D371</f>
        <v>FCS.04</v>
      </c>
      <c r="E362" s="470">
        <f>'Mapa de Risco'!E362:E371</f>
        <v>0</v>
      </c>
      <c r="F362" s="612" t="str">
        <f>'Mapa de Risco'!G362:G371</f>
        <v>Evento 36</v>
      </c>
      <c r="G362" s="123">
        <f>'Mapa de Risco'!F362</f>
        <v>0</v>
      </c>
      <c r="H362" s="711" t="s">
        <v>28</v>
      </c>
      <c r="I362" s="712"/>
      <c r="J362" s="713"/>
      <c r="K362" s="182"/>
      <c r="L362" s="170" t="str">
        <f t="shared" si="209"/>
        <v/>
      </c>
      <c r="M362" s="714" t="str">
        <f t="shared" ref="M362" si="230">IFERROR(AVERAGE(L362:L371),"")</f>
        <v/>
      </c>
      <c r="N362" s="744" t="str">
        <f t="shared" ref="N362" si="231">IF(M362="","",IF(M362&lt;=0.1,$L$10,IF(M362&lt;=0.3,$K$10,IF(M362&lt;=0.5,$J$10,IF(M362&lt;=0.7,$I$10,IF(M362&lt;=0.8,$H$10,""))))))</f>
        <v/>
      </c>
      <c r="O362" s="726" t="str">
        <f t="shared" ref="O362" si="232">IFERROR(1-M362,"")</f>
        <v/>
      </c>
      <c r="P362" s="117"/>
      <c r="Q362" s="80">
        <f>'Mapa de Risco'!H362</f>
        <v>0</v>
      </c>
      <c r="R362" s="728" t="s">
        <v>28</v>
      </c>
      <c r="S362" s="728"/>
      <c r="T362" s="728"/>
      <c r="U362" s="182"/>
      <c r="V362" s="170" t="str">
        <f t="shared" si="216"/>
        <v/>
      </c>
      <c r="W362" s="714" t="str">
        <f t="shared" ref="W362" si="233">IFERROR(AVERAGE(V362:V371),"")</f>
        <v/>
      </c>
      <c r="X362" s="708" t="str">
        <f t="shared" ref="X362" si="234">IF(W362="","",IF(W362&lt;=0.1,$V$10,IF(W362&lt;=0.3,$U$10,IF(W362&lt;=0.5,$T$10,IF(W362&lt;=0.7,$S$10,IF(W362&lt;=0.8,$R$10,""))))))</f>
        <v/>
      </c>
      <c r="Y362" s="714" t="str">
        <f t="shared" ref="Y362" si="235">IFERROR(1-W362,"")</f>
        <v/>
      </c>
      <c r="AA362" s="417" t="str">
        <f>IFERROR(IF(ROUND('Mapa de Risco'!K362:K371*'Avaliar os Controles Existent.'!O362:O371,0)&lt;=1,1,ROUND('Mapa de Risco'!K362:K371*'Avaliar os Controles Existent.'!O362:O371,0)),"")</f>
        <v/>
      </c>
      <c r="AB362" s="417" t="str">
        <f>IFERROR(IF(ROUND('Mapa de Risco'!L362:L371*'Avaliar os Controles Existent.'!Y362:Y371,0)&lt;=1,1,ROUND('Mapa de Risco'!L362:L371*'Avaliar os Controles Existent.'!Y362:Y371,0)),"")</f>
        <v/>
      </c>
      <c r="AC362" s="538" t="str">
        <f t="shared" si="229"/>
        <v/>
      </c>
      <c r="AD362" s="525" t="str">
        <f t="shared" ref="AD362:AD422" si="236">IF(AC362=0,"",IF(AC362&lt;=2,"Risco Insignificante",IF(AC362&lt;=5,"Risco Pequeno",IF(AC362&lt;=10,"Risco Moderado",IF(AC362&lt;=16,"Risco Alto",IF(AC362&lt;=25,"Risco Crítico",""))))))</f>
        <v/>
      </c>
    </row>
    <row r="363" spans="2:30" s="78" customFormat="1" ht="15.6" customHeight="1" thickTop="1" thickBot="1" x14ac:dyDescent="0.25">
      <c r="B363" s="446"/>
      <c r="C363" s="459"/>
      <c r="D363" s="446"/>
      <c r="E363" s="459"/>
      <c r="F363" s="613"/>
      <c r="G363" s="123">
        <f>'Mapa de Risco'!F363</f>
        <v>0</v>
      </c>
      <c r="H363" s="711" t="s">
        <v>28</v>
      </c>
      <c r="I363" s="712"/>
      <c r="J363" s="713"/>
      <c r="K363" s="182"/>
      <c r="L363" s="170" t="str">
        <f t="shared" si="209"/>
        <v/>
      </c>
      <c r="M363" s="714"/>
      <c r="N363" s="744"/>
      <c r="O363" s="726"/>
      <c r="P363" s="117"/>
      <c r="Q363" s="80">
        <f>'Mapa de Risco'!H363</f>
        <v>0</v>
      </c>
      <c r="R363" s="728" t="s">
        <v>28</v>
      </c>
      <c r="S363" s="728"/>
      <c r="T363" s="728"/>
      <c r="U363" s="182"/>
      <c r="V363" s="170" t="str">
        <f t="shared" si="216"/>
        <v/>
      </c>
      <c r="W363" s="714"/>
      <c r="X363" s="708"/>
      <c r="Y363" s="714"/>
      <c r="AA363" s="417"/>
      <c r="AB363" s="417"/>
      <c r="AC363" s="539"/>
      <c r="AD363" s="526"/>
    </row>
    <row r="364" spans="2:30" s="78" customFormat="1" ht="15.6" customHeight="1" thickTop="1" thickBot="1" x14ac:dyDescent="0.25">
      <c r="B364" s="446"/>
      <c r="C364" s="459"/>
      <c r="D364" s="446"/>
      <c r="E364" s="459"/>
      <c r="F364" s="613"/>
      <c r="G364" s="123">
        <f>'Mapa de Risco'!F364</f>
        <v>0</v>
      </c>
      <c r="H364" s="711" t="s">
        <v>28</v>
      </c>
      <c r="I364" s="712"/>
      <c r="J364" s="713"/>
      <c r="K364" s="182"/>
      <c r="L364" s="170" t="str">
        <f t="shared" si="209"/>
        <v/>
      </c>
      <c r="M364" s="714"/>
      <c r="N364" s="744"/>
      <c r="O364" s="726"/>
      <c r="P364" s="117"/>
      <c r="Q364" s="80">
        <f>'Mapa de Risco'!H364</f>
        <v>0</v>
      </c>
      <c r="R364" s="728" t="s">
        <v>28</v>
      </c>
      <c r="S364" s="728"/>
      <c r="T364" s="728"/>
      <c r="U364" s="182"/>
      <c r="V364" s="170" t="str">
        <f t="shared" si="216"/>
        <v/>
      </c>
      <c r="W364" s="714"/>
      <c r="X364" s="708"/>
      <c r="Y364" s="714"/>
      <c r="AA364" s="417"/>
      <c r="AB364" s="417"/>
      <c r="AC364" s="539"/>
      <c r="AD364" s="526"/>
    </row>
    <row r="365" spans="2:30" s="78" customFormat="1" ht="15.6" customHeight="1" thickTop="1" thickBot="1" x14ac:dyDescent="0.25">
      <c r="B365" s="446"/>
      <c r="C365" s="459"/>
      <c r="D365" s="446"/>
      <c r="E365" s="459"/>
      <c r="F365" s="613"/>
      <c r="G365" s="123">
        <f>'Mapa de Risco'!F365</f>
        <v>0</v>
      </c>
      <c r="H365" s="711" t="s">
        <v>28</v>
      </c>
      <c r="I365" s="712"/>
      <c r="J365" s="713"/>
      <c r="K365" s="182"/>
      <c r="L365" s="170" t="str">
        <f t="shared" si="209"/>
        <v/>
      </c>
      <c r="M365" s="714"/>
      <c r="N365" s="744"/>
      <c r="O365" s="726"/>
      <c r="P365" s="117"/>
      <c r="Q365" s="80">
        <f>'Mapa de Risco'!H365</f>
        <v>0</v>
      </c>
      <c r="R365" s="728" t="s">
        <v>28</v>
      </c>
      <c r="S365" s="728"/>
      <c r="T365" s="728"/>
      <c r="U365" s="182"/>
      <c r="V365" s="170" t="str">
        <f t="shared" si="216"/>
        <v/>
      </c>
      <c r="W365" s="714"/>
      <c r="X365" s="708"/>
      <c r="Y365" s="714"/>
      <c r="AA365" s="417"/>
      <c r="AB365" s="417"/>
      <c r="AC365" s="539"/>
      <c r="AD365" s="526"/>
    </row>
    <row r="366" spans="2:30" s="78" customFormat="1" ht="15.6" customHeight="1" thickTop="1" thickBot="1" x14ac:dyDescent="0.25">
      <c r="B366" s="446"/>
      <c r="C366" s="459"/>
      <c r="D366" s="446"/>
      <c r="E366" s="459"/>
      <c r="F366" s="613"/>
      <c r="G366" s="123">
        <f>'Mapa de Risco'!F366</f>
        <v>0</v>
      </c>
      <c r="H366" s="711" t="s">
        <v>28</v>
      </c>
      <c r="I366" s="712"/>
      <c r="J366" s="713"/>
      <c r="K366" s="182"/>
      <c r="L366" s="170" t="str">
        <f t="shared" si="209"/>
        <v/>
      </c>
      <c r="M366" s="714"/>
      <c r="N366" s="744"/>
      <c r="O366" s="726"/>
      <c r="P366" s="117"/>
      <c r="Q366" s="80">
        <f>'Mapa de Risco'!H366</f>
        <v>0</v>
      </c>
      <c r="R366" s="728" t="s">
        <v>28</v>
      </c>
      <c r="S366" s="728"/>
      <c r="T366" s="728"/>
      <c r="U366" s="182"/>
      <c r="V366" s="170" t="str">
        <f t="shared" si="216"/>
        <v/>
      </c>
      <c r="W366" s="714"/>
      <c r="X366" s="708"/>
      <c r="Y366" s="714"/>
      <c r="AA366" s="417"/>
      <c r="AB366" s="417"/>
      <c r="AC366" s="539"/>
      <c r="AD366" s="526"/>
    </row>
    <row r="367" spans="2:30" s="78" customFormat="1" ht="15.6" customHeight="1" thickTop="1" thickBot="1" x14ac:dyDescent="0.25">
      <c r="B367" s="446"/>
      <c r="C367" s="459"/>
      <c r="D367" s="446"/>
      <c r="E367" s="459"/>
      <c r="F367" s="613"/>
      <c r="G367" s="123">
        <f>'Mapa de Risco'!F367</f>
        <v>0</v>
      </c>
      <c r="H367" s="711" t="s">
        <v>28</v>
      </c>
      <c r="I367" s="712"/>
      <c r="J367" s="713"/>
      <c r="K367" s="182"/>
      <c r="L367" s="170" t="str">
        <f t="shared" si="209"/>
        <v/>
      </c>
      <c r="M367" s="714"/>
      <c r="N367" s="744"/>
      <c r="O367" s="726"/>
      <c r="P367" s="117"/>
      <c r="Q367" s="80">
        <f>'Mapa de Risco'!H367</f>
        <v>0</v>
      </c>
      <c r="R367" s="728" t="s">
        <v>28</v>
      </c>
      <c r="S367" s="728"/>
      <c r="T367" s="728"/>
      <c r="U367" s="182"/>
      <c r="V367" s="170" t="str">
        <f t="shared" si="216"/>
        <v/>
      </c>
      <c r="W367" s="714"/>
      <c r="X367" s="708"/>
      <c r="Y367" s="714"/>
      <c r="AA367" s="417"/>
      <c r="AB367" s="417"/>
      <c r="AC367" s="539"/>
      <c r="AD367" s="526"/>
    </row>
    <row r="368" spans="2:30" s="78" customFormat="1" ht="15.6" customHeight="1" thickTop="1" thickBot="1" x14ac:dyDescent="0.25">
      <c r="B368" s="446"/>
      <c r="C368" s="459"/>
      <c r="D368" s="446"/>
      <c r="E368" s="459"/>
      <c r="F368" s="613"/>
      <c r="G368" s="123">
        <f>'Mapa de Risco'!F368</f>
        <v>0</v>
      </c>
      <c r="H368" s="711" t="s">
        <v>28</v>
      </c>
      <c r="I368" s="712"/>
      <c r="J368" s="713"/>
      <c r="K368" s="182"/>
      <c r="L368" s="170" t="str">
        <f t="shared" si="209"/>
        <v/>
      </c>
      <c r="M368" s="714"/>
      <c r="N368" s="744"/>
      <c r="O368" s="726"/>
      <c r="P368" s="117"/>
      <c r="Q368" s="80">
        <f>'Mapa de Risco'!H368</f>
        <v>0</v>
      </c>
      <c r="R368" s="728" t="s">
        <v>28</v>
      </c>
      <c r="S368" s="728"/>
      <c r="T368" s="728"/>
      <c r="U368" s="182"/>
      <c r="V368" s="170" t="str">
        <f t="shared" si="216"/>
        <v/>
      </c>
      <c r="W368" s="714"/>
      <c r="X368" s="708"/>
      <c r="Y368" s="714"/>
      <c r="AA368" s="417"/>
      <c r="AB368" s="417"/>
      <c r="AC368" s="539"/>
      <c r="AD368" s="526"/>
    </row>
    <row r="369" spans="2:30" s="78" customFormat="1" ht="15.6" customHeight="1" thickTop="1" thickBot="1" x14ac:dyDescent="0.25">
      <c r="B369" s="446"/>
      <c r="C369" s="459"/>
      <c r="D369" s="446"/>
      <c r="E369" s="459"/>
      <c r="F369" s="613"/>
      <c r="G369" s="123">
        <f>'Mapa de Risco'!F369</f>
        <v>0</v>
      </c>
      <c r="H369" s="711" t="s">
        <v>28</v>
      </c>
      <c r="I369" s="712"/>
      <c r="J369" s="713"/>
      <c r="K369" s="182"/>
      <c r="L369" s="170" t="str">
        <f t="shared" si="209"/>
        <v/>
      </c>
      <c r="M369" s="714"/>
      <c r="N369" s="744"/>
      <c r="O369" s="726"/>
      <c r="P369" s="117"/>
      <c r="Q369" s="80">
        <f>'Mapa de Risco'!H369</f>
        <v>0</v>
      </c>
      <c r="R369" s="728" t="s">
        <v>28</v>
      </c>
      <c r="S369" s="728"/>
      <c r="T369" s="728"/>
      <c r="U369" s="182"/>
      <c r="V369" s="170" t="str">
        <f t="shared" si="216"/>
        <v/>
      </c>
      <c r="W369" s="714"/>
      <c r="X369" s="708"/>
      <c r="Y369" s="714"/>
      <c r="AA369" s="417"/>
      <c r="AB369" s="417"/>
      <c r="AC369" s="539"/>
      <c r="AD369" s="526"/>
    </row>
    <row r="370" spans="2:30" s="78" customFormat="1" ht="15.6" customHeight="1" thickTop="1" thickBot="1" x14ac:dyDescent="0.25">
      <c r="B370" s="446"/>
      <c r="C370" s="459"/>
      <c r="D370" s="446"/>
      <c r="E370" s="459"/>
      <c r="F370" s="613"/>
      <c r="G370" s="123">
        <f>'Mapa de Risco'!F370</f>
        <v>0</v>
      </c>
      <c r="H370" s="711" t="s">
        <v>28</v>
      </c>
      <c r="I370" s="712"/>
      <c r="J370" s="713"/>
      <c r="K370" s="182"/>
      <c r="L370" s="170" t="str">
        <f t="shared" si="209"/>
        <v/>
      </c>
      <c r="M370" s="714"/>
      <c r="N370" s="744"/>
      <c r="O370" s="726"/>
      <c r="P370" s="117"/>
      <c r="Q370" s="80">
        <f>'Mapa de Risco'!H370</f>
        <v>0</v>
      </c>
      <c r="R370" s="728" t="s">
        <v>28</v>
      </c>
      <c r="S370" s="728"/>
      <c r="T370" s="728"/>
      <c r="U370" s="182"/>
      <c r="V370" s="170" t="str">
        <f t="shared" si="216"/>
        <v/>
      </c>
      <c r="W370" s="714"/>
      <c r="X370" s="708"/>
      <c r="Y370" s="714"/>
      <c r="AA370" s="417"/>
      <c r="AB370" s="417"/>
      <c r="AC370" s="539"/>
      <c r="AD370" s="526"/>
    </row>
    <row r="371" spans="2:30" s="78" customFormat="1" ht="15.6" customHeight="1" thickTop="1" thickBot="1" x14ac:dyDescent="0.25">
      <c r="B371" s="446"/>
      <c r="C371" s="459"/>
      <c r="D371" s="447"/>
      <c r="E371" s="460"/>
      <c r="F371" s="614"/>
      <c r="G371" s="123">
        <f>'Mapa de Risco'!F371</f>
        <v>0</v>
      </c>
      <c r="H371" s="711" t="s">
        <v>28</v>
      </c>
      <c r="I371" s="712"/>
      <c r="J371" s="713"/>
      <c r="K371" s="182"/>
      <c r="L371" s="170" t="str">
        <f t="shared" si="209"/>
        <v/>
      </c>
      <c r="M371" s="715"/>
      <c r="N371" s="745"/>
      <c r="O371" s="727"/>
      <c r="P371" s="117"/>
      <c r="Q371" s="80">
        <f>'Mapa de Risco'!H371</f>
        <v>0</v>
      </c>
      <c r="R371" s="728" t="s">
        <v>28</v>
      </c>
      <c r="S371" s="728"/>
      <c r="T371" s="728"/>
      <c r="U371" s="182"/>
      <c r="V371" s="170" t="str">
        <f t="shared" si="216"/>
        <v/>
      </c>
      <c r="W371" s="715"/>
      <c r="X371" s="709"/>
      <c r="Y371" s="715"/>
      <c r="AA371" s="418"/>
      <c r="AB371" s="418"/>
      <c r="AC371" s="540"/>
      <c r="AD371" s="527"/>
    </row>
    <row r="372" spans="2:30" s="78" customFormat="1" ht="15.6" customHeight="1" thickTop="1" thickBot="1" x14ac:dyDescent="0.25">
      <c r="B372" s="446"/>
      <c r="C372" s="459"/>
      <c r="D372" s="445" t="str">
        <f>'Mapa de Risco'!D372:D381</f>
        <v>FCS.05</v>
      </c>
      <c r="E372" s="470">
        <f>'Mapa de Risco'!E372:E381</f>
        <v>0</v>
      </c>
      <c r="F372" s="612" t="str">
        <f>'Mapa de Risco'!G372:G381</f>
        <v>Evento 37</v>
      </c>
      <c r="G372" s="123">
        <f>'Mapa de Risco'!F372</f>
        <v>0</v>
      </c>
      <c r="H372" s="711" t="s">
        <v>28</v>
      </c>
      <c r="I372" s="712"/>
      <c r="J372" s="713"/>
      <c r="K372" s="182"/>
      <c r="L372" s="170" t="str">
        <f t="shared" si="209"/>
        <v/>
      </c>
      <c r="M372" s="714" t="str">
        <f t="shared" ref="M372" si="237">IFERROR(AVERAGE(L372:L381),"")</f>
        <v/>
      </c>
      <c r="N372" s="744" t="str">
        <f t="shared" ref="N372" si="238">IF(M372="","",IF(M372&lt;=0.1,$L$10,IF(M372&lt;=0.3,$K$10,IF(M372&lt;=0.5,$J$10,IF(M372&lt;=0.7,$I$10,IF(M372&lt;=0.8,$H$10,""))))))</f>
        <v/>
      </c>
      <c r="O372" s="726" t="str">
        <f t="shared" ref="O372" si="239">IFERROR(1-M372,"")</f>
        <v/>
      </c>
      <c r="P372" s="117"/>
      <c r="Q372" s="80">
        <f>'Mapa de Risco'!H372</f>
        <v>0</v>
      </c>
      <c r="R372" s="728" t="s">
        <v>28</v>
      </c>
      <c r="S372" s="728"/>
      <c r="T372" s="728"/>
      <c r="U372" s="182"/>
      <c r="V372" s="170" t="str">
        <f t="shared" si="216"/>
        <v/>
      </c>
      <c r="W372" s="714" t="str">
        <f t="shared" ref="W372" si="240">IFERROR(AVERAGE(V372:V381),"")</f>
        <v/>
      </c>
      <c r="X372" s="708" t="str">
        <f t="shared" ref="X372" si="241">IF(W372="","",IF(W372&lt;=0.1,$V$10,IF(W372&lt;=0.3,$U$10,IF(W372&lt;=0.5,$T$10,IF(W372&lt;=0.7,$S$10,IF(W372&lt;=0.8,$R$10,""))))))</f>
        <v/>
      </c>
      <c r="Y372" s="714" t="str">
        <f t="shared" ref="Y372" si="242">IFERROR(1-W372,"")</f>
        <v/>
      </c>
      <c r="AA372" s="417" t="str">
        <f>IFERROR(IF(ROUND('Mapa de Risco'!K372:K381*'Avaliar os Controles Existent.'!O372:O381,0)&lt;=1,1,ROUND('Mapa de Risco'!K372:K381*'Avaliar os Controles Existent.'!O372:O381,0)),"")</f>
        <v/>
      </c>
      <c r="AB372" s="417" t="str">
        <f>IFERROR(IF(ROUND('Mapa de Risco'!L372:L381*'Avaliar os Controles Existent.'!Y372:Y381,0)&lt;=1,1,ROUND('Mapa de Risco'!L372:L381*'Avaliar os Controles Existent.'!Y372:Y381,0)),"")</f>
        <v/>
      </c>
      <c r="AC372" s="538" t="str">
        <f t="shared" si="229"/>
        <v/>
      </c>
      <c r="AD372" s="525" t="str">
        <f t="shared" si="236"/>
        <v/>
      </c>
    </row>
    <row r="373" spans="2:30" s="78" customFormat="1" ht="15.6" customHeight="1" thickTop="1" thickBot="1" x14ac:dyDescent="0.25">
      <c r="B373" s="446"/>
      <c r="C373" s="459"/>
      <c r="D373" s="446"/>
      <c r="E373" s="459"/>
      <c r="F373" s="613"/>
      <c r="G373" s="123">
        <f>'Mapa de Risco'!F373</f>
        <v>0</v>
      </c>
      <c r="H373" s="711" t="s">
        <v>28</v>
      </c>
      <c r="I373" s="712"/>
      <c r="J373" s="713"/>
      <c r="K373" s="182"/>
      <c r="L373" s="170" t="str">
        <f t="shared" si="209"/>
        <v/>
      </c>
      <c r="M373" s="714"/>
      <c r="N373" s="744"/>
      <c r="O373" s="726"/>
      <c r="P373" s="117"/>
      <c r="Q373" s="80">
        <f>'Mapa de Risco'!H373</f>
        <v>0</v>
      </c>
      <c r="R373" s="728" t="s">
        <v>28</v>
      </c>
      <c r="S373" s="728"/>
      <c r="T373" s="728"/>
      <c r="U373" s="182"/>
      <c r="V373" s="170" t="str">
        <f t="shared" si="216"/>
        <v/>
      </c>
      <c r="W373" s="714"/>
      <c r="X373" s="708"/>
      <c r="Y373" s="714"/>
      <c r="AA373" s="417"/>
      <c r="AB373" s="417"/>
      <c r="AC373" s="539"/>
      <c r="AD373" s="526"/>
    </row>
    <row r="374" spans="2:30" s="78" customFormat="1" ht="15.6" customHeight="1" thickTop="1" thickBot="1" x14ac:dyDescent="0.25">
      <c r="B374" s="446"/>
      <c r="C374" s="459"/>
      <c r="D374" s="446"/>
      <c r="E374" s="459"/>
      <c r="F374" s="613"/>
      <c r="G374" s="123">
        <f>'Mapa de Risco'!F374</f>
        <v>0</v>
      </c>
      <c r="H374" s="711" t="s">
        <v>28</v>
      </c>
      <c r="I374" s="712"/>
      <c r="J374" s="713"/>
      <c r="K374" s="182"/>
      <c r="L374" s="170" t="str">
        <f t="shared" si="209"/>
        <v/>
      </c>
      <c r="M374" s="714"/>
      <c r="N374" s="744"/>
      <c r="O374" s="726"/>
      <c r="P374" s="117"/>
      <c r="Q374" s="80">
        <f>'Mapa de Risco'!H374</f>
        <v>0</v>
      </c>
      <c r="R374" s="728" t="s">
        <v>28</v>
      </c>
      <c r="S374" s="728"/>
      <c r="T374" s="728"/>
      <c r="U374" s="182"/>
      <c r="V374" s="170" t="str">
        <f t="shared" si="216"/>
        <v/>
      </c>
      <c r="W374" s="714"/>
      <c r="X374" s="708"/>
      <c r="Y374" s="714"/>
      <c r="AA374" s="417"/>
      <c r="AB374" s="417"/>
      <c r="AC374" s="539"/>
      <c r="AD374" s="526"/>
    </row>
    <row r="375" spans="2:30" s="78" customFormat="1" ht="15.6" customHeight="1" thickTop="1" thickBot="1" x14ac:dyDescent="0.25">
      <c r="B375" s="446"/>
      <c r="C375" s="459"/>
      <c r="D375" s="446"/>
      <c r="E375" s="459"/>
      <c r="F375" s="613"/>
      <c r="G375" s="123">
        <f>'Mapa de Risco'!F375</f>
        <v>0</v>
      </c>
      <c r="H375" s="711" t="s">
        <v>28</v>
      </c>
      <c r="I375" s="712"/>
      <c r="J375" s="713"/>
      <c r="K375" s="182"/>
      <c r="L375" s="170" t="str">
        <f t="shared" si="209"/>
        <v/>
      </c>
      <c r="M375" s="714"/>
      <c r="N375" s="744"/>
      <c r="O375" s="726"/>
      <c r="P375" s="117"/>
      <c r="Q375" s="80">
        <f>'Mapa de Risco'!H375</f>
        <v>0</v>
      </c>
      <c r="R375" s="728" t="s">
        <v>28</v>
      </c>
      <c r="S375" s="728"/>
      <c r="T375" s="728"/>
      <c r="U375" s="182"/>
      <c r="V375" s="170" t="str">
        <f t="shared" si="216"/>
        <v/>
      </c>
      <c r="W375" s="714"/>
      <c r="X375" s="708"/>
      <c r="Y375" s="714"/>
      <c r="AA375" s="417"/>
      <c r="AB375" s="417"/>
      <c r="AC375" s="539"/>
      <c r="AD375" s="526"/>
    </row>
    <row r="376" spans="2:30" s="78" customFormat="1" ht="15.6" customHeight="1" thickTop="1" thickBot="1" x14ac:dyDescent="0.25">
      <c r="B376" s="446"/>
      <c r="C376" s="459"/>
      <c r="D376" s="446"/>
      <c r="E376" s="459"/>
      <c r="F376" s="613"/>
      <c r="G376" s="123">
        <f>'Mapa de Risco'!F376</f>
        <v>0</v>
      </c>
      <c r="H376" s="711" t="s">
        <v>28</v>
      </c>
      <c r="I376" s="712"/>
      <c r="J376" s="713"/>
      <c r="K376" s="182"/>
      <c r="L376" s="170" t="str">
        <f t="shared" si="209"/>
        <v/>
      </c>
      <c r="M376" s="714"/>
      <c r="N376" s="744"/>
      <c r="O376" s="726"/>
      <c r="P376" s="117"/>
      <c r="Q376" s="80">
        <f>'Mapa de Risco'!H376</f>
        <v>0</v>
      </c>
      <c r="R376" s="728" t="s">
        <v>28</v>
      </c>
      <c r="S376" s="728"/>
      <c r="T376" s="728"/>
      <c r="U376" s="182"/>
      <c r="V376" s="170" t="str">
        <f t="shared" si="216"/>
        <v/>
      </c>
      <c r="W376" s="714"/>
      <c r="X376" s="708"/>
      <c r="Y376" s="714"/>
      <c r="AA376" s="417"/>
      <c r="AB376" s="417"/>
      <c r="AC376" s="539"/>
      <c r="AD376" s="526"/>
    </row>
    <row r="377" spans="2:30" s="78" customFormat="1" ht="15.6" customHeight="1" thickTop="1" thickBot="1" x14ac:dyDescent="0.25">
      <c r="B377" s="446"/>
      <c r="C377" s="459"/>
      <c r="D377" s="446"/>
      <c r="E377" s="459"/>
      <c r="F377" s="613"/>
      <c r="G377" s="123">
        <f>'Mapa de Risco'!F377</f>
        <v>0</v>
      </c>
      <c r="H377" s="711" t="s">
        <v>28</v>
      </c>
      <c r="I377" s="712"/>
      <c r="J377" s="713"/>
      <c r="K377" s="182"/>
      <c r="L377" s="170" t="str">
        <f t="shared" si="209"/>
        <v/>
      </c>
      <c r="M377" s="714"/>
      <c r="N377" s="744"/>
      <c r="O377" s="726"/>
      <c r="P377" s="117"/>
      <c r="Q377" s="80">
        <f>'Mapa de Risco'!H377</f>
        <v>0</v>
      </c>
      <c r="R377" s="728" t="s">
        <v>28</v>
      </c>
      <c r="S377" s="728"/>
      <c r="T377" s="728"/>
      <c r="U377" s="182"/>
      <c r="V377" s="170" t="str">
        <f t="shared" si="216"/>
        <v/>
      </c>
      <c r="W377" s="714"/>
      <c r="X377" s="708"/>
      <c r="Y377" s="714"/>
      <c r="AA377" s="417"/>
      <c r="AB377" s="417"/>
      <c r="AC377" s="539"/>
      <c r="AD377" s="526"/>
    </row>
    <row r="378" spans="2:30" s="78" customFormat="1" ht="15.6" customHeight="1" thickTop="1" thickBot="1" x14ac:dyDescent="0.25">
      <c r="B378" s="446"/>
      <c r="C378" s="459"/>
      <c r="D378" s="446"/>
      <c r="E378" s="459"/>
      <c r="F378" s="613"/>
      <c r="G378" s="123">
        <f>'Mapa de Risco'!F378</f>
        <v>0</v>
      </c>
      <c r="H378" s="711" t="s">
        <v>28</v>
      </c>
      <c r="I378" s="712"/>
      <c r="J378" s="713"/>
      <c r="K378" s="182"/>
      <c r="L378" s="170" t="str">
        <f t="shared" si="209"/>
        <v/>
      </c>
      <c r="M378" s="714"/>
      <c r="N378" s="744"/>
      <c r="O378" s="726"/>
      <c r="P378" s="117"/>
      <c r="Q378" s="80">
        <f>'Mapa de Risco'!H378</f>
        <v>0</v>
      </c>
      <c r="R378" s="728" t="s">
        <v>28</v>
      </c>
      <c r="S378" s="728"/>
      <c r="T378" s="728"/>
      <c r="U378" s="182"/>
      <c r="V378" s="170" t="str">
        <f t="shared" si="216"/>
        <v/>
      </c>
      <c r="W378" s="714"/>
      <c r="X378" s="708"/>
      <c r="Y378" s="714"/>
      <c r="AA378" s="417"/>
      <c r="AB378" s="417"/>
      <c r="AC378" s="539"/>
      <c r="AD378" s="526"/>
    </row>
    <row r="379" spans="2:30" s="78" customFormat="1" ht="15.6" customHeight="1" thickTop="1" thickBot="1" x14ac:dyDescent="0.25">
      <c r="B379" s="446"/>
      <c r="C379" s="459"/>
      <c r="D379" s="446"/>
      <c r="E379" s="459"/>
      <c r="F379" s="613"/>
      <c r="G379" s="123">
        <f>'Mapa de Risco'!F379</f>
        <v>0</v>
      </c>
      <c r="H379" s="711" t="s">
        <v>28</v>
      </c>
      <c r="I379" s="712"/>
      <c r="J379" s="713"/>
      <c r="K379" s="182"/>
      <c r="L379" s="170" t="str">
        <f t="shared" si="209"/>
        <v/>
      </c>
      <c r="M379" s="714"/>
      <c r="N379" s="744"/>
      <c r="O379" s="726"/>
      <c r="P379" s="117"/>
      <c r="Q379" s="80">
        <f>'Mapa de Risco'!H379</f>
        <v>0</v>
      </c>
      <c r="R379" s="728" t="s">
        <v>28</v>
      </c>
      <c r="S379" s="728"/>
      <c r="T379" s="728"/>
      <c r="U379" s="182"/>
      <c r="V379" s="170" t="str">
        <f t="shared" si="216"/>
        <v/>
      </c>
      <c r="W379" s="714"/>
      <c r="X379" s="708"/>
      <c r="Y379" s="714"/>
      <c r="AA379" s="417"/>
      <c r="AB379" s="417"/>
      <c r="AC379" s="539"/>
      <c r="AD379" s="526"/>
    </row>
    <row r="380" spans="2:30" s="78" customFormat="1" ht="15.6" customHeight="1" thickTop="1" thickBot="1" x14ac:dyDescent="0.25">
      <c r="B380" s="446"/>
      <c r="C380" s="459"/>
      <c r="D380" s="446"/>
      <c r="E380" s="459"/>
      <c r="F380" s="613"/>
      <c r="G380" s="123">
        <f>'Mapa de Risco'!F380</f>
        <v>0</v>
      </c>
      <c r="H380" s="711" t="s">
        <v>28</v>
      </c>
      <c r="I380" s="712"/>
      <c r="J380" s="713"/>
      <c r="K380" s="182"/>
      <c r="L380" s="170" t="str">
        <f t="shared" si="209"/>
        <v/>
      </c>
      <c r="M380" s="714"/>
      <c r="N380" s="744"/>
      <c r="O380" s="726"/>
      <c r="P380" s="117"/>
      <c r="Q380" s="80">
        <f>'Mapa de Risco'!H380</f>
        <v>0</v>
      </c>
      <c r="R380" s="728" t="s">
        <v>28</v>
      </c>
      <c r="S380" s="728"/>
      <c r="T380" s="728"/>
      <c r="U380" s="182"/>
      <c r="V380" s="170" t="str">
        <f t="shared" si="216"/>
        <v/>
      </c>
      <c r="W380" s="714"/>
      <c r="X380" s="708"/>
      <c r="Y380" s="714"/>
      <c r="AA380" s="417"/>
      <c r="AB380" s="417"/>
      <c r="AC380" s="539"/>
      <c r="AD380" s="526"/>
    </row>
    <row r="381" spans="2:30" s="78" customFormat="1" ht="15.6" customHeight="1" thickTop="1" thickBot="1" x14ac:dyDescent="0.25">
      <c r="B381" s="446"/>
      <c r="C381" s="459"/>
      <c r="D381" s="447"/>
      <c r="E381" s="460"/>
      <c r="F381" s="614"/>
      <c r="G381" s="123">
        <f>'Mapa de Risco'!F381</f>
        <v>0</v>
      </c>
      <c r="H381" s="711" t="s">
        <v>28</v>
      </c>
      <c r="I381" s="712"/>
      <c r="J381" s="713"/>
      <c r="K381" s="182"/>
      <c r="L381" s="170" t="str">
        <f t="shared" si="209"/>
        <v/>
      </c>
      <c r="M381" s="715"/>
      <c r="N381" s="745"/>
      <c r="O381" s="727"/>
      <c r="P381" s="117"/>
      <c r="Q381" s="80">
        <f>'Mapa de Risco'!H381</f>
        <v>0</v>
      </c>
      <c r="R381" s="728" t="s">
        <v>28</v>
      </c>
      <c r="S381" s="728"/>
      <c r="T381" s="728"/>
      <c r="U381" s="182"/>
      <c r="V381" s="170" t="str">
        <f t="shared" si="216"/>
        <v/>
      </c>
      <c r="W381" s="715"/>
      <c r="X381" s="709"/>
      <c r="Y381" s="715"/>
      <c r="AA381" s="418"/>
      <c r="AB381" s="418"/>
      <c r="AC381" s="540"/>
      <c r="AD381" s="527"/>
    </row>
    <row r="382" spans="2:30" s="78" customFormat="1" ht="15.6" customHeight="1" thickTop="1" thickBot="1" x14ac:dyDescent="0.25">
      <c r="B382" s="446"/>
      <c r="C382" s="459"/>
      <c r="D382" s="445" t="str">
        <f>'Mapa de Risco'!D382:D391</f>
        <v>FCS.06</v>
      </c>
      <c r="E382" s="470">
        <f>'Mapa de Risco'!E382:E391</f>
        <v>0</v>
      </c>
      <c r="F382" s="612" t="str">
        <f>'Mapa de Risco'!G382:G391</f>
        <v>Evento 38</v>
      </c>
      <c r="G382" s="123">
        <f>'Mapa de Risco'!F382</f>
        <v>0</v>
      </c>
      <c r="H382" s="711" t="s">
        <v>28</v>
      </c>
      <c r="I382" s="712"/>
      <c r="J382" s="713"/>
      <c r="K382" s="182"/>
      <c r="L382" s="170" t="str">
        <f t="shared" si="209"/>
        <v/>
      </c>
      <c r="M382" s="714" t="str">
        <f t="shared" ref="M382" si="243">IFERROR(AVERAGE(L382:L391),"")</f>
        <v/>
      </c>
      <c r="N382" s="744" t="str">
        <f t="shared" ref="N382" si="244">IF(M382="","",IF(M382&lt;=0.1,$L$10,IF(M382&lt;=0.3,$K$10,IF(M382&lt;=0.5,$J$10,IF(M382&lt;=0.7,$I$10,IF(M382&lt;=0.8,$H$10,""))))))</f>
        <v/>
      </c>
      <c r="O382" s="726" t="str">
        <f t="shared" ref="O382" si="245">IFERROR(1-M382,"")</f>
        <v/>
      </c>
      <c r="P382" s="117"/>
      <c r="Q382" s="80">
        <f>'Mapa de Risco'!H382</f>
        <v>0</v>
      </c>
      <c r="R382" s="728" t="s">
        <v>28</v>
      </c>
      <c r="S382" s="728"/>
      <c r="T382" s="728"/>
      <c r="U382" s="182"/>
      <c r="V382" s="170" t="str">
        <f t="shared" si="216"/>
        <v/>
      </c>
      <c r="W382" s="714" t="str">
        <f t="shared" ref="W382" si="246">IFERROR(AVERAGE(V382:V391),"")</f>
        <v/>
      </c>
      <c r="X382" s="708" t="str">
        <f t="shared" ref="X382" si="247">IF(W382="","",IF(W382&lt;=0.1,$V$10,IF(W382&lt;=0.3,$U$10,IF(W382&lt;=0.5,$T$10,IF(W382&lt;=0.7,$S$10,IF(W382&lt;=0.8,$R$10,""))))))</f>
        <v/>
      </c>
      <c r="Y382" s="714" t="str">
        <f t="shared" ref="Y382" si="248">IFERROR(1-W382,"")</f>
        <v/>
      </c>
      <c r="AA382" s="417" t="str">
        <f>IFERROR(IF(ROUND('Mapa de Risco'!K382:K391*'Avaliar os Controles Existent.'!O382:O391,0)&lt;=1,1,ROUND('Mapa de Risco'!K382:K391*'Avaliar os Controles Existent.'!O382:O391,0)),"")</f>
        <v/>
      </c>
      <c r="AB382" s="417" t="str">
        <f>IFERROR(IF(ROUND('Mapa de Risco'!L382:L391*'Avaliar os Controles Existent.'!Y382:Y391,0)&lt;=1,1,ROUND('Mapa de Risco'!L382:L391*'Avaliar os Controles Existent.'!Y382:Y391,0)),"")</f>
        <v/>
      </c>
      <c r="AC382" s="538" t="str">
        <f t="shared" si="229"/>
        <v/>
      </c>
      <c r="AD382" s="525" t="str">
        <f t="shared" si="236"/>
        <v/>
      </c>
    </row>
    <row r="383" spans="2:30" s="78" customFormat="1" ht="15.6" customHeight="1" thickTop="1" thickBot="1" x14ac:dyDescent="0.25">
      <c r="B383" s="446"/>
      <c r="C383" s="459"/>
      <c r="D383" s="446"/>
      <c r="E383" s="459"/>
      <c r="F383" s="613"/>
      <c r="G383" s="123">
        <f>'Mapa de Risco'!F383</f>
        <v>0</v>
      </c>
      <c r="H383" s="711" t="s">
        <v>28</v>
      </c>
      <c r="I383" s="712"/>
      <c r="J383" s="713"/>
      <c r="K383" s="182"/>
      <c r="L383" s="170" t="str">
        <f t="shared" si="209"/>
        <v/>
      </c>
      <c r="M383" s="714"/>
      <c r="N383" s="744"/>
      <c r="O383" s="726"/>
      <c r="P383" s="117"/>
      <c r="Q383" s="80">
        <f>'Mapa de Risco'!H383</f>
        <v>0</v>
      </c>
      <c r="R383" s="728" t="s">
        <v>28</v>
      </c>
      <c r="S383" s="728"/>
      <c r="T383" s="728"/>
      <c r="U383" s="182"/>
      <c r="V383" s="170" t="str">
        <f t="shared" si="216"/>
        <v/>
      </c>
      <c r="W383" s="714"/>
      <c r="X383" s="708"/>
      <c r="Y383" s="714"/>
      <c r="AA383" s="417"/>
      <c r="AB383" s="417"/>
      <c r="AC383" s="539"/>
      <c r="AD383" s="526"/>
    </row>
    <row r="384" spans="2:30" s="78" customFormat="1" ht="15.6" customHeight="1" thickTop="1" thickBot="1" x14ac:dyDescent="0.25">
      <c r="B384" s="446"/>
      <c r="C384" s="459"/>
      <c r="D384" s="446"/>
      <c r="E384" s="459"/>
      <c r="F384" s="613"/>
      <c r="G384" s="123">
        <f>'Mapa de Risco'!F384</f>
        <v>0</v>
      </c>
      <c r="H384" s="711" t="s">
        <v>28</v>
      </c>
      <c r="I384" s="712"/>
      <c r="J384" s="713"/>
      <c r="K384" s="182"/>
      <c r="L384" s="170" t="str">
        <f t="shared" si="209"/>
        <v/>
      </c>
      <c r="M384" s="714"/>
      <c r="N384" s="744"/>
      <c r="O384" s="726"/>
      <c r="P384" s="117"/>
      <c r="Q384" s="80">
        <f>'Mapa de Risco'!H384</f>
        <v>0</v>
      </c>
      <c r="R384" s="728" t="s">
        <v>28</v>
      </c>
      <c r="S384" s="728"/>
      <c r="T384" s="728"/>
      <c r="U384" s="182"/>
      <c r="V384" s="170" t="str">
        <f t="shared" si="216"/>
        <v/>
      </c>
      <c r="W384" s="714"/>
      <c r="X384" s="708"/>
      <c r="Y384" s="714"/>
      <c r="AA384" s="417"/>
      <c r="AB384" s="417"/>
      <c r="AC384" s="539"/>
      <c r="AD384" s="526"/>
    </row>
    <row r="385" spans="2:30" s="78" customFormat="1" ht="15.6" customHeight="1" thickTop="1" thickBot="1" x14ac:dyDescent="0.25">
      <c r="B385" s="446"/>
      <c r="C385" s="459"/>
      <c r="D385" s="446"/>
      <c r="E385" s="459"/>
      <c r="F385" s="613"/>
      <c r="G385" s="123">
        <f>'Mapa de Risco'!F385</f>
        <v>0</v>
      </c>
      <c r="H385" s="711" t="s">
        <v>28</v>
      </c>
      <c r="I385" s="712"/>
      <c r="J385" s="713"/>
      <c r="K385" s="182"/>
      <c r="L385" s="170" t="str">
        <f t="shared" si="209"/>
        <v/>
      </c>
      <c r="M385" s="714"/>
      <c r="N385" s="744"/>
      <c r="O385" s="726"/>
      <c r="P385" s="117"/>
      <c r="Q385" s="80">
        <f>'Mapa de Risco'!H385</f>
        <v>0</v>
      </c>
      <c r="R385" s="728" t="s">
        <v>28</v>
      </c>
      <c r="S385" s="728"/>
      <c r="T385" s="728"/>
      <c r="U385" s="182"/>
      <c r="V385" s="170" t="str">
        <f t="shared" si="216"/>
        <v/>
      </c>
      <c r="W385" s="714"/>
      <c r="X385" s="708"/>
      <c r="Y385" s="714"/>
      <c r="AA385" s="417"/>
      <c r="AB385" s="417"/>
      <c r="AC385" s="539"/>
      <c r="AD385" s="526"/>
    </row>
    <row r="386" spans="2:30" s="78" customFormat="1" ht="15.6" customHeight="1" thickTop="1" thickBot="1" x14ac:dyDescent="0.25">
      <c r="B386" s="446"/>
      <c r="C386" s="459"/>
      <c r="D386" s="446"/>
      <c r="E386" s="459"/>
      <c r="F386" s="613"/>
      <c r="G386" s="123">
        <f>'Mapa de Risco'!F386</f>
        <v>0</v>
      </c>
      <c r="H386" s="711" t="s">
        <v>28</v>
      </c>
      <c r="I386" s="712"/>
      <c r="J386" s="713"/>
      <c r="K386" s="182"/>
      <c r="L386" s="170" t="str">
        <f t="shared" si="209"/>
        <v/>
      </c>
      <c r="M386" s="714"/>
      <c r="N386" s="744"/>
      <c r="O386" s="726"/>
      <c r="P386" s="117"/>
      <c r="Q386" s="80">
        <f>'Mapa de Risco'!H386</f>
        <v>0</v>
      </c>
      <c r="R386" s="728" t="s">
        <v>28</v>
      </c>
      <c r="S386" s="728"/>
      <c r="T386" s="728"/>
      <c r="U386" s="182"/>
      <c r="V386" s="170" t="str">
        <f t="shared" si="216"/>
        <v/>
      </c>
      <c r="W386" s="714"/>
      <c r="X386" s="708"/>
      <c r="Y386" s="714"/>
      <c r="AA386" s="417"/>
      <c r="AB386" s="417"/>
      <c r="AC386" s="539"/>
      <c r="AD386" s="526"/>
    </row>
    <row r="387" spans="2:30" s="78" customFormat="1" ht="15.6" customHeight="1" thickTop="1" thickBot="1" x14ac:dyDescent="0.25">
      <c r="B387" s="446"/>
      <c r="C387" s="459"/>
      <c r="D387" s="446"/>
      <c r="E387" s="459"/>
      <c r="F387" s="613"/>
      <c r="G387" s="123">
        <f>'Mapa de Risco'!F387</f>
        <v>0</v>
      </c>
      <c r="H387" s="711" t="s">
        <v>28</v>
      </c>
      <c r="I387" s="712"/>
      <c r="J387" s="713"/>
      <c r="K387" s="182"/>
      <c r="L387" s="170" t="str">
        <f t="shared" si="209"/>
        <v/>
      </c>
      <c r="M387" s="714"/>
      <c r="N387" s="744"/>
      <c r="O387" s="726"/>
      <c r="P387" s="117"/>
      <c r="Q387" s="80">
        <f>'Mapa de Risco'!H387</f>
        <v>0</v>
      </c>
      <c r="R387" s="728" t="s">
        <v>28</v>
      </c>
      <c r="S387" s="728"/>
      <c r="T387" s="728"/>
      <c r="U387" s="182"/>
      <c r="V387" s="170" t="str">
        <f t="shared" si="216"/>
        <v/>
      </c>
      <c r="W387" s="714"/>
      <c r="X387" s="708"/>
      <c r="Y387" s="714"/>
      <c r="AA387" s="417"/>
      <c r="AB387" s="417"/>
      <c r="AC387" s="539"/>
      <c r="AD387" s="526"/>
    </row>
    <row r="388" spans="2:30" s="78" customFormat="1" ht="15.6" customHeight="1" thickTop="1" thickBot="1" x14ac:dyDescent="0.25">
      <c r="B388" s="446"/>
      <c r="C388" s="459"/>
      <c r="D388" s="446"/>
      <c r="E388" s="459"/>
      <c r="F388" s="613"/>
      <c r="G388" s="123">
        <f>'Mapa de Risco'!F388</f>
        <v>0</v>
      </c>
      <c r="H388" s="711" t="s">
        <v>28</v>
      </c>
      <c r="I388" s="712"/>
      <c r="J388" s="713"/>
      <c r="K388" s="182"/>
      <c r="L388" s="170" t="str">
        <f t="shared" si="209"/>
        <v/>
      </c>
      <c r="M388" s="714"/>
      <c r="N388" s="744"/>
      <c r="O388" s="726"/>
      <c r="P388" s="117"/>
      <c r="Q388" s="80">
        <f>'Mapa de Risco'!H388</f>
        <v>0</v>
      </c>
      <c r="R388" s="728" t="s">
        <v>28</v>
      </c>
      <c r="S388" s="728"/>
      <c r="T388" s="728"/>
      <c r="U388" s="182"/>
      <c r="V388" s="170" t="str">
        <f t="shared" si="216"/>
        <v/>
      </c>
      <c r="W388" s="714"/>
      <c r="X388" s="708"/>
      <c r="Y388" s="714"/>
      <c r="AA388" s="417"/>
      <c r="AB388" s="417"/>
      <c r="AC388" s="539"/>
      <c r="AD388" s="526"/>
    </row>
    <row r="389" spans="2:30" s="78" customFormat="1" ht="15.6" customHeight="1" thickTop="1" thickBot="1" x14ac:dyDescent="0.25">
      <c r="B389" s="446"/>
      <c r="C389" s="459"/>
      <c r="D389" s="446"/>
      <c r="E389" s="459"/>
      <c r="F389" s="613"/>
      <c r="G389" s="123">
        <f>'Mapa de Risco'!F389</f>
        <v>0</v>
      </c>
      <c r="H389" s="711" t="s">
        <v>28</v>
      </c>
      <c r="I389" s="712"/>
      <c r="J389" s="713"/>
      <c r="K389" s="182"/>
      <c r="L389" s="170" t="str">
        <f t="shared" si="209"/>
        <v/>
      </c>
      <c r="M389" s="714"/>
      <c r="N389" s="744"/>
      <c r="O389" s="726"/>
      <c r="P389" s="117"/>
      <c r="Q389" s="80">
        <f>'Mapa de Risco'!H389</f>
        <v>0</v>
      </c>
      <c r="R389" s="728" t="s">
        <v>28</v>
      </c>
      <c r="S389" s="728"/>
      <c r="T389" s="728"/>
      <c r="U389" s="182"/>
      <c r="V389" s="170" t="str">
        <f t="shared" si="216"/>
        <v/>
      </c>
      <c r="W389" s="714"/>
      <c r="X389" s="708"/>
      <c r="Y389" s="714"/>
      <c r="AA389" s="417"/>
      <c r="AB389" s="417"/>
      <c r="AC389" s="539"/>
      <c r="AD389" s="526"/>
    </row>
    <row r="390" spans="2:30" s="78" customFormat="1" ht="15.6" customHeight="1" thickTop="1" thickBot="1" x14ac:dyDescent="0.25">
      <c r="B390" s="446"/>
      <c r="C390" s="459"/>
      <c r="D390" s="446"/>
      <c r="E390" s="459"/>
      <c r="F390" s="613"/>
      <c r="G390" s="123">
        <f>'Mapa de Risco'!F390</f>
        <v>0</v>
      </c>
      <c r="H390" s="711" t="s">
        <v>28</v>
      </c>
      <c r="I390" s="712"/>
      <c r="J390" s="713"/>
      <c r="K390" s="182"/>
      <c r="L390" s="170" t="str">
        <f t="shared" si="209"/>
        <v/>
      </c>
      <c r="M390" s="714"/>
      <c r="N390" s="744"/>
      <c r="O390" s="726"/>
      <c r="P390" s="117"/>
      <c r="Q390" s="80">
        <f>'Mapa de Risco'!H390</f>
        <v>0</v>
      </c>
      <c r="R390" s="728" t="s">
        <v>28</v>
      </c>
      <c r="S390" s="728"/>
      <c r="T390" s="728"/>
      <c r="U390" s="182"/>
      <c r="V390" s="170" t="str">
        <f t="shared" si="216"/>
        <v/>
      </c>
      <c r="W390" s="714"/>
      <c r="X390" s="708"/>
      <c r="Y390" s="714"/>
      <c r="AA390" s="417"/>
      <c r="AB390" s="417"/>
      <c r="AC390" s="539"/>
      <c r="AD390" s="526"/>
    </row>
    <row r="391" spans="2:30" s="78" customFormat="1" ht="15.6" customHeight="1" thickTop="1" thickBot="1" x14ac:dyDescent="0.25">
      <c r="B391" s="446"/>
      <c r="C391" s="459"/>
      <c r="D391" s="447"/>
      <c r="E391" s="460"/>
      <c r="F391" s="614"/>
      <c r="G391" s="123">
        <f>'Mapa de Risco'!F391</f>
        <v>0</v>
      </c>
      <c r="H391" s="711" t="s">
        <v>28</v>
      </c>
      <c r="I391" s="712"/>
      <c r="J391" s="713"/>
      <c r="K391" s="182"/>
      <c r="L391" s="170" t="str">
        <f t="shared" si="209"/>
        <v/>
      </c>
      <c r="M391" s="715"/>
      <c r="N391" s="745"/>
      <c r="O391" s="727"/>
      <c r="P391" s="117"/>
      <c r="Q391" s="80">
        <f>'Mapa de Risco'!H391</f>
        <v>0</v>
      </c>
      <c r="R391" s="728" t="s">
        <v>28</v>
      </c>
      <c r="S391" s="728"/>
      <c r="T391" s="728"/>
      <c r="U391" s="182"/>
      <c r="V391" s="170" t="str">
        <f t="shared" si="216"/>
        <v/>
      </c>
      <c r="W391" s="715"/>
      <c r="X391" s="709"/>
      <c r="Y391" s="715"/>
      <c r="AA391" s="418"/>
      <c r="AB391" s="418"/>
      <c r="AC391" s="540"/>
      <c r="AD391" s="527"/>
    </row>
    <row r="392" spans="2:30" s="78" customFormat="1" ht="15.6" customHeight="1" thickTop="1" thickBot="1" x14ac:dyDescent="0.25">
      <c r="B392" s="446"/>
      <c r="C392" s="459"/>
      <c r="D392" s="445" t="str">
        <f>'Mapa de Risco'!D392:D401</f>
        <v>FCS.07</v>
      </c>
      <c r="E392" s="470">
        <f>'Mapa de Risco'!E392:E401</f>
        <v>0</v>
      </c>
      <c r="F392" s="612" t="str">
        <f>'Mapa de Risco'!G392:G401</f>
        <v>Evento 39</v>
      </c>
      <c r="G392" s="123">
        <f>'Mapa de Risco'!F392</f>
        <v>0</v>
      </c>
      <c r="H392" s="711" t="s">
        <v>28</v>
      </c>
      <c r="I392" s="712"/>
      <c r="J392" s="713"/>
      <c r="K392" s="182"/>
      <c r="L392" s="170" t="str">
        <f t="shared" si="209"/>
        <v/>
      </c>
      <c r="M392" s="714" t="str">
        <f t="shared" ref="M392" si="249">IFERROR(AVERAGE(L392:L401),"")</f>
        <v/>
      </c>
      <c r="N392" s="744" t="str">
        <f t="shared" ref="N392" si="250">IF(M392="","",IF(M392&lt;=0.1,$L$10,IF(M392&lt;=0.3,$K$10,IF(M392&lt;=0.5,$J$10,IF(M392&lt;=0.7,$I$10,IF(M392&lt;=0.8,$H$10,""))))))</f>
        <v/>
      </c>
      <c r="O392" s="726" t="str">
        <f t="shared" ref="O392" si="251">IFERROR(1-M392,"")</f>
        <v/>
      </c>
      <c r="P392" s="117"/>
      <c r="Q392" s="80">
        <f>'Mapa de Risco'!H392</f>
        <v>0</v>
      </c>
      <c r="R392" s="728" t="s">
        <v>28</v>
      </c>
      <c r="S392" s="728"/>
      <c r="T392" s="728"/>
      <c r="U392" s="182"/>
      <c r="V392" s="170" t="str">
        <f t="shared" si="216"/>
        <v/>
      </c>
      <c r="W392" s="714" t="str">
        <f t="shared" ref="W392" si="252">IFERROR(AVERAGE(V392:V401),"")</f>
        <v/>
      </c>
      <c r="X392" s="708" t="str">
        <f t="shared" ref="X392" si="253">IF(W392="","",IF(W392&lt;=0.1,$V$10,IF(W392&lt;=0.3,$U$10,IF(W392&lt;=0.5,$T$10,IF(W392&lt;=0.7,$S$10,IF(W392&lt;=0.8,$R$10,""))))))</f>
        <v/>
      </c>
      <c r="Y392" s="714" t="str">
        <f t="shared" ref="Y392" si="254">IFERROR(1-W392,"")</f>
        <v/>
      </c>
      <c r="AA392" s="417" t="str">
        <f>IFERROR(IF(ROUND('Mapa de Risco'!K392:K401*'Avaliar os Controles Existent.'!O392:O401,0)&lt;=1,1,ROUND('Mapa de Risco'!K392:K401*'Avaliar os Controles Existent.'!O392:O401,0)),"")</f>
        <v/>
      </c>
      <c r="AB392" s="417" t="str">
        <f>IFERROR(IF(ROUND('Mapa de Risco'!L392:L401*'Avaliar os Controles Existent.'!Y392:Y401,0)&lt;=1,1,ROUND('Mapa de Risco'!L392:L401*'Avaliar os Controles Existent.'!Y392:Y401,0)),"")</f>
        <v/>
      </c>
      <c r="AC392" s="538" t="str">
        <f t="shared" si="229"/>
        <v/>
      </c>
      <c r="AD392" s="525" t="str">
        <f t="shared" si="236"/>
        <v/>
      </c>
    </row>
    <row r="393" spans="2:30" s="78" customFormat="1" ht="15.6" customHeight="1" thickTop="1" thickBot="1" x14ac:dyDescent="0.25">
      <c r="B393" s="446"/>
      <c r="C393" s="459"/>
      <c r="D393" s="446"/>
      <c r="E393" s="459"/>
      <c r="F393" s="613"/>
      <c r="G393" s="123">
        <f>'Mapa de Risco'!F393</f>
        <v>0</v>
      </c>
      <c r="H393" s="711" t="s">
        <v>28</v>
      </c>
      <c r="I393" s="712"/>
      <c r="J393" s="713"/>
      <c r="K393" s="182"/>
      <c r="L393" s="170" t="str">
        <f t="shared" si="209"/>
        <v/>
      </c>
      <c r="M393" s="714"/>
      <c r="N393" s="744"/>
      <c r="O393" s="726"/>
      <c r="P393" s="117"/>
      <c r="Q393" s="80">
        <f>'Mapa de Risco'!H393</f>
        <v>0</v>
      </c>
      <c r="R393" s="728" t="s">
        <v>28</v>
      </c>
      <c r="S393" s="728"/>
      <c r="T393" s="728"/>
      <c r="U393" s="182"/>
      <c r="V393" s="170" t="str">
        <f t="shared" si="216"/>
        <v/>
      </c>
      <c r="W393" s="714"/>
      <c r="X393" s="708"/>
      <c r="Y393" s="714"/>
      <c r="AA393" s="417"/>
      <c r="AB393" s="417"/>
      <c r="AC393" s="539"/>
      <c r="AD393" s="526"/>
    </row>
    <row r="394" spans="2:30" s="78" customFormat="1" ht="15.6" customHeight="1" thickTop="1" thickBot="1" x14ac:dyDescent="0.25">
      <c r="B394" s="446"/>
      <c r="C394" s="459"/>
      <c r="D394" s="446"/>
      <c r="E394" s="459"/>
      <c r="F394" s="613"/>
      <c r="G394" s="123">
        <f>'Mapa de Risco'!F394</f>
        <v>0</v>
      </c>
      <c r="H394" s="711" t="s">
        <v>28</v>
      </c>
      <c r="I394" s="712"/>
      <c r="J394" s="713"/>
      <c r="K394" s="182"/>
      <c r="L394" s="170" t="str">
        <f t="shared" si="209"/>
        <v/>
      </c>
      <c r="M394" s="714"/>
      <c r="N394" s="744"/>
      <c r="O394" s="726"/>
      <c r="P394" s="117"/>
      <c r="Q394" s="80">
        <f>'Mapa de Risco'!H394</f>
        <v>0</v>
      </c>
      <c r="R394" s="728" t="s">
        <v>28</v>
      </c>
      <c r="S394" s="728"/>
      <c r="T394" s="728"/>
      <c r="U394" s="182"/>
      <c r="V394" s="170" t="str">
        <f t="shared" si="216"/>
        <v/>
      </c>
      <c r="W394" s="714"/>
      <c r="X394" s="708"/>
      <c r="Y394" s="714"/>
      <c r="AA394" s="417"/>
      <c r="AB394" s="417"/>
      <c r="AC394" s="539"/>
      <c r="AD394" s="526"/>
    </row>
    <row r="395" spans="2:30" s="78" customFormat="1" ht="15.6" customHeight="1" thickTop="1" thickBot="1" x14ac:dyDescent="0.25">
      <c r="B395" s="446"/>
      <c r="C395" s="459"/>
      <c r="D395" s="446"/>
      <c r="E395" s="459"/>
      <c r="F395" s="613"/>
      <c r="G395" s="123">
        <f>'Mapa de Risco'!F395</f>
        <v>0</v>
      </c>
      <c r="H395" s="711" t="s">
        <v>28</v>
      </c>
      <c r="I395" s="712"/>
      <c r="J395" s="713"/>
      <c r="K395" s="182"/>
      <c r="L395" s="170" t="str">
        <f t="shared" si="209"/>
        <v/>
      </c>
      <c r="M395" s="714"/>
      <c r="N395" s="744"/>
      <c r="O395" s="726"/>
      <c r="P395" s="117"/>
      <c r="Q395" s="80">
        <f>'Mapa de Risco'!H395</f>
        <v>0</v>
      </c>
      <c r="R395" s="728" t="s">
        <v>28</v>
      </c>
      <c r="S395" s="728"/>
      <c r="T395" s="728"/>
      <c r="U395" s="182"/>
      <c r="V395" s="170" t="str">
        <f t="shared" si="216"/>
        <v/>
      </c>
      <c r="W395" s="714"/>
      <c r="X395" s="708"/>
      <c r="Y395" s="714"/>
      <c r="AA395" s="417"/>
      <c r="AB395" s="417"/>
      <c r="AC395" s="539"/>
      <c r="AD395" s="526"/>
    </row>
    <row r="396" spans="2:30" s="78" customFormat="1" ht="15.6" customHeight="1" thickTop="1" thickBot="1" x14ac:dyDescent="0.25">
      <c r="B396" s="446"/>
      <c r="C396" s="459"/>
      <c r="D396" s="446"/>
      <c r="E396" s="459"/>
      <c r="F396" s="613"/>
      <c r="G396" s="123">
        <f>'Mapa de Risco'!F396</f>
        <v>0</v>
      </c>
      <c r="H396" s="711" t="s">
        <v>28</v>
      </c>
      <c r="I396" s="712"/>
      <c r="J396" s="713"/>
      <c r="K396" s="182"/>
      <c r="L396" s="170" t="str">
        <f t="shared" ref="L396:L459" si="255">IF(K396=$H$10,$H$9,IF(K396=$I$10,$I$9,IF(K396=$J$10,$J$9,IF(K396=$K$10,$K$9,IF(K396=$L$10,$L$9,"")))))</f>
        <v/>
      </c>
      <c r="M396" s="714"/>
      <c r="N396" s="744"/>
      <c r="O396" s="726"/>
      <c r="P396" s="117"/>
      <c r="Q396" s="80">
        <f>'Mapa de Risco'!H396</f>
        <v>0</v>
      </c>
      <c r="R396" s="728" t="s">
        <v>28</v>
      </c>
      <c r="S396" s="728"/>
      <c r="T396" s="728"/>
      <c r="U396" s="182"/>
      <c r="V396" s="170" t="str">
        <f t="shared" si="216"/>
        <v/>
      </c>
      <c r="W396" s="714"/>
      <c r="X396" s="708"/>
      <c r="Y396" s="714"/>
      <c r="AA396" s="417"/>
      <c r="AB396" s="417"/>
      <c r="AC396" s="539"/>
      <c r="AD396" s="526"/>
    </row>
    <row r="397" spans="2:30" s="78" customFormat="1" ht="15.6" customHeight="1" thickTop="1" thickBot="1" x14ac:dyDescent="0.25">
      <c r="B397" s="446"/>
      <c r="C397" s="459"/>
      <c r="D397" s="446"/>
      <c r="E397" s="459"/>
      <c r="F397" s="613"/>
      <c r="G397" s="123">
        <f>'Mapa de Risco'!F397</f>
        <v>0</v>
      </c>
      <c r="H397" s="711" t="s">
        <v>28</v>
      </c>
      <c r="I397" s="712"/>
      <c r="J397" s="713"/>
      <c r="K397" s="182"/>
      <c r="L397" s="170" t="str">
        <f t="shared" si="255"/>
        <v/>
      </c>
      <c r="M397" s="714"/>
      <c r="N397" s="744"/>
      <c r="O397" s="726"/>
      <c r="P397" s="117"/>
      <c r="Q397" s="80">
        <f>'Mapa de Risco'!H397</f>
        <v>0</v>
      </c>
      <c r="R397" s="728" t="s">
        <v>28</v>
      </c>
      <c r="S397" s="728"/>
      <c r="T397" s="728"/>
      <c r="U397" s="182"/>
      <c r="V397" s="170" t="str">
        <f t="shared" ref="V397:V460" si="256">IF(U397=$R$10,$R$9,IF(U397=$S$10,$S$9,IF(U397=$T$10,$T$9,IF(U397=$U$10,$U$9,IF(U397=$V$10,$V$9,"")))))</f>
        <v/>
      </c>
      <c r="W397" s="714"/>
      <c r="X397" s="708"/>
      <c r="Y397" s="714"/>
      <c r="AA397" s="417"/>
      <c r="AB397" s="417"/>
      <c r="AC397" s="539"/>
      <c r="AD397" s="526"/>
    </row>
    <row r="398" spans="2:30" s="78" customFormat="1" ht="15.6" customHeight="1" thickTop="1" thickBot="1" x14ac:dyDescent="0.25">
      <c r="B398" s="446"/>
      <c r="C398" s="459"/>
      <c r="D398" s="446"/>
      <c r="E398" s="459"/>
      <c r="F398" s="613"/>
      <c r="G398" s="123">
        <f>'Mapa de Risco'!F398</f>
        <v>0</v>
      </c>
      <c r="H398" s="711" t="s">
        <v>28</v>
      </c>
      <c r="I398" s="712"/>
      <c r="J398" s="713"/>
      <c r="K398" s="182"/>
      <c r="L398" s="170" t="str">
        <f t="shared" si="255"/>
        <v/>
      </c>
      <c r="M398" s="714"/>
      <c r="N398" s="744"/>
      <c r="O398" s="726"/>
      <c r="P398" s="117"/>
      <c r="Q398" s="80">
        <f>'Mapa de Risco'!H398</f>
        <v>0</v>
      </c>
      <c r="R398" s="728" t="s">
        <v>28</v>
      </c>
      <c r="S398" s="728"/>
      <c r="T398" s="728"/>
      <c r="U398" s="182"/>
      <c r="V398" s="170" t="str">
        <f t="shared" si="256"/>
        <v/>
      </c>
      <c r="W398" s="714"/>
      <c r="X398" s="708"/>
      <c r="Y398" s="714"/>
      <c r="AA398" s="417"/>
      <c r="AB398" s="417"/>
      <c r="AC398" s="539"/>
      <c r="AD398" s="526"/>
    </row>
    <row r="399" spans="2:30" s="78" customFormat="1" ht="15.6" customHeight="1" thickTop="1" thickBot="1" x14ac:dyDescent="0.25">
      <c r="B399" s="446"/>
      <c r="C399" s="459"/>
      <c r="D399" s="446"/>
      <c r="E399" s="459"/>
      <c r="F399" s="613"/>
      <c r="G399" s="123">
        <f>'Mapa de Risco'!F399</f>
        <v>0</v>
      </c>
      <c r="H399" s="711" t="s">
        <v>28</v>
      </c>
      <c r="I399" s="712"/>
      <c r="J399" s="713"/>
      <c r="K399" s="182"/>
      <c r="L399" s="170" t="str">
        <f t="shared" si="255"/>
        <v/>
      </c>
      <c r="M399" s="714"/>
      <c r="N399" s="744"/>
      <c r="O399" s="726"/>
      <c r="P399" s="117"/>
      <c r="Q399" s="80">
        <f>'Mapa de Risco'!H399</f>
        <v>0</v>
      </c>
      <c r="R399" s="728" t="s">
        <v>28</v>
      </c>
      <c r="S399" s="728"/>
      <c r="T399" s="728"/>
      <c r="U399" s="182"/>
      <c r="V399" s="170" t="str">
        <f t="shared" si="256"/>
        <v/>
      </c>
      <c r="W399" s="714"/>
      <c r="X399" s="708"/>
      <c r="Y399" s="714"/>
      <c r="AA399" s="417"/>
      <c r="AB399" s="417"/>
      <c r="AC399" s="539"/>
      <c r="AD399" s="526"/>
    </row>
    <row r="400" spans="2:30" s="78" customFormat="1" ht="15.6" customHeight="1" thickTop="1" thickBot="1" x14ac:dyDescent="0.25">
      <c r="B400" s="446"/>
      <c r="C400" s="459"/>
      <c r="D400" s="446"/>
      <c r="E400" s="459"/>
      <c r="F400" s="613"/>
      <c r="G400" s="123">
        <f>'Mapa de Risco'!F400</f>
        <v>0</v>
      </c>
      <c r="H400" s="711" t="s">
        <v>28</v>
      </c>
      <c r="I400" s="712"/>
      <c r="J400" s="713"/>
      <c r="K400" s="182"/>
      <c r="L400" s="170" t="str">
        <f t="shared" si="255"/>
        <v/>
      </c>
      <c r="M400" s="714"/>
      <c r="N400" s="744"/>
      <c r="O400" s="726"/>
      <c r="P400" s="117"/>
      <c r="Q400" s="80">
        <f>'Mapa de Risco'!H400</f>
        <v>0</v>
      </c>
      <c r="R400" s="728" t="s">
        <v>28</v>
      </c>
      <c r="S400" s="728"/>
      <c r="T400" s="728"/>
      <c r="U400" s="182"/>
      <c r="V400" s="170" t="str">
        <f t="shared" si="256"/>
        <v/>
      </c>
      <c r="W400" s="714"/>
      <c r="X400" s="708"/>
      <c r="Y400" s="714"/>
      <c r="AA400" s="417"/>
      <c r="AB400" s="417"/>
      <c r="AC400" s="539"/>
      <c r="AD400" s="526"/>
    </row>
    <row r="401" spans="2:30" s="78" customFormat="1" ht="15.6" customHeight="1" thickTop="1" thickBot="1" x14ac:dyDescent="0.25">
      <c r="B401" s="446"/>
      <c r="C401" s="459"/>
      <c r="D401" s="447"/>
      <c r="E401" s="460"/>
      <c r="F401" s="614"/>
      <c r="G401" s="123">
        <f>'Mapa de Risco'!F401</f>
        <v>0</v>
      </c>
      <c r="H401" s="711" t="s">
        <v>28</v>
      </c>
      <c r="I401" s="712"/>
      <c r="J401" s="713"/>
      <c r="K401" s="182"/>
      <c r="L401" s="170" t="str">
        <f t="shared" si="255"/>
        <v/>
      </c>
      <c r="M401" s="715"/>
      <c r="N401" s="745"/>
      <c r="O401" s="727"/>
      <c r="P401" s="117"/>
      <c r="Q401" s="80">
        <f>'Mapa de Risco'!H401</f>
        <v>0</v>
      </c>
      <c r="R401" s="728" t="s">
        <v>28</v>
      </c>
      <c r="S401" s="728"/>
      <c r="T401" s="728"/>
      <c r="U401" s="182"/>
      <c r="V401" s="170" t="str">
        <f t="shared" si="256"/>
        <v/>
      </c>
      <c r="W401" s="715"/>
      <c r="X401" s="709"/>
      <c r="Y401" s="715"/>
      <c r="AA401" s="418"/>
      <c r="AB401" s="418"/>
      <c r="AC401" s="540"/>
      <c r="AD401" s="527"/>
    </row>
    <row r="402" spans="2:30" s="78" customFormat="1" ht="15.6" customHeight="1" thickTop="1" thickBot="1" x14ac:dyDescent="0.25">
      <c r="B402" s="446"/>
      <c r="C402" s="459"/>
      <c r="D402" s="445" t="str">
        <f>'Mapa de Risco'!D402:D411</f>
        <v>FCS.08</v>
      </c>
      <c r="E402" s="470">
        <f>'Mapa de Risco'!E402:E411</f>
        <v>0</v>
      </c>
      <c r="F402" s="612" t="str">
        <f>'Mapa de Risco'!G402:G411</f>
        <v>Evento 40</v>
      </c>
      <c r="G402" s="123">
        <f>'Mapa de Risco'!F402</f>
        <v>0</v>
      </c>
      <c r="H402" s="711" t="s">
        <v>28</v>
      </c>
      <c r="I402" s="712"/>
      <c r="J402" s="713"/>
      <c r="K402" s="182"/>
      <c r="L402" s="170" t="str">
        <f t="shared" si="255"/>
        <v/>
      </c>
      <c r="M402" s="714" t="str">
        <f t="shared" ref="M402" si="257">IFERROR(AVERAGE(L402:L411),"")</f>
        <v/>
      </c>
      <c r="N402" s="744" t="str">
        <f t="shared" ref="N402" si="258">IF(M402="","",IF(M402&lt;=0.1,$L$10,IF(M402&lt;=0.3,$K$10,IF(M402&lt;=0.5,$J$10,IF(M402&lt;=0.7,$I$10,IF(M402&lt;=0.8,$H$10,""))))))</f>
        <v/>
      </c>
      <c r="O402" s="726" t="str">
        <f t="shared" ref="O402" si="259">IFERROR(1-M402,"")</f>
        <v/>
      </c>
      <c r="P402" s="117"/>
      <c r="Q402" s="80">
        <f>'Mapa de Risco'!H402</f>
        <v>0</v>
      </c>
      <c r="R402" s="728" t="s">
        <v>28</v>
      </c>
      <c r="S402" s="728"/>
      <c r="T402" s="728"/>
      <c r="U402" s="182"/>
      <c r="V402" s="170" t="str">
        <f t="shared" si="256"/>
        <v/>
      </c>
      <c r="W402" s="714" t="str">
        <f t="shared" ref="W402" si="260">IFERROR(AVERAGE(V402:V411),"")</f>
        <v/>
      </c>
      <c r="X402" s="708" t="str">
        <f t="shared" ref="X402" si="261">IF(W402="","",IF(W402&lt;=0.1,$V$10,IF(W402&lt;=0.3,$U$10,IF(W402&lt;=0.5,$T$10,IF(W402&lt;=0.7,$S$10,IF(W402&lt;=0.8,$R$10,""))))))</f>
        <v/>
      </c>
      <c r="Y402" s="714" t="str">
        <f t="shared" ref="Y402" si="262">IFERROR(1-W402,"")</f>
        <v/>
      </c>
      <c r="AA402" s="417" t="str">
        <f>IFERROR(IF(ROUND('Mapa de Risco'!K402:K411*'Avaliar os Controles Existent.'!O402:O411,0)&lt;=1,1,ROUND('Mapa de Risco'!K402:K411*'Avaliar os Controles Existent.'!O402:O411,0)),"")</f>
        <v/>
      </c>
      <c r="AB402" s="417" t="str">
        <f>IFERROR(IF(ROUND('Mapa de Risco'!L402:L411*'Avaliar os Controles Existent.'!Y402:Y411,0)&lt;=1,1,ROUND('Mapa de Risco'!L402:L411*'Avaliar os Controles Existent.'!Y402:Y411,0)),"")</f>
        <v/>
      </c>
      <c r="AC402" s="538" t="str">
        <f t="shared" si="229"/>
        <v/>
      </c>
      <c r="AD402" s="525" t="str">
        <f t="shared" si="236"/>
        <v/>
      </c>
    </row>
    <row r="403" spans="2:30" s="78" customFormat="1" ht="15.6" customHeight="1" thickTop="1" thickBot="1" x14ac:dyDescent="0.25">
      <c r="B403" s="446"/>
      <c r="C403" s="459"/>
      <c r="D403" s="446"/>
      <c r="E403" s="459"/>
      <c r="F403" s="613"/>
      <c r="G403" s="123">
        <f>'Mapa de Risco'!F403</f>
        <v>0</v>
      </c>
      <c r="H403" s="711" t="s">
        <v>28</v>
      </c>
      <c r="I403" s="712"/>
      <c r="J403" s="713"/>
      <c r="K403" s="182"/>
      <c r="L403" s="170" t="str">
        <f t="shared" si="255"/>
        <v/>
      </c>
      <c r="M403" s="714"/>
      <c r="N403" s="744"/>
      <c r="O403" s="726"/>
      <c r="P403" s="117"/>
      <c r="Q403" s="80">
        <f>'Mapa de Risco'!H403</f>
        <v>0</v>
      </c>
      <c r="R403" s="728" t="s">
        <v>28</v>
      </c>
      <c r="S403" s="728"/>
      <c r="T403" s="728"/>
      <c r="U403" s="182"/>
      <c r="V403" s="170" t="str">
        <f t="shared" si="256"/>
        <v/>
      </c>
      <c r="W403" s="714"/>
      <c r="X403" s="708"/>
      <c r="Y403" s="714"/>
      <c r="AA403" s="417"/>
      <c r="AB403" s="417"/>
      <c r="AC403" s="539"/>
      <c r="AD403" s="526"/>
    </row>
    <row r="404" spans="2:30" s="78" customFormat="1" ht="15.6" customHeight="1" thickTop="1" thickBot="1" x14ac:dyDescent="0.25">
      <c r="B404" s="446"/>
      <c r="C404" s="459"/>
      <c r="D404" s="446"/>
      <c r="E404" s="459"/>
      <c r="F404" s="613"/>
      <c r="G404" s="123">
        <f>'Mapa de Risco'!F404</f>
        <v>0</v>
      </c>
      <c r="H404" s="711" t="s">
        <v>28</v>
      </c>
      <c r="I404" s="712"/>
      <c r="J404" s="713"/>
      <c r="K404" s="182"/>
      <c r="L404" s="170" t="str">
        <f t="shared" si="255"/>
        <v/>
      </c>
      <c r="M404" s="714"/>
      <c r="N404" s="744"/>
      <c r="O404" s="726"/>
      <c r="P404" s="117"/>
      <c r="Q404" s="80">
        <f>'Mapa de Risco'!H404</f>
        <v>0</v>
      </c>
      <c r="R404" s="728" t="s">
        <v>28</v>
      </c>
      <c r="S404" s="728"/>
      <c r="T404" s="728"/>
      <c r="U404" s="182"/>
      <c r="V404" s="170" t="str">
        <f t="shared" si="256"/>
        <v/>
      </c>
      <c r="W404" s="714"/>
      <c r="X404" s="708"/>
      <c r="Y404" s="714"/>
      <c r="AA404" s="417"/>
      <c r="AB404" s="417"/>
      <c r="AC404" s="539"/>
      <c r="AD404" s="526"/>
    </row>
    <row r="405" spans="2:30" s="78" customFormat="1" ht="15.6" customHeight="1" thickTop="1" thickBot="1" x14ac:dyDescent="0.25">
      <c r="B405" s="446"/>
      <c r="C405" s="459"/>
      <c r="D405" s="446"/>
      <c r="E405" s="459"/>
      <c r="F405" s="613"/>
      <c r="G405" s="123">
        <f>'Mapa de Risco'!F405</f>
        <v>0</v>
      </c>
      <c r="H405" s="711" t="s">
        <v>28</v>
      </c>
      <c r="I405" s="712"/>
      <c r="J405" s="713"/>
      <c r="K405" s="182"/>
      <c r="L405" s="170" t="str">
        <f t="shared" si="255"/>
        <v/>
      </c>
      <c r="M405" s="714"/>
      <c r="N405" s="744"/>
      <c r="O405" s="726"/>
      <c r="P405" s="117"/>
      <c r="Q405" s="80">
        <f>'Mapa de Risco'!H405</f>
        <v>0</v>
      </c>
      <c r="R405" s="728" t="s">
        <v>28</v>
      </c>
      <c r="S405" s="728"/>
      <c r="T405" s="728"/>
      <c r="U405" s="182"/>
      <c r="V405" s="170" t="str">
        <f t="shared" si="256"/>
        <v/>
      </c>
      <c r="W405" s="714"/>
      <c r="X405" s="708"/>
      <c r="Y405" s="714"/>
      <c r="AA405" s="417"/>
      <c r="AB405" s="417"/>
      <c r="AC405" s="539"/>
      <c r="AD405" s="526"/>
    </row>
    <row r="406" spans="2:30" s="78" customFormat="1" ht="15.6" customHeight="1" thickTop="1" thickBot="1" x14ac:dyDescent="0.25">
      <c r="B406" s="446"/>
      <c r="C406" s="459"/>
      <c r="D406" s="446"/>
      <c r="E406" s="459"/>
      <c r="F406" s="613"/>
      <c r="G406" s="123">
        <f>'Mapa de Risco'!F406</f>
        <v>0</v>
      </c>
      <c r="H406" s="711" t="s">
        <v>28</v>
      </c>
      <c r="I406" s="712"/>
      <c r="J406" s="713"/>
      <c r="K406" s="182"/>
      <c r="L406" s="170" t="str">
        <f t="shared" si="255"/>
        <v/>
      </c>
      <c r="M406" s="714"/>
      <c r="N406" s="744"/>
      <c r="O406" s="726"/>
      <c r="P406" s="117"/>
      <c r="Q406" s="80">
        <f>'Mapa de Risco'!H406</f>
        <v>0</v>
      </c>
      <c r="R406" s="728" t="s">
        <v>28</v>
      </c>
      <c r="S406" s="728"/>
      <c r="T406" s="728"/>
      <c r="U406" s="182"/>
      <c r="V406" s="170" t="str">
        <f t="shared" si="256"/>
        <v/>
      </c>
      <c r="W406" s="714"/>
      <c r="X406" s="708"/>
      <c r="Y406" s="714"/>
      <c r="AA406" s="417"/>
      <c r="AB406" s="417"/>
      <c r="AC406" s="539"/>
      <c r="AD406" s="526"/>
    </row>
    <row r="407" spans="2:30" s="78" customFormat="1" ht="15.6" customHeight="1" thickTop="1" thickBot="1" x14ac:dyDescent="0.25">
      <c r="B407" s="446"/>
      <c r="C407" s="459"/>
      <c r="D407" s="446"/>
      <c r="E407" s="459"/>
      <c r="F407" s="613"/>
      <c r="G407" s="123">
        <f>'Mapa de Risco'!F407</f>
        <v>0</v>
      </c>
      <c r="H407" s="711" t="s">
        <v>28</v>
      </c>
      <c r="I407" s="712"/>
      <c r="J407" s="713"/>
      <c r="K407" s="182"/>
      <c r="L407" s="170" t="str">
        <f t="shared" si="255"/>
        <v/>
      </c>
      <c r="M407" s="714"/>
      <c r="N407" s="744"/>
      <c r="O407" s="726"/>
      <c r="P407" s="117"/>
      <c r="Q407" s="80">
        <f>'Mapa de Risco'!H407</f>
        <v>0</v>
      </c>
      <c r="R407" s="728" t="s">
        <v>28</v>
      </c>
      <c r="S407" s="728"/>
      <c r="T407" s="728"/>
      <c r="U407" s="182"/>
      <c r="V407" s="170" t="str">
        <f t="shared" si="256"/>
        <v/>
      </c>
      <c r="W407" s="714"/>
      <c r="X407" s="708"/>
      <c r="Y407" s="714"/>
      <c r="AA407" s="417"/>
      <c r="AB407" s="417"/>
      <c r="AC407" s="539"/>
      <c r="AD407" s="526"/>
    </row>
    <row r="408" spans="2:30" s="78" customFormat="1" ht="15.6" customHeight="1" thickTop="1" thickBot="1" x14ac:dyDescent="0.25">
      <c r="B408" s="446"/>
      <c r="C408" s="459"/>
      <c r="D408" s="446"/>
      <c r="E408" s="459"/>
      <c r="F408" s="613"/>
      <c r="G408" s="123">
        <f>'Mapa de Risco'!F408</f>
        <v>0</v>
      </c>
      <c r="H408" s="711" t="s">
        <v>28</v>
      </c>
      <c r="I408" s="712"/>
      <c r="J408" s="713"/>
      <c r="K408" s="182"/>
      <c r="L408" s="170" t="str">
        <f t="shared" si="255"/>
        <v/>
      </c>
      <c r="M408" s="714"/>
      <c r="N408" s="744"/>
      <c r="O408" s="726"/>
      <c r="P408" s="117"/>
      <c r="Q408" s="80">
        <f>'Mapa de Risco'!H408</f>
        <v>0</v>
      </c>
      <c r="R408" s="728" t="s">
        <v>28</v>
      </c>
      <c r="S408" s="728"/>
      <c r="T408" s="728"/>
      <c r="U408" s="182"/>
      <c r="V408" s="170" t="str">
        <f t="shared" si="256"/>
        <v/>
      </c>
      <c r="W408" s="714"/>
      <c r="X408" s="708"/>
      <c r="Y408" s="714"/>
      <c r="AA408" s="417"/>
      <c r="AB408" s="417"/>
      <c r="AC408" s="539"/>
      <c r="AD408" s="526"/>
    </row>
    <row r="409" spans="2:30" s="78" customFormat="1" ht="15.6" customHeight="1" thickTop="1" thickBot="1" x14ac:dyDescent="0.25">
      <c r="B409" s="446"/>
      <c r="C409" s="459"/>
      <c r="D409" s="446"/>
      <c r="E409" s="459"/>
      <c r="F409" s="613"/>
      <c r="G409" s="123">
        <f>'Mapa de Risco'!F409</f>
        <v>0</v>
      </c>
      <c r="H409" s="711" t="s">
        <v>28</v>
      </c>
      <c r="I409" s="712"/>
      <c r="J409" s="713"/>
      <c r="K409" s="182"/>
      <c r="L409" s="170" t="str">
        <f t="shared" si="255"/>
        <v/>
      </c>
      <c r="M409" s="714"/>
      <c r="N409" s="744"/>
      <c r="O409" s="726"/>
      <c r="P409" s="117"/>
      <c r="Q409" s="80">
        <f>'Mapa de Risco'!H409</f>
        <v>0</v>
      </c>
      <c r="R409" s="728" t="s">
        <v>28</v>
      </c>
      <c r="S409" s="728"/>
      <c r="T409" s="728"/>
      <c r="U409" s="182"/>
      <c r="V409" s="170" t="str">
        <f t="shared" si="256"/>
        <v/>
      </c>
      <c r="W409" s="714"/>
      <c r="X409" s="708"/>
      <c r="Y409" s="714"/>
      <c r="AA409" s="417"/>
      <c r="AB409" s="417"/>
      <c r="AC409" s="539"/>
      <c r="AD409" s="526"/>
    </row>
    <row r="410" spans="2:30" s="78" customFormat="1" ht="15.6" customHeight="1" thickTop="1" thickBot="1" x14ac:dyDescent="0.25">
      <c r="B410" s="446"/>
      <c r="C410" s="459"/>
      <c r="D410" s="446"/>
      <c r="E410" s="459"/>
      <c r="F410" s="613"/>
      <c r="G410" s="123">
        <f>'Mapa de Risco'!F410</f>
        <v>0</v>
      </c>
      <c r="H410" s="711" t="s">
        <v>28</v>
      </c>
      <c r="I410" s="712"/>
      <c r="J410" s="713"/>
      <c r="K410" s="182"/>
      <c r="L410" s="170" t="str">
        <f t="shared" si="255"/>
        <v/>
      </c>
      <c r="M410" s="714"/>
      <c r="N410" s="744"/>
      <c r="O410" s="726"/>
      <c r="P410" s="117"/>
      <c r="Q410" s="80">
        <f>'Mapa de Risco'!H410</f>
        <v>0</v>
      </c>
      <c r="R410" s="728" t="s">
        <v>28</v>
      </c>
      <c r="S410" s="728"/>
      <c r="T410" s="728"/>
      <c r="U410" s="182"/>
      <c r="V410" s="170" t="str">
        <f t="shared" si="256"/>
        <v/>
      </c>
      <c r="W410" s="714"/>
      <c r="X410" s="708"/>
      <c r="Y410" s="714"/>
      <c r="AA410" s="417"/>
      <c r="AB410" s="417"/>
      <c r="AC410" s="539"/>
      <c r="AD410" s="526"/>
    </row>
    <row r="411" spans="2:30" s="78" customFormat="1" ht="15.6" customHeight="1" thickTop="1" thickBot="1" x14ac:dyDescent="0.25">
      <c r="B411" s="447"/>
      <c r="C411" s="460"/>
      <c r="D411" s="447"/>
      <c r="E411" s="460"/>
      <c r="F411" s="614"/>
      <c r="G411" s="123">
        <f>'Mapa de Risco'!F411</f>
        <v>0</v>
      </c>
      <c r="H411" s="711" t="s">
        <v>28</v>
      </c>
      <c r="I411" s="712"/>
      <c r="J411" s="713"/>
      <c r="K411" s="182"/>
      <c r="L411" s="170" t="str">
        <f t="shared" si="255"/>
        <v/>
      </c>
      <c r="M411" s="715"/>
      <c r="N411" s="745"/>
      <c r="O411" s="727"/>
      <c r="P411" s="117"/>
      <c r="Q411" s="80">
        <f>'Mapa de Risco'!H411</f>
        <v>0</v>
      </c>
      <c r="R411" s="728" t="s">
        <v>28</v>
      </c>
      <c r="S411" s="728"/>
      <c r="T411" s="728"/>
      <c r="U411" s="182"/>
      <c r="V411" s="170" t="str">
        <f t="shared" si="256"/>
        <v/>
      </c>
      <c r="W411" s="715"/>
      <c r="X411" s="709"/>
      <c r="Y411" s="715"/>
      <c r="AA411" s="418"/>
      <c r="AB411" s="418"/>
      <c r="AC411" s="540"/>
      <c r="AD411" s="527"/>
    </row>
    <row r="412" spans="2:30" s="78" customFormat="1" ht="15.6" customHeight="1" thickTop="1" thickBot="1" x14ac:dyDescent="0.25">
      <c r="B412" s="454" t="str">
        <f>'Mapa de Risco'!B412:B491</f>
        <v>Subp.06</v>
      </c>
      <c r="C412" s="461">
        <f>'Mapa de Risco'!C412:C491</f>
        <v>0</v>
      </c>
      <c r="D412" s="464" t="str">
        <f>'Mapa de Risco'!D412:D421</f>
        <v>FCS.01</v>
      </c>
      <c r="E412" s="471">
        <f>'Mapa de Risco'!E412:E421</f>
        <v>0</v>
      </c>
      <c r="F412" s="609" t="str">
        <f>'Mapa de Risco'!G412:G421</f>
        <v>Evento 41</v>
      </c>
      <c r="G412" s="120">
        <f>'Mapa de Risco'!F412</f>
        <v>0</v>
      </c>
      <c r="H412" s="729" t="s">
        <v>28</v>
      </c>
      <c r="I412" s="730"/>
      <c r="J412" s="731"/>
      <c r="K412" s="183"/>
      <c r="L412" s="174" t="str">
        <f t="shared" si="255"/>
        <v/>
      </c>
      <c r="M412" s="733" t="str">
        <f t="shared" ref="M412" si="263">IFERROR(AVERAGE(L412:L421),"")</f>
        <v/>
      </c>
      <c r="N412" s="742" t="str">
        <f t="shared" ref="N412" si="264">IF(M412="","",IF(M412&lt;=0.1,$L$10,IF(M412&lt;=0.3,$K$10,IF(M412&lt;=0.5,$J$10,IF(M412&lt;=0.7,$I$10,IF(M412&lt;=0.8,$H$10,""))))))</f>
        <v/>
      </c>
      <c r="O412" s="735" t="str">
        <f t="shared" ref="O412" si="265">IFERROR(1-M412,"")</f>
        <v/>
      </c>
      <c r="P412" s="175"/>
      <c r="Q412" s="83">
        <f>'Mapa de Risco'!H412</f>
        <v>0</v>
      </c>
      <c r="R412" s="732" t="s">
        <v>28</v>
      </c>
      <c r="S412" s="732"/>
      <c r="T412" s="732"/>
      <c r="U412" s="183"/>
      <c r="V412" s="174" t="str">
        <f t="shared" si="256"/>
        <v/>
      </c>
      <c r="W412" s="733" t="str">
        <f t="shared" ref="W412" si="266">IFERROR(AVERAGE(V412:V421),"")</f>
        <v/>
      </c>
      <c r="X412" s="706" t="str">
        <f t="shared" ref="X412" si="267">IF(W412="","",IF(W412&lt;=0.1,$V$10,IF(W412&lt;=0.3,$U$10,IF(W412&lt;=0.5,$T$10,IF(W412&lt;=0.7,$S$10,IF(W412&lt;=0.8,$R$10,""))))))</f>
        <v/>
      </c>
      <c r="Y412" s="733" t="str">
        <f t="shared" ref="Y412" si="268">IFERROR(1-W412,"")</f>
        <v/>
      </c>
      <c r="Z412" s="122"/>
      <c r="AA412" s="411" t="str">
        <f>IFERROR(IF(ROUND('Mapa de Risco'!K412:K421*'Avaliar os Controles Existent.'!O412:O421,0)&lt;=1,1,ROUND('Mapa de Risco'!K412:K421*'Avaliar os Controles Existent.'!O412:O421,0)),"")</f>
        <v/>
      </c>
      <c r="AB412" s="411" t="str">
        <f>IFERROR(IF(ROUND('Mapa de Risco'!L412:L421*'Avaliar os Controles Existent.'!Y412:Y421,0)&lt;=1,1,ROUND('Mapa de Risco'!L412:L421*'Avaliar os Controles Existent.'!Y412:Y421,0)),"")</f>
        <v/>
      </c>
      <c r="AC412" s="410" t="str">
        <f t="shared" si="229"/>
        <v/>
      </c>
      <c r="AD412" s="522" t="str">
        <f t="shared" si="236"/>
        <v/>
      </c>
    </row>
    <row r="413" spans="2:30" s="78" customFormat="1" ht="15.6" customHeight="1" thickTop="1" thickBot="1" x14ac:dyDescent="0.25">
      <c r="B413" s="455"/>
      <c r="C413" s="462"/>
      <c r="D413" s="465"/>
      <c r="E413" s="472"/>
      <c r="F413" s="610"/>
      <c r="G413" s="120">
        <f>'Mapa de Risco'!F413</f>
        <v>0</v>
      </c>
      <c r="H413" s="729" t="s">
        <v>28</v>
      </c>
      <c r="I413" s="730"/>
      <c r="J413" s="731"/>
      <c r="K413" s="183"/>
      <c r="L413" s="174" t="str">
        <f t="shared" si="255"/>
        <v/>
      </c>
      <c r="M413" s="733"/>
      <c r="N413" s="742"/>
      <c r="O413" s="735"/>
      <c r="P413" s="175"/>
      <c r="Q413" s="83">
        <f>'Mapa de Risco'!H413</f>
        <v>0</v>
      </c>
      <c r="R413" s="732" t="s">
        <v>28</v>
      </c>
      <c r="S413" s="732"/>
      <c r="T413" s="732"/>
      <c r="U413" s="183"/>
      <c r="V413" s="174" t="str">
        <f t="shared" si="256"/>
        <v/>
      </c>
      <c r="W413" s="733"/>
      <c r="X413" s="706"/>
      <c r="Y413" s="733"/>
      <c r="Z413" s="122"/>
      <c r="AA413" s="411"/>
      <c r="AB413" s="411"/>
      <c r="AC413" s="411"/>
      <c r="AD413" s="523"/>
    </row>
    <row r="414" spans="2:30" s="78" customFormat="1" ht="15.6" customHeight="1" thickTop="1" thickBot="1" x14ac:dyDescent="0.25">
      <c r="B414" s="455"/>
      <c r="C414" s="462"/>
      <c r="D414" s="465"/>
      <c r="E414" s="472"/>
      <c r="F414" s="610"/>
      <c r="G414" s="120">
        <f>'Mapa de Risco'!F414</f>
        <v>0</v>
      </c>
      <c r="H414" s="729" t="s">
        <v>28</v>
      </c>
      <c r="I414" s="730"/>
      <c r="J414" s="731"/>
      <c r="K414" s="183"/>
      <c r="L414" s="174" t="str">
        <f t="shared" si="255"/>
        <v/>
      </c>
      <c r="M414" s="733"/>
      <c r="N414" s="742"/>
      <c r="O414" s="735"/>
      <c r="P414" s="175"/>
      <c r="Q414" s="83">
        <f>'Mapa de Risco'!H414</f>
        <v>0</v>
      </c>
      <c r="R414" s="732" t="s">
        <v>28</v>
      </c>
      <c r="S414" s="732"/>
      <c r="T414" s="732"/>
      <c r="U414" s="183"/>
      <c r="V414" s="174" t="str">
        <f t="shared" si="256"/>
        <v/>
      </c>
      <c r="W414" s="733"/>
      <c r="X414" s="706"/>
      <c r="Y414" s="733"/>
      <c r="Z414" s="122"/>
      <c r="AA414" s="411"/>
      <c r="AB414" s="411"/>
      <c r="AC414" s="411"/>
      <c r="AD414" s="523"/>
    </row>
    <row r="415" spans="2:30" s="78" customFormat="1" ht="15.6" customHeight="1" thickTop="1" thickBot="1" x14ac:dyDescent="0.25">
      <c r="B415" s="455"/>
      <c r="C415" s="462"/>
      <c r="D415" s="465"/>
      <c r="E415" s="472"/>
      <c r="F415" s="610"/>
      <c r="G415" s="120">
        <f>'Mapa de Risco'!F415</f>
        <v>0</v>
      </c>
      <c r="H415" s="729" t="s">
        <v>28</v>
      </c>
      <c r="I415" s="730"/>
      <c r="J415" s="731"/>
      <c r="K415" s="183"/>
      <c r="L415" s="174" t="str">
        <f t="shared" si="255"/>
        <v/>
      </c>
      <c r="M415" s="733"/>
      <c r="N415" s="742"/>
      <c r="O415" s="735"/>
      <c r="P415" s="175"/>
      <c r="Q415" s="83">
        <f>'Mapa de Risco'!H415</f>
        <v>0</v>
      </c>
      <c r="R415" s="732" t="s">
        <v>28</v>
      </c>
      <c r="S415" s="732"/>
      <c r="T415" s="732"/>
      <c r="U415" s="183"/>
      <c r="V415" s="174" t="str">
        <f t="shared" si="256"/>
        <v/>
      </c>
      <c r="W415" s="733"/>
      <c r="X415" s="706"/>
      <c r="Y415" s="733"/>
      <c r="Z415" s="122"/>
      <c r="AA415" s="411"/>
      <c r="AB415" s="411"/>
      <c r="AC415" s="411"/>
      <c r="AD415" s="523"/>
    </row>
    <row r="416" spans="2:30" s="78" customFormat="1" ht="15.6" customHeight="1" thickTop="1" thickBot="1" x14ac:dyDescent="0.25">
      <c r="B416" s="455"/>
      <c r="C416" s="462"/>
      <c r="D416" s="465"/>
      <c r="E416" s="472"/>
      <c r="F416" s="610"/>
      <c r="G416" s="120">
        <f>'Mapa de Risco'!F416</f>
        <v>0</v>
      </c>
      <c r="H416" s="729" t="s">
        <v>28</v>
      </c>
      <c r="I416" s="730"/>
      <c r="J416" s="731"/>
      <c r="K416" s="183"/>
      <c r="L416" s="174" t="str">
        <f t="shared" si="255"/>
        <v/>
      </c>
      <c r="M416" s="733"/>
      <c r="N416" s="742"/>
      <c r="O416" s="735"/>
      <c r="P416" s="175"/>
      <c r="Q416" s="83">
        <f>'Mapa de Risco'!H416</f>
        <v>0</v>
      </c>
      <c r="R416" s="732" t="s">
        <v>28</v>
      </c>
      <c r="S416" s="732"/>
      <c r="T416" s="732"/>
      <c r="U416" s="183"/>
      <c r="V416" s="174" t="str">
        <f t="shared" si="256"/>
        <v/>
      </c>
      <c r="W416" s="733"/>
      <c r="X416" s="706"/>
      <c r="Y416" s="733"/>
      <c r="Z416" s="122"/>
      <c r="AA416" s="411"/>
      <c r="AB416" s="411"/>
      <c r="AC416" s="411"/>
      <c r="AD416" s="523"/>
    </row>
    <row r="417" spans="2:30" s="78" customFormat="1" ht="15.6" customHeight="1" thickTop="1" thickBot="1" x14ac:dyDescent="0.25">
      <c r="B417" s="455"/>
      <c r="C417" s="462"/>
      <c r="D417" s="465"/>
      <c r="E417" s="472"/>
      <c r="F417" s="610"/>
      <c r="G417" s="120">
        <f>'Mapa de Risco'!F417</f>
        <v>0</v>
      </c>
      <c r="H417" s="729" t="s">
        <v>28</v>
      </c>
      <c r="I417" s="730"/>
      <c r="J417" s="731"/>
      <c r="K417" s="183"/>
      <c r="L417" s="174" t="str">
        <f t="shared" si="255"/>
        <v/>
      </c>
      <c r="M417" s="733"/>
      <c r="N417" s="742"/>
      <c r="O417" s="735"/>
      <c r="P417" s="175"/>
      <c r="Q417" s="83">
        <f>'Mapa de Risco'!H417</f>
        <v>0</v>
      </c>
      <c r="R417" s="732" t="s">
        <v>28</v>
      </c>
      <c r="S417" s="732"/>
      <c r="T417" s="732"/>
      <c r="U417" s="183"/>
      <c r="V417" s="174" t="str">
        <f t="shared" si="256"/>
        <v/>
      </c>
      <c r="W417" s="733"/>
      <c r="X417" s="706"/>
      <c r="Y417" s="733"/>
      <c r="Z417" s="122"/>
      <c r="AA417" s="411"/>
      <c r="AB417" s="411"/>
      <c r="AC417" s="411"/>
      <c r="AD417" s="523"/>
    </row>
    <row r="418" spans="2:30" s="78" customFormat="1" ht="15.6" customHeight="1" thickTop="1" thickBot="1" x14ac:dyDescent="0.25">
      <c r="B418" s="455"/>
      <c r="C418" s="462"/>
      <c r="D418" s="465"/>
      <c r="E418" s="472"/>
      <c r="F418" s="610"/>
      <c r="G418" s="120">
        <f>'Mapa de Risco'!F418</f>
        <v>0</v>
      </c>
      <c r="H418" s="729" t="s">
        <v>28</v>
      </c>
      <c r="I418" s="730"/>
      <c r="J418" s="731"/>
      <c r="K418" s="183"/>
      <c r="L418" s="174" t="str">
        <f t="shared" si="255"/>
        <v/>
      </c>
      <c r="M418" s="733"/>
      <c r="N418" s="742"/>
      <c r="O418" s="735"/>
      <c r="P418" s="175"/>
      <c r="Q418" s="83">
        <f>'Mapa de Risco'!H418</f>
        <v>0</v>
      </c>
      <c r="R418" s="732" t="s">
        <v>28</v>
      </c>
      <c r="S418" s="732"/>
      <c r="T418" s="732"/>
      <c r="U418" s="183"/>
      <c r="V418" s="174" t="str">
        <f t="shared" si="256"/>
        <v/>
      </c>
      <c r="W418" s="733"/>
      <c r="X418" s="706"/>
      <c r="Y418" s="733"/>
      <c r="Z418" s="122"/>
      <c r="AA418" s="411"/>
      <c r="AB418" s="411"/>
      <c r="AC418" s="411"/>
      <c r="AD418" s="523"/>
    </row>
    <row r="419" spans="2:30" s="78" customFormat="1" ht="15.6" customHeight="1" thickTop="1" thickBot="1" x14ac:dyDescent="0.25">
      <c r="B419" s="455"/>
      <c r="C419" s="462"/>
      <c r="D419" s="465"/>
      <c r="E419" s="472"/>
      <c r="F419" s="610"/>
      <c r="G419" s="120">
        <f>'Mapa de Risco'!F419</f>
        <v>0</v>
      </c>
      <c r="H419" s="729" t="s">
        <v>28</v>
      </c>
      <c r="I419" s="730"/>
      <c r="J419" s="731"/>
      <c r="K419" s="183"/>
      <c r="L419" s="174" t="str">
        <f t="shared" si="255"/>
        <v/>
      </c>
      <c r="M419" s="733"/>
      <c r="N419" s="742"/>
      <c r="O419" s="735"/>
      <c r="P419" s="175"/>
      <c r="Q419" s="83">
        <f>'Mapa de Risco'!H419</f>
        <v>0</v>
      </c>
      <c r="R419" s="732" t="s">
        <v>28</v>
      </c>
      <c r="S419" s="732"/>
      <c r="T419" s="732"/>
      <c r="U419" s="183"/>
      <c r="V419" s="174" t="str">
        <f t="shared" si="256"/>
        <v/>
      </c>
      <c r="W419" s="733"/>
      <c r="X419" s="706"/>
      <c r="Y419" s="733"/>
      <c r="Z419" s="122"/>
      <c r="AA419" s="411"/>
      <c r="AB419" s="411"/>
      <c r="AC419" s="411"/>
      <c r="AD419" s="523"/>
    </row>
    <row r="420" spans="2:30" s="78" customFormat="1" ht="15.6" customHeight="1" thickTop="1" thickBot="1" x14ac:dyDescent="0.25">
      <c r="B420" s="455"/>
      <c r="C420" s="462"/>
      <c r="D420" s="465"/>
      <c r="E420" s="472"/>
      <c r="F420" s="610"/>
      <c r="G420" s="120">
        <f>'Mapa de Risco'!F420</f>
        <v>0</v>
      </c>
      <c r="H420" s="729" t="s">
        <v>28</v>
      </c>
      <c r="I420" s="730"/>
      <c r="J420" s="731"/>
      <c r="K420" s="183"/>
      <c r="L420" s="174" t="str">
        <f t="shared" si="255"/>
        <v/>
      </c>
      <c r="M420" s="733"/>
      <c r="N420" s="742"/>
      <c r="O420" s="735"/>
      <c r="P420" s="175"/>
      <c r="Q420" s="83">
        <f>'Mapa de Risco'!H420</f>
        <v>0</v>
      </c>
      <c r="R420" s="732" t="s">
        <v>28</v>
      </c>
      <c r="S420" s="732"/>
      <c r="T420" s="732"/>
      <c r="U420" s="183"/>
      <c r="V420" s="174" t="str">
        <f t="shared" si="256"/>
        <v/>
      </c>
      <c r="W420" s="733"/>
      <c r="X420" s="706"/>
      <c r="Y420" s="733"/>
      <c r="Z420" s="122"/>
      <c r="AA420" s="411"/>
      <c r="AB420" s="411"/>
      <c r="AC420" s="411"/>
      <c r="AD420" s="523"/>
    </row>
    <row r="421" spans="2:30" s="78" customFormat="1" ht="15.6" customHeight="1" thickTop="1" thickBot="1" x14ac:dyDescent="0.25">
      <c r="B421" s="455"/>
      <c r="C421" s="462"/>
      <c r="D421" s="466"/>
      <c r="E421" s="473"/>
      <c r="F421" s="611"/>
      <c r="G421" s="120">
        <f>'Mapa de Risco'!F421</f>
        <v>0</v>
      </c>
      <c r="H421" s="729" t="s">
        <v>28</v>
      </c>
      <c r="I421" s="730"/>
      <c r="J421" s="731"/>
      <c r="K421" s="183"/>
      <c r="L421" s="174" t="str">
        <f t="shared" si="255"/>
        <v/>
      </c>
      <c r="M421" s="734"/>
      <c r="N421" s="743"/>
      <c r="O421" s="736"/>
      <c r="P421" s="175"/>
      <c r="Q421" s="83">
        <f>'Mapa de Risco'!H421</f>
        <v>0</v>
      </c>
      <c r="R421" s="732" t="s">
        <v>28</v>
      </c>
      <c r="S421" s="732"/>
      <c r="T421" s="732"/>
      <c r="U421" s="183"/>
      <c r="V421" s="174" t="str">
        <f t="shared" si="256"/>
        <v/>
      </c>
      <c r="W421" s="734"/>
      <c r="X421" s="707"/>
      <c r="Y421" s="734"/>
      <c r="Z421" s="122"/>
      <c r="AA421" s="412"/>
      <c r="AB421" s="412"/>
      <c r="AC421" s="412"/>
      <c r="AD421" s="524"/>
    </row>
    <row r="422" spans="2:30" s="78" customFormat="1" ht="15.6" customHeight="1" thickTop="1" thickBot="1" x14ac:dyDescent="0.25">
      <c r="B422" s="455"/>
      <c r="C422" s="462"/>
      <c r="D422" s="464" t="str">
        <f>'Mapa de Risco'!D422:D431</f>
        <v>FCS.02</v>
      </c>
      <c r="E422" s="471">
        <f>'Mapa de Risco'!E422:E431</f>
        <v>0</v>
      </c>
      <c r="F422" s="609" t="str">
        <f>'Mapa de Risco'!G422:G431</f>
        <v>Evento 42</v>
      </c>
      <c r="G422" s="120">
        <f>'Mapa de Risco'!F422</f>
        <v>0</v>
      </c>
      <c r="H422" s="729" t="s">
        <v>28</v>
      </c>
      <c r="I422" s="730"/>
      <c r="J422" s="731"/>
      <c r="K422" s="183"/>
      <c r="L422" s="174" t="str">
        <f t="shared" si="255"/>
        <v/>
      </c>
      <c r="M422" s="733" t="str">
        <f t="shared" ref="M422" si="269">IFERROR(AVERAGE(L422:L431),"")</f>
        <v/>
      </c>
      <c r="N422" s="742" t="str">
        <f t="shared" ref="N422" si="270">IF(M422="","",IF(M422&lt;=0.1,$L$10,IF(M422&lt;=0.3,$K$10,IF(M422&lt;=0.5,$J$10,IF(M422&lt;=0.7,$I$10,IF(M422&lt;=0.8,$H$10,""))))))</f>
        <v/>
      </c>
      <c r="O422" s="735" t="str">
        <f t="shared" ref="O422" si="271">IFERROR(1-M422,"")</f>
        <v/>
      </c>
      <c r="P422" s="175"/>
      <c r="Q422" s="83">
        <f>'Mapa de Risco'!H422</f>
        <v>0</v>
      </c>
      <c r="R422" s="732" t="s">
        <v>28</v>
      </c>
      <c r="S422" s="732"/>
      <c r="T422" s="732"/>
      <c r="U422" s="183"/>
      <c r="V422" s="174" t="str">
        <f t="shared" si="256"/>
        <v/>
      </c>
      <c r="W422" s="733" t="str">
        <f t="shared" ref="W422" si="272">IFERROR(AVERAGE(V422:V431),"")</f>
        <v/>
      </c>
      <c r="X422" s="706" t="str">
        <f t="shared" ref="X422" si="273">IF(W422="","",IF(W422&lt;=0.1,$V$10,IF(W422&lt;=0.3,$U$10,IF(W422&lt;=0.5,$T$10,IF(W422&lt;=0.7,$S$10,IF(W422&lt;=0.8,$R$10,""))))))</f>
        <v/>
      </c>
      <c r="Y422" s="733" t="str">
        <f t="shared" ref="Y422" si="274">IFERROR(1-W422,"")</f>
        <v/>
      </c>
      <c r="Z422" s="122"/>
      <c r="AA422" s="411" t="str">
        <f>IFERROR(IF(ROUND('Mapa de Risco'!K422:K431*'Avaliar os Controles Existent.'!O422:O431,0)&lt;=1,1,ROUND('Mapa de Risco'!K422:K431*'Avaliar os Controles Existent.'!O422:O431,0)),"")</f>
        <v/>
      </c>
      <c r="AB422" s="411" t="str">
        <f>IFERROR(IF(ROUND('Mapa de Risco'!L422:L431*'Avaliar os Controles Existent.'!Y422:Y431,0)&lt;=1,1,ROUND('Mapa de Risco'!L422:L431*'Avaliar os Controles Existent.'!Y422:Y431,0)),"")</f>
        <v/>
      </c>
      <c r="AC422" s="410" t="str">
        <f t="shared" ref="AC422:AC482" si="275">IFERROR(AA422*AB422,"")</f>
        <v/>
      </c>
      <c r="AD422" s="522" t="str">
        <f t="shared" si="236"/>
        <v/>
      </c>
    </row>
    <row r="423" spans="2:30" s="78" customFormat="1" ht="15.6" customHeight="1" thickTop="1" thickBot="1" x14ac:dyDescent="0.25">
      <c r="B423" s="455"/>
      <c r="C423" s="462"/>
      <c r="D423" s="465"/>
      <c r="E423" s="472"/>
      <c r="F423" s="610"/>
      <c r="G423" s="120">
        <f>'Mapa de Risco'!F423</f>
        <v>0</v>
      </c>
      <c r="H423" s="729" t="s">
        <v>28</v>
      </c>
      <c r="I423" s="730"/>
      <c r="J423" s="731"/>
      <c r="K423" s="183"/>
      <c r="L423" s="174" t="str">
        <f t="shared" si="255"/>
        <v/>
      </c>
      <c r="M423" s="733"/>
      <c r="N423" s="742"/>
      <c r="O423" s="735"/>
      <c r="P423" s="175"/>
      <c r="Q423" s="83">
        <f>'Mapa de Risco'!H423</f>
        <v>0</v>
      </c>
      <c r="R423" s="732" t="s">
        <v>28</v>
      </c>
      <c r="S423" s="732"/>
      <c r="T423" s="732"/>
      <c r="U423" s="183"/>
      <c r="V423" s="174" t="str">
        <f t="shared" si="256"/>
        <v/>
      </c>
      <c r="W423" s="733"/>
      <c r="X423" s="706"/>
      <c r="Y423" s="733"/>
      <c r="Z423" s="122"/>
      <c r="AA423" s="411"/>
      <c r="AB423" s="411"/>
      <c r="AC423" s="411"/>
      <c r="AD423" s="523"/>
    </row>
    <row r="424" spans="2:30" s="78" customFormat="1" ht="15.6" customHeight="1" thickTop="1" thickBot="1" x14ac:dyDescent="0.25">
      <c r="B424" s="455"/>
      <c r="C424" s="462"/>
      <c r="D424" s="465"/>
      <c r="E424" s="472"/>
      <c r="F424" s="610"/>
      <c r="G424" s="120">
        <f>'Mapa de Risco'!F424</f>
        <v>0</v>
      </c>
      <c r="H424" s="729" t="s">
        <v>28</v>
      </c>
      <c r="I424" s="730"/>
      <c r="J424" s="731"/>
      <c r="K424" s="183"/>
      <c r="L424" s="174" t="str">
        <f t="shared" si="255"/>
        <v/>
      </c>
      <c r="M424" s="733"/>
      <c r="N424" s="742"/>
      <c r="O424" s="735"/>
      <c r="P424" s="175"/>
      <c r="Q424" s="83">
        <f>'Mapa de Risco'!H424</f>
        <v>0</v>
      </c>
      <c r="R424" s="732" t="s">
        <v>28</v>
      </c>
      <c r="S424" s="732"/>
      <c r="T424" s="732"/>
      <c r="U424" s="183"/>
      <c r="V424" s="174" t="str">
        <f t="shared" si="256"/>
        <v/>
      </c>
      <c r="W424" s="733"/>
      <c r="X424" s="706"/>
      <c r="Y424" s="733"/>
      <c r="Z424" s="122"/>
      <c r="AA424" s="411"/>
      <c r="AB424" s="411"/>
      <c r="AC424" s="411"/>
      <c r="AD424" s="523"/>
    </row>
    <row r="425" spans="2:30" s="78" customFormat="1" ht="15.6" customHeight="1" thickTop="1" thickBot="1" x14ac:dyDescent="0.25">
      <c r="B425" s="455"/>
      <c r="C425" s="462"/>
      <c r="D425" s="465"/>
      <c r="E425" s="472"/>
      <c r="F425" s="610"/>
      <c r="G425" s="120">
        <f>'Mapa de Risco'!F425</f>
        <v>0</v>
      </c>
      <c r="H425" s="729" t="s">
        <v>28</v>
      </c>
      <c r="I425" s="730"/>
      <c r="J425" s="731"/>
      <c r="K425" s="183"/>
      <c r="L425" s="174" t="str">
        <f t="shared" si="255"/>
        <v/>
      </c>
      <c r="M425" s="733"/>
      <c r="N425" s="742"/>
      <c r="O425" s="735"/>
      <c r="P425" s="175"/>
      <c r="Q425" s="83">
        <f>'Mapa de Risco'!H425</f>
        <v>0</v>
      </c>
      <c r="R425" s="732" t="s">
        <v>28</v>
      </c>
      <c r="S425" s="732"/>
      <c r="T425" s="732"/>
      <c r="U425" s="183"/>
      <c r="V425" s="174" t="str">
        <f t="shared" si="256"/>
        <v/>
      </c>
      <c r="W425" s="733"/>
      <c r="X425" s="706"/>
      <c r="Y425" s="733"/>
      <c r="Z425" s="122"/>
      <c r="AA425" s="411"/>
      <c r="AB425" s="411"/>
      <c r="AC425" s="411"/>
      <c r="AD425" s="523"/>
    </row>
    <row r="426" spans="2:30" s="78" customFormat="1" ht="15.6" customHeight="1" thickTop="1" thickBot="1" x14ac:dyDescent="0.25">
      <c r="B426" s="455"/>
      <c r="C426" s="462"/>
      <c r="D426" s="465"/>
      <c r="E426" s="472"/>
      <c r="F426" s="610"/>
      <c r="G426" s="120">
        <f>'Mapa de Risco'!F426</f>
        <v>0</v>
      </c>
      <c r="H426" s="729" t="s">
        <v>28</v>
      </c>
      <c r="I426" s="730"/>
      <c r="J426" s="731"/>
      <c r="K426" s="183"/>
      <c r="L426" s="174" t="str">
        <f t="shared" si="255"/>
        <v/>
      </c>
      <c r="M426" s="733"/>
      <c r="N426" s="742"/>
      <c r="O426" s="735"/>
      <c r="P426" s="175"/>
      <c r="Q426" s="83">
        <f>'Mapa de Risco'!H426</f>
        <v>0</v>
      </c>
      <c r="R426" s="732" t="s">
        <v>28</v>
      </c>
      <c r="S426" s="732"/>
      <c r="T426" s="732"/>
      <c r="U426" s="183"/>
      <c r="V426" s="174" t="str">
        <f t="shared" si="256"/>
        <v/>
      </c>
      <c r="W426" s="733"/>
      <c r="X426" s="706"/>
      <c r="Y426" s="733"/>
      <c r="Z426" s="122"/>
      <c r="AA426" s="411"/>
      <c r="AB426" s="411"/>
      <c r="AC426" s="411"/>
      <c r="AD426" s="523"/>
    </row>
    <row r="427" spans="2:30" s="78" customFormat="1" ht="15.6" customHeight="1" thickTop="1" thickBot="1" x14ac:dyDescent="0.25">
      <c r="B427" s="455"/>
      <c r="C427" s="462"/>
      <c r="D427" s="465"/>
      <c r="E427" s="472"/>
      <c r="F427" s="610"/>
      <c r="G427" s="120">
        <f>'Mapa de Risco'!F427</f>
        <v>0</v>
      </c>
      <c r="H427" s="729" t="s">
        <v>28</v>
      </c>
      <c r="I427" s="730"/>
      <c r="J427" s="731"/>
      <c r="K427" s="183"/>
      <c r="L427" s="174" t="str">
        <f t="shared" si="255"/>
        <v/>
      </c>
      <c r="M427" s="733"/>
      <c r="N427" s="742"/>
      <c r="O427" s="735"/>
      <c r="P427" s="175"/>
      <c r="Q427" s="83">
        <f>'Mapa de Risco'!H427</f>
        <v>0</v>
      </c>
      <c r="R427" s="732" t="s">
        <v>28</v>
      </c>
      <c r="S427" s="732"/>
      <c r="T427" s="732"/>
      <c r="U427" s="183"/>
      <c r="V427" s="174" t="str">
        <f t="shared" si="256"/>
        <v/>
      </c>
      <c r="W427" s="733"/>
      <c r="X427" s="706"/>
      <c r="Y427" s="733"/>
      <c r="Z427" s="122"/>
      <c r="AA427" s="411"/>
      <c r="AB427" s="411"/>
      <c r="AC427" s="411"/>
      <c r="AD427" s="523"/>
    </row>
    <row r="428" spans="2:30" s="78" customFormat="1" ht="15.6" customHeight="1" thickTop="1" thickBot="1" x14ac:dyDescent="0.25">
      <c r="B428" s="455"/>
      <c r="C428" s="462"/>
      <c r="D428" s="465"/>
      <c r="E428" s="472"/>
      <c r="F428" s="610"/>
      <c r="G428" s="120">
        <f>'Mapa de Risco'!F428</f>
        <v>0</v>
      </c>
      <c r="H428" s="729" t="s">
        <v>28</v>
      </c>
      <c r="I428" s="730"/>
      <c r="J428" s="731"/>
      <c r="K428" s="183"/>
      <c r="L428" s="174" t="str">
        <f t="shared" si="255"/>
        <v/>
      </c>
      <c r="M428" s="733"/>
      <c r="N428" s="742"/>
      <c r="O428" s="735"/>
      <c r="P428" s="175"/>
      <c r="Q428" s="83">
        <f>'Mapa de Risco'!H428</f>
        <v>0</v>
      </c>
      <c r="R428" s="732" t="s">
        <v>28</v>
      </c>
      <c r="S428" s="732"/>
      <c r="T428" s="732"/>
      <c r="U428" s="183"/>
      <c r="V428" s="174" t="str">
        <f t="shared" si="256"/>
        <v/>
      </c>
      <c r="W428" s="733"/>
      <c r="X428" s="706"/>
      <c r="Y428" s="733"/>
      <c r="Z428" s="122"/>
      <c r="AA428" s="411"/>
      <c r="AB428" s="411"/>
      <c r="AC428" s="411"/>
      <c r="AD428" s="523"/>
    </row>
    <row r="429" spans="2:30" s="78" customFormat="1" ht="15.6" customHeight="1" thickTop="1" thickBot="1" x14ac:dyDescent="0.25">
      <c r="B429" s="455"/>
      <c r="C429" s="462"/>
      <c r="D429" s="465"/>
      <c r="E429" s="472"/>
      <c r="F429" s="610"/>
      <c r="G429" s="120">
        <f>'Mapa de Risco'!F429</f>
        <v>0</v>
      </c>
      <c r="H429" s="729" t="s">
        <v>28</v>
      </c>
      <c r="I429" s="730"/>
      <c r="J429" s="731"/>
      <c r="K429" s="183"/>
      <c r="L429" s="174" t="str">
        <f t="shared" si="255"/>
        <v/>
      </c>
      <c r="M429" s="733"/>
      <c r="N429" s="742"/>
      <c r="O429" s="735"/>
      <c r="P429" s="175"/>
      <c r="Q429" s="83">
        <f>'Mapa de Risco'!H429</f>
        <v>0</v>
      </c>
      <c r="R429" s="732" t="s">
        <v>28</v>
      </c>
      <c r="S429" s="732"/>
      <c r="T429" s="732"/>
      <c r="U429" s="183"/>
      <c r="V429" s="174" t="str">
        <f t="shared" si="256"/>
        <v/>
      </c>
      <c r="W429" s="733"/>
      <c r="X429" s="706"/>
      <c r="Y429" s="733"/>
      <c r="Z429" s="122"/>
      <c r="AA429" s="411"/>
      <c r="AB429" s="411"/>
      <c r="AC429" s="411"/>
      <c r="AD429" s="523"/>
    </row>
    <row r="430" spans="2:30" s="78" customFormat="1" ht="15.6" customHeight="1" thickTop="1" thickBot="1" x14ac:dyDescent="0.25">
      <c r="B430" s="455"/>
      <c r="C430" s="462"/>
      <c r="D430" s="465"/>
      <c r="E430" s="472"/>
      <c r="F430" s="610"/>
      <c r="G430" s="120">
        <f>'Mapa de Risco'!F430</f>
        <v>0</v>
      </c>
      <c r="H430" s="729" t="s">
        <v>28</v>
      </c>
      <c r="I430" s="730"/>
      <c r="J430" s="731"/>
      <c r="K430" s="183"/>
      <c r="L430" s="174" t="str">
        <f t="shared" si="255"/>
        <v/>
      </c>
      <c r="M430" s="733"/>
      <c r="N430" s="742"/>
      <c r="O430" s="735"/>
      <c r="P430" s="175"/>
      <c r="Q430" s="83">
        <f>'Mapa de Risco'!H430</f>
        <v>0</v>
      </c>
      <c r="R430" s="732" t="s">
        <v>28</v>
      </c>
      <c r="S430" s="732"/>
      <c r="T430" s="732"/>
      <c r="U430" s="183"/>
      <c r="V430" s="174" t="str">
        <f t="shared" si="256"/>
        <v/>
      </c>
      <c r="W430" s="733"/>
      <c r="X430" s="706"/>
      <c r="Y430" s="733"/>
      <c r="Z430" s="122"/>
      <c r="AA430" s="411"/>
      <c r="AB430" s="411"/>
      <c r="AC430" s="411"/>
      <c r="AD430" s="523"/>
    </row>
    <row r="431" spans="2:30" s="78" customFormat="1" ht="15.6" customHeight="1" thickTop="1" thickBot="1" x14ac:dyDescent="0.25">
      <c r="B431" s="455"/>
      <c r="C431" s="462"/>
      <c r="D431" s="466"/>
      <c r="E431" s="473"/>
      <c r="F431" s="611"/>
      <c r="G431" s="120">
        <f>'Mapa de Risco'!F431</f>
        <v>0</v>
      </c>
      <c r="H431" s="729" t="s">
        <v>28</v>
      </c>
      <c r="I431" s="730"/>
      <c r="J431" s="731"/>
      <c r="K431" s="183"/>
      <c r="L431" s="174" t="str">
        <f t="shared" si="255"/>
        <v/>
      </c>
      <c r="M431" s="734"/>
      <c r="N431" s="743"/>
      <c r="O431" s="736"/>
      <c r="P431" s="175"/>
      <c r="Q431" s="83">
        <f>'Mapa de Risco'!H431</f>
        <v>0</v>
      </c>
      <c r="R431" s="732" t="s">
        <v>28</v>
      </c>
      <c r="S431" s="732"/>
      <c r="T431" s="732"/>
      <c r="U431" s="183"/>
      <c r="V431" s="174" t="str">
        <f t="shared" si="256"/>
        <v/>
      </c>
      <c r="W431" s="734"/>
      <c r="X431" s="707"/>
      <c r="Y431" s="734"/>
      <c r="Z431" s="122"/>
      <c r="AA431" s="412"/>
      <c r="AB431" s="412"/>
      <c r="AC431" s="412"/>
      <c r="AD431" s="524"/>
    </row>
    <row r="432" spans="2:30" s="78" customFormat="1" ht="15.6" customHeight="1" thickTop="1" thickBot="1" x14ac:dyDescent="0.25">
      <c r="B432" s="455"/>
      <c r="C432" s="462"/>
      <c r="D432" s="464" t="str">
        <f>'Mapa de Risco'!D432:D441</f>
        <v>FCS.03</v>
      </c>
      <c r="E432" s="471">
        <f>'Mapa de Risco'!E432:E441</f>
        <v>0</v>
      </c>
      <c r="F432" s="609" t="str">
        <f>'Mapa de Risco'!G432:G441</f>
        <v>Evento 43</v>
      </c>
      <c r="G432" s="120">
        <f>'Mapa de Risco'!F432</f>
        <v>0</v>
      </c>
      <c r="H432" s="729" t="s">
        <v>28</v>
      </c>
      <c r="I432" s="730"/>
      <c r="J432" s="731"/>
      <c r="K432" s="183"/>
      <c r="L432" s="174" t="str">
        <f t="shared" si="255"/>
        <v/>
      </c>
      <c r="M432" s="733" t="str">
        <f t="shared" ref="M432" si="276">IFERROR(AVERAGE(L432:L441),"")</f>
        <v/>
      </c>
      <c r="N432" s="742" t="str">
        <f t="shared" ref="N432" si="277">IF(M432="","",IF(M432&lt;=0.1,$L$10,IF(M432&lt;=0.3,$K$10,IF(M432&lt;=0.5,$J$10,IF(M432&lt;=0.7,$I$10,IF(M432&lt;=0.8,$H$10,""))))))</f>
        <v/>
      </c>
      <c r="O432" s="735" t="str">
        <f t="shared" ref="O432" si="278">IFERROR(1-M432,"")</f>
        <v/>
      </c>
      <c r="P432" s="175"/>
      <c r="Q432" s="83">
        <f>'Mapa de Risco'!H432</f>
        <v>0</v>
      </c>
      <c r="R432" s="732" t="s">
        <v>28</v>
      </c>
      <c r="S432" s="732"/>
      <c r="T432" s="732"/>
      <c r="U432" s="183"/>
      <c r="V432" s="174" t="str">
        <f t="shared" si="256"/>
        <v/>
      </c>
      <c r="W432" s="733" t="str">
        <f t="shared" ref="W432" si="279">IFERROR(AVERAGE(V432:V441),"")</f>
        <v/>
      </c>
      <c r="X432" s="706" t="str">
        <f t="shared" ref="X432" si="280">IF(W432="","",IF(W432&lt;=0.1,$V$10,IF(W432&lt;=0.3,$U$10,IF(W432&lt;=0.5,$T$10,IF(W432&lt;=0.7,$S$10,IF(W432&lt;=0.8,$R$10,""))))))</f>
        <v/>
      </c>
      <c r="Y432" s="733" t="str">
        <f t="shared" ref="Y432" si="281">IFERROR(1-W432,"")</f>
        <v/>
      </c>
      <c r="Z432" s="122"/>
      <c r="AA432" s="411" t="str">
        <f>IFERROR(IF(ROUND('Mapa de Risco'!K432:K441*'Avaliar os Controles Existent.'!O432:O441,0)&lt;=1,1,ROUND('Mapa de Risco'!K432:K441*'Avaliar os Controles Existent.'!O432:O441,0)),"")</f>
        <v/>
      </c>
      <c r="AB432" s="411" t="str">
        <f>IFERROR(IF(ROUND('Mapa de Risco'!L432:L441*'Avaliar os Controles Existent.'!Y432:Y441,0)&lt;=1,1,ROUND('Mapa de Risco'!L432:L441*'Avaliar os Controles Existent.'!Y432:Y441,0)),"")</f>
        <v/>
      </c>
      <c r="AC432" s="410" t="str">
        <f t="shared" si="275"/>
        <v/>
      </c>
      <c r="AD432" s="522" t="str">
        <f t="shared" ref="AD432" si="282">IF(AC432=0,"",IF(AC432&lt;=2,"Risco Insignificante",IF(AC432&lt;=5,"Risco Pequeno",IF(AC432&lt;=10,"Risco Moderado",IF(AC432&lt;=16,"Risco Alto",IF(AC432&lt;=25,"Risco Crítico",""))))))</f>
        <v/>
      </c>
    </row>
    <row r="433" spans="2:30" s="78" customFormat="1" ht="15.6" customHeight="1" thickTop="1" thickBot="1" x14ac:dyDescent="0.25">
      <c r="B433" s="455"/>
      <c r="C433" s="462"/>
      <c r="D433" s="465"/>
      <c r="E433" s="472"/>
      <c r="F433" s="610"/>
      <c r="G433" s="120">
        <f>'Mapa de Risco'!F433</f>
        <v>0</v>
      </c>
      <c r="H433" s="729" t="s">
        <v>28</v>
      </c>
      <c r="I433" s="730"/>
      <c r="J433" s="731"/>
      <c r="K433" s="183"/>
      <c r="L433" s="174" t="str">
        <f t="shared" si="255"/>
        <v/>
      </c>
      <c r="M433" s="733"/>
      <c r="N433" s="742"/>
      <c r="O433" s="735"/>
      <c r="P433" s="175"/>
      <c r="Q433" s="83">
        <f>'Mapa de Risco'!H433</f>
        <v>0</v>
      </c>
      <c r="R433" s="732" t="s">
        <v>28</v>
      </c>
      <c r="S433" s="732"/>
      <c r="T433" s="732"/>
      <c r="U433" s="183"/>
      <c r="V433" s="174" t="str">
        <f t="shared" si="256"/>
        <v/>
      </c>
      <c r="W433" s="733"/>
      <c r="X433" s="706"/>
      <c r="Y433" s="733"/>
      <c r="Z433" s="122"/>
      <c r="AA433" s="411"/>
      <c r="AB433" s="411"/>
      <c r="AC433" s="411"/>
      <c r="AD433" s="523"/>
    </row>
    <row r="434" spans="2:30" s="78" customFormat="1" ht="15.6" customHeight="1" thickTop="1" thickBot="1" x14ac:dyDescent="0.25">
      <c r="B434" s="455"/>
      <c r="C434" s="462"/>
      <c r="D434" s="465"/>
      <c r="E434" s="472"/>
      <c r="F434" s="610"/>
      <c r="G434" s="120">
        <f>'Mapa de Risco'!F434</f>
        <v>0</v>
      </c>
      <c r="H434" s="729" t="s">
        <v>28</v>
      </c>
      <c r="I434" s="730"/>
      <c r="J434" s="731"/>
      <c r="K434" s="183"/>
      <c r="L434" s="174" t="str">
        <f t="shared" si="255"/>
        <v/>
      </c>
      <c r="M434" s="733"/>
      <c r="N434" s="742"/>
      <c r="O434" s="735"/>
      <c r="P434" s="175"/>
      <c r="Q434" s="83">
        <f>'Mapa de Risco'!H434</f>
        <v>0</v>
      </c>
      <c r="R434" s="732" t="s">
        <v>28</v>
      </c>
      <c r="S434" s="732"/>
      <c r="T434" s="732"/>
      <c r="U434" s="183"/>
      <c r="V434" s="174" t="str">
        <f t="shared" si="256"/>
        <v/>
      </c>
      <c r="W434" s="733"/>
      <c r="X434" s="706"/>
      <c r="Y434" s="733"/>
      <c r="Z434" s="122"/>
      <c r="AA434" s="411"/>
      <c r="AB434" s="411"/>
      <c r="AC434" s="411"/>
      <c r="AD434" s="523"/>
    </row>
    <row r="435" spans="2:30" s="78" customFormat="1" ht="15.6" customHeight="1" thickTop="1" thickBot="1" x14ac:dyDescent="0.25">
      <c r="B435" s="455"/>
      <c r="C435" s="462"/>
      <c r="D435" s="465"/>
      <c r="E435" s="472"/>
      <c r="F435" s="610"/>
      <c r="G435" s="120">
        <f>'Mapa de Risco'!F435</f>
        <v>0</v>
      </c>
      <c r="H435" s="729" t="s">
        <v>28</v>
      </c>
      <c r="I435" s="730"/>
      <c r="J435" s="731"/>
      <c r="K435" s="183"/>
      <c r="L435" s="174" t="str">
        <f t="shared" si="255"/>
        <v/>
      </c>
      <c r="M435" s="733"/>
      <c r="N435" s="742"/>
      <c r="O435" s="735"/>
      <c r="P435" s="175"/>
      <c r="Q435" s="83">
        <f>'Mapa de Risco'!H435</f>
        <v>0</v>
      </c>
      <c r="R435" s="732" t="s">
        <v>28</v>
      </c>
      <c r="S435" s="732"/>
      <c r="T435" s="732"/>
      <c r="U435" s="183"/>
      <c r="V435" s="174" t="str">
        <f t="shared" si="256"/>
        <v/>
      </c>
      <c r="W435" s="733"/>
      <c r="X435" s="706"/>
      <c r="Y435" s="733"/>
      <c r="Z435" s="122"/>
      <c r="AA435" s="411"/>
      <c r="AB435" s="411"/>
      <c r="AC435" s="411"/>
      <c r="AD435" s="523"/>
    </row>
    <row r="436" spans="2:30" s="78" customFormat="1" ht="15.6" customHeight="1" thickTop="1" thickBot="1" x14ac:dyDescent="0.25">
      <c r="B436" s="455"/>
      <c r="C436" s="462"/>
      <c r="D436" s="465"/>
      <c r="E436" s="472"/>
      <c r="F436" s="610"/>
      <c r="G436" s="120">
        <f>'Mapa de Risco'!F436</f>
        <v>0</v>
      </c>
      <c r="H436" s="729" t="s">
        <v>28</v>
      </c>
      <c r="I436" s="730"/>
      <c r="J436" s="731"/>
      <c r="K436" s="183"/>
      <c r="L436" s="174" t="str">
        <f t="shared" si="255"/>
        <v/>
      </c>
      <c r="M436" s="733"/>
      <c r="N436" s="742"/>
      <c r="O436" s="735"/>
      <c r="P436" s="175"/>
      <c r="Q436" s="83">
        <f>'Mapa de Risco'!H436</f>
        <v>0</v>
      </c>
      <c r="R436" s="732" t="s">
        <v>28</v>
      </c>
      <c r="S436" s="732"/>
      <c r="T436" s="732"/>
      <c r="U436" s="183"/>
      <c r="V436" s="174" t="str">
        <f t="shared" si="256"/>
        <v/>
      </c>
      <c r="W436" s="733"/>
      <c r="X436" s="706"/>
      <c r="Y436" s="733"/>
      <c r="Z436" s="122"/>
      <c r="AA436" s="411"/>
      <c r="AB436" s="411"/>
      <c r="AC436" s="411"/>
      <c r="AD436" s="523"/>
    </row>
    <row r="437" spans="2:30" s="78" customFormat="1" ht="15.6" customHeight="1" thickTop="1" thickBot="1" x14ac:dyDescent="0.25">
      <c r="B437" s="455"/>
      <c r="C437" s="462"/>
      <c r="D437" s="465"/>
      <c r="E437" s="472"/>
      <c r="F437" s="610"/>
      <c r="G437" s="120">
        <f>'Mapa de Risco'!F437</f>
        <v>0</v>
      </c>
      <c r="H437" s="729" t="s">
        <v>28</v>
      </c>
      <c r="I437" s="730"/>
      <c r="J437" s="731"/>
      <c r="K437" s="183"/>
      <c r="L437" s="174" t="str">
        <f t="shared" si="255"/>
        <v/>
      </c>
      <c r="M437" s="733"/>
      <c r="N437" s="742"/>
      <c r="O437" s="735"/>
      <c r="P437" s="175"/>
      <c r="Q437" s="83">
        <f>'Mapa de Risco'!H437</f>
        <v>0</v>
      </c>
      <c r="R437" s="732" t="s">
        <v>28</v>
      </c>
      <c r="S437" s="732"/>
      <c r="T437" s="732"/>
      <c r="U437" s="183"/>
      <c r="V437" s="174" t="str">
        <f t="shared" si="256"/>
        <v/>
      </c>
      <c r="W437" s="733"/>
      <c r="X437" s="706"/>
      <c r="Y437" s="733"/>
      <c r="Z437" s="122"/>
      <c r="AA437" s="411"/>
      <c r="AB437" s="411"/>
      <c r="AC437" s="411"/>
      <c r="AD437" s="523"/>
    </row>
    <row r="438" spans="2:30" s="78" customFormat="1" ht="15.6" customHeight="1" thickTop="1" thickBot="1" x14ac:dyDescent="0.25">
      <c r="B438" s="455"/>
      <c r="C438" s="462"/>
      <c r="D438" s="465"/>
      <c r="E438" s="472"/>
      <c r="F438" s="610"/>
      <c r="G438" s="120">
        <f>'Mapa de Risco'!F438</f>
        <v>0</v>
      </c>
      <c r="H438" s="729" t="s">
        <v>28</v>
      </c>
      <c r="I438" s="730"/>
      <c r="J438" s="731"/>
      <c r="K438" s="183"/>
      <c r="L438" s="174" t="str">
        <f t="shared" si="255"/>
        <v/>
      </c>
      <c r="M438" s="733"/>
      <c r="N438" s="742"/>
      <c r="O438" s="735"/>
      <c r="P438" s="175"/>
      <c r="Q438" s="83">
        <f>'Mapa de Risco'!H438</f>
        <v>0</v>
      </c>
      <c r="R438" s="732" t="s">
        <v>28</v>
      </c>
      <c r="S438" s="732"/>
      <c r="T438" s="732"/>
      <c r="U438" s="183"/>
      <c r="V438" s="174" t="str">
        <f t="shared" si="256"/>
        <v/>
      </c>
      <c r="W438" s="733"/>
      <c r="X438" s="706"/>
      <c r="Y438" s="733"/>
      <c r="Z438" s="122"/>
      <c r="AA438" s="411"/>
      <c r="AB438" s="411"/>
      <c r="AC438" s="411"/>
      <c r="AD438" s="523"/>
    </row>
    <row r="439" spans="2:30" s="78" customFormat="1" ht="15.6" customHeight="1" thickTop="1" thickBot="1" x14ac:dyDescent="0.25">
      <c r="B439" s="455"/>
      <c r="C439" s="462"/>
      <c r="D439" s="465"/>
      <c r="E439" s="472"/>
      <c r="F439" s="610"/>
      <c r="G439" s="120">
        <f>'Mapa de Risco'!F439</f>
        <v>0</v>
      </c>
      <c r="H439" s="729" t="s">
        <v>28</v>
      </c>
      <c r="I439" s="730"/>
      <c r="J439" s="731"/>
      <c r="K439" s="183"/>
      <c r="L439" s="174" t="str">
        <f t="shared" si="255"/>
        <v/>
      </c>
      <c r="M439" s="733"/>
      <c r="N439" s="742"/>
      <c r="O439" s="735"/>
      <c r="P439" s="175"/>
      <c r="Q439" s="83">
        <f>'Mapa de Risco'!H439</f>
        <v>0</v>
      </c>
      <c r="R439" s="732" t="s">
        <v>28</v>
      </c>
      <c r="S439" s="732"/>
      <c r="T439" s="732"/>
      <c r="U439" s="183"/>
      <c r="V439" s="174" t="str">
        <f t="shared" si="256"/>
        <v/>
      </c>
      <c r="W439" s="733"/>
      <c r="X439" s="706"/>
      <c r="Y439" s="733"/>
      <c r="Z439" s="122"/>
      <c r="AA439" s="411"/>
      <c r="AB439" s="411"/>
      <c r="AC439" s="411"/>
      <c r="AD439" s="523"/>
    </row>
    <row r="440" spans="2:30" s="78" customFormat="1" ht="15.6" customHeight="1" thickTop="1" thickBot="1" x14ac:dyDescent="0.25">
      <c r="B440" s="455"/>
      <c r="C440" s="462"/>
      <c r="D440" s="465"/>
      <c r="E440" s="472"/>
      <c r="F440" s="610"/>
      <c r="G440" s="120">
        <f>'Mapa de Risco'!F440</f>
        <v>0</v>
      </c>
      <c r="H440" s="729" t="s">
        <v>28</v>
      </c>
      <c r="I440" s="730"/>
      <c r="J440" s="731"/>
      <c r="K440" s="183"/>
      <c r="L440" s="174" t="str">
        <f t="shared" si="255"/>
        <v/>
      </c>
      <c r="M440" s="733"/>
      <c r="N440" s="742"/>
      <c r="O440" s="735"/>
      <c r="P440" s="175"/>
      <c r="Q440" s="83">
        <f>'Mapa de Risco'!H440</f>
        <v>0</v>
      </c>
      <c r="R440" s="732" t="s">
        <v>28</v>
      </c>
      <c r="S440" s="732"/>
      <c r="T440" s="732"/>
      <c r="U440" s="183"/>
      <c r="V440" s="174" t="str">
        <f t="shared" si="256"/>
        <v/>
      </c>
      <c r="W440" s="733"/>
      <c r="X440" s="706"/>
      <c r="Y440" s="733"/>
      <c r="Z440" s="122"/>
      <c r="AA440" s="411"/>
      <c r="AB440" s="411"/>
      <c r="AC440" s="411"/>
      <c r="AD440" s="523"/>
    </row>
    <row r="441" spans="2:30" s="78" customFormat="1" ht="15.6" customHeight="1" thickTop="1" thickBot="1" x14ac:dyDescent="0.25">
      <c r="B441" s="455"/>
      <c r="C441" s="462"/>
      <c r="D441" s="466"/>
      <c r="E441" s="473"/>
      <c r="F441" s="611"/>
      <c r="G441" s="120">
        <f>'Mapa de Risco'!F441</f>
        <v>0</v>
      </c>
      <c r="H441" s="729" t="s">
        <v>28</v>
      </c>
      <c r="I441" s="730"/>
      <c r="J441" s="731"/>
      <c r="K441" s="183"/>
      <c r="L441" s="174" t="str">
        <f t="shared" si="255"/>
        <v/>
      </c>
      <c r="M441" s="734"/>
      <c r="N441" s="743"/>
      <c r="O441" s="736"/>
      <c r="P441" s="175"/>
      <c r="Q441" s="83">
        <f>'Mapa de Risco'!H441</f>
        <v>0</v>
      </c>
      <c r="R441" s="732" t="s">
        <v>28</v>
      </c>
      <c r="S441" s="732"/>
      <c r="T441" s="732"/>
      <c r="U441" s="183"/>
      <c r="V441" s="174" t="str">
        <f t="shared" si="256"/>
        <v/>
      </c>
      <c r="W441" s="734"/>
      <c r="X441" s="707"/>
      <c r="Y441" s="734"/>
      <c r="Z441" s="122"/>
      <c r="AA441" s="412"/>
      <c r="AB441" s="412"/>
      <c r="AC441" s="412"/>
      <c r="AD441" s="524"/>
    </row>
    <row r="442" spans="2:30" s="78" customFormat="1" ht="15.6" customHeight="1" thickTop="1" thickBot="1" x14ac:dyDescent="0.25">
      <c r="B442" s="455"/>
      <c r="C442" s="462"/>
      <c r="D442" s="464" t="str">
        <f>'Mapa de Risco'!D442:D451</f>
        <v>FCS.04</v>
      </c>
      <c r="E442" s="471">
        <f>'Mapa de Risco'!E442:E451</f>
        <v>0</v>
      </c>
      <c r="F442" s="609" t="str">
        <f>'Mapa de Risco'!G442:G451</f>
        <v>Evento 44</v>
      </c>
      <c r="G442" s="120">
        <f>'Mapa de Risco'!F442</f>
        <v>0</v>
      </c>
      <c r="H442" s="729" t="s">
        <v>28</v>
      </c>
      <c r="I442" s="730"/>
      <c r="J442" s="731"/>
      <c r="K442" s="183"/>
      <c r="L442" s="174" t="str">
        <f t="shared" si="255"/>
        <v/>
      </c>
      <c r="M442" s="733" t="str">
        <f t="shared" ref="M442" si="283">IFERROR(AVERAGE(L442:L451),"")</f>
        <v/>
      </c>
      <c r="N442" s="742" t="str">
        <f t="shared" ref="N442" si="284">IF(M442="","",IF(M442&lt;=0.1,$L$10,IF(M442&lt;=0.3,$K$10,IF(M442&lt;=0.5,$J$10,IF(M442&lt;=0.7,$I$10,IF(M442&lt;=0.8,$H$10,""))))))</f>
        <v/>
      </c>
      <c r="O442" s="735" t="str">
        <f t="shared" ref="O442" si="285">IFERROR(1-M442,"")</f>
        <v/>
      </c>
      <c r="P442" s="175"/>
      <c r="Q442" s="83">
        <f>'Mapa de Risco'!H442</f>
        <v>0</v>
      </c>
      <c r="R442" s="732" t="s">
        <v>28</v>
      </c>
      <c r="S442" s="732"/>
      <c r="T442" s="732"/>
      <c r="U442" s="183"/>
      <c r="V442" s="174" t="str">
        <f t="shared" si="256"/>
        <v/>
      </c>
      <c r="W442" s="733" t="str">
        <f t="shared" ref="W442" si="286">IFERROR(AVERAGE(V442:V451),"")</f>
        <v/>
      </c>
      <c r="X442" s="706" t="str">
        <f t="shared" ref="X442" si="287">IF(W442="","",IF(W442&lt;=0.1,$V$10,IF(W442&lt;=0.3,$U$10,IF(W442&lt;=0.5,$T$10,IF(W442&lt;=0.7,$S$10,IF(W442&lt;=0.8,$R$10,""))))))</f>
        <v/>
      </c>
      <c r="Y442" s="733" t="str">
        <f t="shared" ref="Y442" si="288">IFERROR(1-W442,"")</f>
        <v/>
      </c>
      <c r="Z442" s="122"/>
      <c r="AA442" s="411" t="str">
        <f>IFERROR(IF(ROUND('Mapa de Risco'!K442:K451*'Avaliar os Controles Existent.'!O442:O451,0)&lt;=1,1,ROUND('Mapa de Risco'!K442:K451*'Avaliar os Controles Existent.'!O442:O451,0)),"")</f>
        <v/>
      </c>
      <c r="AB442" s="411" t="str">
        <f>IFERROR(IF(ROUND('Mapa de Risco'!L442:L451*'Avaliar os Controles Existent.'!Y442:Y451,0)&lt;=1,1,ROUND('Mapa de Risco'!L442:L451*'Avaliar os Controles Existent.'!Y442:Y451,0)),"")</f>
        <v/>
      </c>
      <c r="AC442" s="410" t="str">
        <f t="shared" si="275"/>
        <v/>
      </c>
      <c r="AD442" s="522" t="str">
        <f t="shared" ref="AD442:AD502" si="289">IF(AC442=0,"",IF(AC442&lt;=2,"Risco Insignificante",IF(AC442&lt;=5,"Risco Pequeno",IF(AC442&lt;=10,"Risco Moderado",IF(AC442&lt;=16,"Risco Alto",IF(AC442&lt;=25,"Risco Crítico",""))))))</f>
        <v/>
      </c>
    </row>
    <row r="443" spans="2:30" s="78" customFormat="1" ht="15.6" customHeight="1" thickTop="1" thickBot="1" x14ac:dyDescent="0.25">
      <c r="B443" s="455"/>
      <c r="C443" s="462"/>
      <c r="D443" s="465"/>
      <c r="E443" s="472"/>
      <c r="F443" s="610"/>
      <c r="G443" s="120">
        <f>'Mapa de Risco'!F443</f>
        <v>0</v>
      </c>
      <c r="H443" s="729" t="s">
        <v>28</v>
      </c>
      <c r="I443" s="730"/>
      <c r="J443" s="731"/>
      <c r="K443" s="183"/>
      <c r="L443" s="174" t="str">
        <f t="shared" si="255"/>
        <v/>
      </c>
      <c r="M443" s="733"/>
      <c r="N443" s="742"/>
      <c r="O443" s="735"/>
      <c r="P443" s="175"/>
      <c r="Q443" s="83">
        <f>'Mapa de Risco'!H443</f>
        <v>0</v>
      </c>
      <c r="R443" s="732" t="s">
        <v>28</v>
      </c>
      <c r="S443" s="732"/>
      <c r="T443" s="732"/>
      <c r="U443" s="183"/>
      <c r="V443" s="174" t="str">
        <f t="shared" si="256"/>
        <v/>
      </c>
      <c r="W443" s="733"/>
      <c r="X443" s="706"/>
      <c r="Y443" s="733"/>
      <c r="Z443" s="122"/>
      <c r="AA443" s="411"/>
      <c r="AB443" s="411"/>
      <c r="AC443" s="411"/>
      <c r="AD443" s="523"/>
    </row>
    <row r="444" spans="2:30" s="78" customFormat="1" ht="15.6" customHeight="1" thickTop="1" thickBot="1" x14ac:dyDescent="0.25">
      <c r="B444" s="455"/>
      <c r="C444" s="462"/>
      <c r="D444" s="465"/>
      <c r="E444" s="472"/>
      <c r="F444" s="610"/>
      <c r="G444" s="120">
        <f>'Mapa de Risco'!F444</f>
        <v>0</v>
      </c>
      <c r="H444" s="729" t="s">
        <v>28</v>
      </c>
      <c r="I444" s="730"/>
      <c r="J444" s="731"/>
      <c r="K444" s="183"/>
      <c r="L444" s="174" t="str">
        <f t="shared" si="255"/>
        <v/>
      </c>
      <c r="M444" s="733"/>
      <c r="N444" s="742"/>
      <c r="O444" s="735"/>
      <c r="P444" s="175"/>
      <c r="Q444" s="83">
        <f>'Mapa de Risco'!H444</f>
        <v>0</v>
      </c>
      <c r="R444" s="732" t="s">
        <v>28</v>
      </c>
      <c r="S444" s="732"/>
      <c r="T444" s="732"/>
      <c r="U444" s="183"/>
      <c r="V444" s="174" t="str">
        <f t="shared" si="256"/>
        <v/>
      </c>
      <c r="W444" s="733"/>
      <c r="X444" s="706"/>
      <c r="Y444" s="733"/>
      <c r="Z444" s="122"/>
      <c r="AA444" s="411"/>
      <c r="AB444" s="411"/>
      <c r="AC444" s="411"/>
      <c r="AD444" s="523"/>
    </row>
    <row r="445" spans="2:30" s="78" customFormat="1" ht="15.6" customHeight="1" thickTop="1" thickBot="1" x14ac:dyDescent="0.25">
      <c r="B445" s="455"/>
      <c r="C445" s="462"/>
      <c r="D445" s="465"/>
      <c r="E445" s="472"/>
      <c r="F445" s="610"/>
      <c r="G445" s="120">
        <f>'Mapa de Risco'!F445</f>
        <v>0</v>
      </c>
      <c r="H445" s="729" t="s">
        <v>28</v>
      </c>
      <c r="I445" s="730"/>
      <c r="J445" s="731"/>
      <c r="K445" s="183"/>
      <c r="L445" s="174" t="str">
        <f t="shared" si="255"/>
        <v/>
      </c>
      <c r="M445" s="733"/>
      <c r="N445" s="742"/>
      <c r="O445" s="735"/>
      <c r="P445" s="175"/>
      <c r="Q445" s="83">
        <f>'Mapa de Risco'!H445</f>
        <v>0</v>
      </c>
      <c r="R445" s="732" t="s">
        <v>28</v>
      </c>
      <c r="S445" s="732"/>
      <c r="T445" s="732"/>
      <c r="U445" s="183"/>
      <c r="V445" s="174" t="str">
        <f t="shared" si="256"/>
        <v/>
      </c>
      <c r="W445" s="733"/>
      <c r="X445" s="706"/>
      <c r="Y445" s="733"/>
      <c r="Z445" s="122"/>
      <c r="AA445" s="411"/>
      <c r="AB445" s="411"/>
      <c r="AC445" s="411"/>
      <c r="AD445" s="523"/>
    </row>
    <row r="446" spans="2:30" s="78" customFormat="1" ht="15.6" customHeight="1" thickTop="1" thickBot="1" x14ac:dyDescent="0.25">
      <c r="B446" s="455"/>
      <c r="C446" s="462"/>
      <c r="D446" s="465"/>
      <c r="E446" s="472"/>
      <c r="F446" s="610"/>
      <c r="G446" s="120">
        <f>'Mapa de Risco'!F446</f>
        <v>0</v>
      </c>
      <c r="H446" s="729" t="s">
        <v>28</v>
      </c>
      <c r="I446" s="730"/>
      <c r="J446" s="731"/>
      <c r="K446" s="183"/>
      <c r="L446" s="174" t="str">
        <f t="shared" si="255"/>
        <v/>
      </c>
      <c r="M446" s="733"/>
      <c r="N446" s="742"/>
      <c r="O446" s="735"/>
      <c r="P446" s="175"/>
      <c r="Q446" s="83">
        <f>'Mapa de Risco'!H446</f>
        <v>0</v>
      </c>
      <c r="R446" s="732" t="s">
        <v>28</v>
      </c>
      <c r="S446" s="732"/>
      <c r="T446" s="732"/>
      <c r="U446" s="183"/>
      <c r="V446" s="174" t="str">
        <f t="shared" si="256"/>
        <v/>
      </c>
      <c r="W446" s="733"/>
      <c r="X446" s="706"/>
      <c r="Y446" s="733"/>
      <c r="Z446" s="122"/>
      <c r="AA446" s="411"/>
      <c r="AB446" s="411"/>
      <c r="AC446" s="411"/>
      <c r="AD446" s="523"/>
    </row>
    <row r="447" spans="2:30" s="78" customFormat="1" ht="15.6" customHeight="1" thickTop="1" thickBot="1" x14ac:dyDescent="0.25">
      <c r="B447" s="455"/>
      <c r="C447" s="462"/>
      <c r="D447" s="465"/>
      <c r="E447" s="472"/>
      <c r="F447" s="610"/>
      <c r="G447" s="120">
        <f>'Mapa de Risco'!F447</f>
        <v>0</v>
      </c>
      <c r="H447" s="729" t="s">
        <v>28</v>
      </c>
      <c r="I447" s="730"/>
      <c r="J447" s="731"/>
      <c r="K447" s="183"/>
      <c r="L447" s="174" t="str">
        <f t="shared" si="255"/>
        <v/>
      </c>
      <c r="M447" s="733"/>
      <c r="N447" s="742"/>
      <c r="O447" s="735"/>
      <c r="P447" s="175"/>
      <c r="Q447" s="83">
        <f>'Mapa de Risco'!H447</f>
        <v>0</v>
      </c>
      <c r="R447" s="732" t="s">
        <v>28</v>
      </c>
      <c r="S447" s="732"/>
      <c r="T447" s="732"/>
      <c r="U447" s="183"/>
      <c r="V447" s="174" t="str">
        <f t="shared" si="256"/>
        <v/>
      </c>
      <c r="W447" s="733"/>
      <c r="X447" s="706"/>
      <c r="Y447" s="733"/>
      <c r="Z447" s="122"/>
      <c r="AA447" s="411"/>
      <c r="AB447" s="411"/>
      <c r="AC447" s="411"/>
      <c r="AD447" s="523"/>
    </row>
    <row r="448" spans="2:30" s="78" customFormat="1" ht="15.6" customHeight="1" thickTop="1" thickBot="1" x14ac:dyDescent="0.25">
      <c r="B448" s="455"/>
      <c r="C448" s="462"/>
      <c r="D448" s="465"/>
      <c r="E448" s="472"/>
      <c r="F448" s="610"/>
      <c r="G448" s="120">
        <f>'Mapa de Risco'!F448</f>
        <v>0</v>
      </c>
      <c r="H448" s="729" t="s">
        <v>28</v>
      </c>
      <c r="I448" s="730"/>
      <c r="J448" s="731"/>
      <c r="K448" s="183"/>
      <c r="L448" s="174" t="str">
        <f t="shared" si="255"/>
        <v/>
      </c>
      <c r="M448" s="733"/>
      <c r="N448" s="742"/>
      <c r="O448" s="735"/>
      <c r="P448" s="175"/>
      <c r="Q448" s="83">
        <f>'Mapa de Risco'!H448</f>
        <v>0</v>
      </c>
      <c r="R448" s="732" t="s">
        <v>28</v>
      </c>
      <c r="S448" s="732"/>
      <c r="T448" s="732"/>
      <c r="U448" s="183"/>
      <c r="V448" s="174" t="str">
        <f t="shared" si="256"/>
        <v/>
      </c>
      <c r="W448" s="733"/>
      <c r="X448" s="706"/>
      <c r="Y448" s="733"/>
      <c r="Z448" s="122"/>
      <c r="AA448" s="411"/>
      <c r="AB448" s="411"/>
      <c r="AC448" s="411"/>
      <c r="AD448" s="523"/>
    </row>
    <row r="449" spans="2:30" s="78" customFormat="1" ht="15.6" customHeight="1" thickTop="1" thickBot="1" x14ac:dyDescent="0.25">
      <c r="B449" s="455"/>
      <c r="C449" s="462"/>
      <c r="D449" s="465"/>
      <c r="E449" s="472"/>
      <c r="F449" s="610"/>
      <c r="G449" s="120">
        <f>'Mapa de Risco'!F449</f>
        <v>0</v>
      </c>
      <c r="H449" s="729" t="s">
        <v>28</v>
      </c>
      <c r="I449" s="730"/>
      <c r="J449" s="731"/>
      <c r="K449" s="183"/>
      <c r="L449" s="174" t="str">
        <f t="shared" si="255"/>
        <v/>
      </c>
      <c r="M449" s="733"/>
      <c r="N449" s="742"/>
      <c r="O449" s="735"/>
      <c r="P449" s="175"/>
      <c r="Q449" s="83">
        <f>'Mapa de Risco'!H449</f>
        <v>0</v>
      </c>
      <c r="R449" s="732" t="s">
        <v>28</v>
      </c>
      <c r="S449" s="732"/>
      <c r="T449" s="732"/>
      <c r="U449" s="183"/>
      <c r="V449" s="174" t="str">
        <f t="shared" si="256"/>
        <v/>
      </c>
      <c r="W449" s="733"/>
      <c r="X449" s="706"/>
      <c r="Y449" s="733"/>
      <c r="Z449" s="122"/>
      <c r="AA449" s="411"/>
      <c r="AB449" s="411"/>
      <c r="AC449" s="411"/>
      <c r="AD449" s="523"/>
    </row>
    <row r="450" spans="2:30" s="78" customFormat="1" ht="15.6" customHeight="1" thickTop="1" thickBot="1" x14ac:dyDescent="0.25">
      <c r="B450" s="455"/>
      <c r="C450" s="462"/>
      <c r="D450" s="465"/>
      <c r="E450" s="472"/>
      <c r="F450" s="610"/>
      <c r="G450" s="120">
        <f>'Mapa de Risco'!F450</f>
        <v>0</v>
      </c>
      <c r="H450" s="729" t="s">
        <v>28</v>
      </c>
      <c r="I450" s="730"/>
      <c r="J450" s="731"/>
      <c r="K450" s="183"/>
      <c r="L450" s="174" t="str">
        <f t="shared" si="255"/>
        <v/>
      </c>
      <c r="M450" s="733"/>
      <c r="N450" s="742"/>
      <c r="O450" s="735"/>
      <c r="P450" s="175"/>
      <c r="Q450" s="83">
        <f>'Mapa de Risco'!H450</f>
        <v>0</v>
      </c>
      <c r="R450" s="732" t="s">
        <v>28</v>
      </c>
      <c r="S450" s="732"/>
      <c r="T450" s="732"/>
      <c r="U450" s="183"/>
      <c r="V450" s="174" t="str">
        <f t="shared" si="256"/>
        <v/>
      </c>
      <c r="W450" s="733"/>
      <c r="X450" s="706"/>
      <c r="Y450" s="733"/>
      <c r="Z450" s="122"/>
      <c r="AA450" s="411"/>
      <c r="AB450" s="411"/>
      <c r="AC450" s="411"/>
      <c r="AD450" s="523"/>
    </row>
    <row r="451" spans="2:30" s="78" customFormat="1" ht="15.6" customHeight="1" thickTop="1" thickBot="1" x14ac:dyDescent="0.25">
      <c r="B451" s="455"/>
      <c r="C451" s="462"/>
      <c r="D451" s="466"/>
      <c r="E451" s="473"/>
      <c r="F451" s="611"/>
      <c r="G451" s="120">
        <f>'Mapa de Risco'!F451</f>
        <v>0</v>
      </c>
      <c r="H451" s="729" t="s">
        <v>28</v>
      </c>
      <c r="I451" s="730"/>
      <c r="J451" s="731"/>
      <c r="K451" s="183"/>
      <c r="L451" s="174" t="str">
        <f t="shared" si="255"/>
        <v/>
      </c>
      <c r="M451" s="734"/>
      <c r="N451" s="743"/>
      <c r="O451" s="736"/>
      <c r="P451" s="175"/>
      <c r="Q451" s="83">
        <f>'Mapa de Risco'!H451</f>
        <v>0</v>
      </c>
      <c r="R451" s="732" t="s">
        <v>28</v>
      </c>
      <c r="S451" s="732"/>
      <c r="T451" s="732"/>
      <c r="U451" s="183"/>
      <c r="V451" s="174" t="str">
        <f t="shared" si="256"/>
        <v/>
      </c>
      <c r="W451" s="734"/>
      <c r="X451" s="707"/>
      <c r="Y451" s="734"/>
      <c r="Z451" s="122"/>
      <c r="AA451" s="412"/>
      <c r="AB451" s="412"/>
      <c r="AC451" s="412"/>
      <c r="AD451" s="524"/>
    </row>
    <row r="452" spans="2:30" s="78" customFormat="1" ht="15.6" customHeight="1" thickTop="1" thickBot="1" x14ac:dyDescent="0.25">
      <c r="B452" s="455"/>
      <c r="C452" s="462"/>
      <c r="D452" s="464" t="str">
        <f>'Mapa de Risco'!D452:D461</f>
        <v>FCS.05</v>
      </c>
      <c r="E452" s="471">
        <f>'Mapa de Risco'!E452:E461</f>
        <v>0</v>
      </c>
      <c r="F452" s="609" t="str">
        <f>'Mapa de Risco'!G452:G461</f>
        <v>Evento 45</v>
      </c>
      <c r="G452" s="120">
        <f>'Mapa de Risco'!F452</f>
        <v>0</v>
      </c>
      <c r="H452" s="729" t="s">
        <v>28</v>
      </c>
      <c r="I452" s="730"/>
      <c r="J452" s="731"/>
      <c r="K452" s="183"/>
      <c r="L452" s="174" t="str">
        <f t="shared" si="255"/>
        <v/>
      </c>
      <c r="M452" s="733" t="str">
        <f t="shared" ref="M452" si="290">IFERROR(AVERAGE(L452:L461),"")</f>
        <v/>
      </c>
      <c r="N452" s="742" t="str">
        <f t="shared" ref="N452" si="291">IF(M452="","",IF(M452&lt;=0.1,$L$10,IF(M452&lt;=0.3,$K$10,IF(M452&lt;=0.5,$J$10,IF(M452&lt;=0.7,$I$10,IF(M452&lt;=0.8,$H$10,""))))))</f>
        <v/>
      </c>
      <c r="O452" s="735" t="str">
        <f t="shared" ref="O452" si="292">IFERROR(1-M452,"")</f>
        <v/>
      </c>
      <c r="P452" s="175"/>
      <c r="Q452" s="83">
        <f>'Mapa de Risco'!H452</f>
        <v>0</v>
      </c>
      <c r="R452" s="732" t="s">
        <v>28</v>
      </c>
      <c r="S452" s="732"/>
      <c r="T452" s="732"/>
      <c r="U452" s="183"/>
      <c r="V452" s="174" t="str">
        <f t="shared" si="256"/>
        <v/>
      </c>
      <c r="W452" s="733" t="str">
        <f t="shared" ref="W452" si="293">IFERROR(AVERAGE(V452:V461),"")</f>
        <v/>
      </c>
      <c r="X452" s="706" t="str">
        <f t="shared" ref="X452" si="294">IF(W452="","",IF(W452&lt;=0.1,$V$10,IF(W452&lt;=0.3,$U$10,IF(W452&lt;=0.5,$T$10,IF(W452&lt;=0.7,$S$10,IF(W452&lt;=0.8,$R$10,""))))))</f>
        <v/>
      </c>
      <c r="Y452" s="733" t="str">
        <f t="shared" ref="Y452" si="295">IFERROR(1-W452,"")</f>
        <v/>
      </c>
      <c r="Z452" s="122"/>
      <c r="AA452" s="411" t="str">
        <f>IFERROR(IF(ROUND('Mapa de Risco'!K452:K461*'Avaliar os Controles Existent.'!O452:O461,0)&lt;=1,1,ROUND('Mapa de Risco'!K452:K461*'Avaliar os Controles Existent.'!O452:O461,0)),"")</f>
        <v/>
      </c>
      <c r="AB452" s="411" t="str">
        <f>IFERROR(IF(ROUND('Mapa de Risco'!L452:L461*'Avaliar os Controles Existent.'!Y452:Y461,0)&lt;=1,1,ROUND('Mapa de Risco'!L452:L461*'Avaliar os Controles Existent.'!Y452:Y461,0)),"")</f>
        <v/>
      </c>
      <c r="AC452" s="410" t="str">
        <f t="shared" si="275"/>
        <v/>
      </c>
      <c r="AD452" s="522" t="str">
        <f t="shared" si="289"/>
        <v/>
      </c>
    </row>
    <row r="453" spans="2:30" s="78" customFormat="1" ht="15.6" customHeight="1" thickTop="1" thickBot="1" x14ac:dyDescent="0.25">
      <c r="B453" s="455"/>
      <c r="C453" s="462"/>
      <c r="D453" s="465"/>
      <c r="E453" s="472"/>
      <c r="F453" s="610"/>
      <c r="G453" s="120">
        <f>'Mapa de Risco'!F453</f>
        <v>0</v>
      </c>
      <c r="H453" s="729" t="s">
        <v>28</v>
      </c>
      <c r="I453" s="730"/>
      <c r="J453" s="731"/>
      <c r="K453" s="183"/>
      <c r="L453" s="174" t="str">
        <f t="shared" si="255"/>
        <v/>
      </c>
      <c r="M453" s="733"/>
      <c r="N453" s="742"/>
      <c r="O453" s="735"/>
      <c r="P453" s="175"/>
      <c r="Q453" s="83">
        <f>'Mapa de Risco'!H453</f>
        <v>0</v>
      </c>
      <c r="R453" s="732" t="s">
        <v>28</v>
      </c>
      <c r="S453" s="732"/>
      <c r="T453" s="732"/>
      <c r="U453" s="183"/>
      <c r="V453" s="174" t="str">
        <f t="shared" si="256"/>
        <v/>
      </c>
      <c r="W453" s="733"/>
      <c r="X453" s="706"/>
      <c r="Y453" s="733"/>
      <c r="Z453" s="122"/>
      <c r="AA453" s="411"/>
      <c r="AB453" s="411"/>
      <c r="AC453" s="411"/>
      <c r="AD453" s="523"/>
    </row>
    <row r="454" spans="2:30" s="78" customFormat="1" ht="15.6" customHeight="1" thickTop="1" thickBot="1" x14ac:dyDescent="0.25">
      <c r="B454" s="455"/>
      <c r="C454" s="462"/>
      <c r="D454" s="465"/>
      <c r="E454" s="472"/>
      <c r="F454" s="610"/>
      <c r="G454" s="120">
        <f>'Mapa de Risco'!F454</f>
        <v>0</v>
      </c>
      <c r="H454" s="729" t="s">
        <v>28</v>
      </c>
      <c r="I454" s="730"/>
      <c r="J454" s="731"/>
      <c r="K454" s="183"/>
      <c r="L454" s="174" t="str">
        <f t="shared" si="255"/>
        <v/>
      </c>
      <c r="M454" s="733"/>
      <c r="N454" s="742"/>
      <c r="O454" s="735"/>
      <c r="P454" s="175"/>
      <c r="Q454" s="83">
        <f>'Mapa de Risco'!H454</f>
        <v>0</v>
      </c>
      <c r="R454" s="732" t="s">
        <v>28</v>
      </c>
      <c r="S454" s="732"/>
      <c r="T454" s="732"/>
      <c r="U454" s="183"/>
      <c r="V454" s="174" t="str">
        <f t="shared" si="256"/>
        <v/>
      </c>
      <c r="W454" s="733"/>
      <c r="X454" s="706"/>
      <c r="Y454" s="733"/>
      <c r="Z454" s="122"/>
      <c r="AA454" s="411"/>
      <c r="AB454" s="411"/>
      <c r="AC454" s="411"/>
      <c r="AD454" s="523"/>
    </row>
    <row r="455" spans="2:30" s="78" customFormat="1" ht="15.6" customHeight="1" thickTop="1" thickBot="1" x14ac:dyDescent="0.25">
      <c r="B455" s="455"/>
      <c r="C455" s="462"/>
      <c r="D455" s="465"/>
      <c r="E455" s="472"/>
      <c r="F455" s="610"/>
      <c r="G455" s="120">
        <f>'Mapa de Risco'!F455</f>
        <v>0</v>
      </c>
      <c r="H455" s="729" t="s">
        <v>28</v>
      </c>
      <c r="I455" s="730"/>
      <c r="J455" s="731"/>
      <c r="K455" s="183"/>
      <c r="L455" s="174" t="str">
        <f t="shared" si="255"/>
        <v/>
      </c>
      <c r="M455" s="733"/>
      <c r="N455" s="742"/>
      <c r="O455" s="735"/>
      <c r="P455" s="175"/>
      <c r="Q455" s="83">
        <f>'Mapa de Risco'!H455</f>
        <v>0</v>
      </c>
      <c r="R455" s="732" t="s">
        <v>28</v>
      </c>
      <c r="S455" s="732"/>
      <c r="T455" s="732"/>
      <c r="U455" s="183"/>
      <c r="V455" s="174" t="str">
        <f t="shared" si="256"/>
        <v/>
      </c>
      <c r="W455" s="733"/>
      <c r="X455" s="706"/>
      <c r="Y455" s="733"/>
      <c r="Z455" s="122"/>
      <c r="AA455" s="411"/>
      <c r="AB455" s="411"/>
      <c r="AC455" s="411"/>
      <c r="AD455" s="523"/>
    </row>
    <row r="456" spans="2:30" s="78" customFormat="1" ht="15.6" customHeight="1" thickTop="1" thickBot="1" x14ac:dyDescent="0.25">
      <c r="B456" s="455"/>
      <c r="C456" s="462"/>
      <c r="D456" s="465"/>
      <c r="E456" s="472"/>
      <c r="F456" s="610"/>
      <c r="G456" s="120">
        <f>'Mapa de Risco'!F456</f>
        <v>0</v>
      </c>
      <c r="H456" s="729" t="s">
        <v>28</v>
      </c>
      <c r="I456" s="730"/>
      <c r="J456" s="731"/>
      <c r="K456" s="183"/>
      <c r="L456" s="174" t="str">
        <f t="shared" si="255"/>
        <v/>
      </c>
      <c r="M456" s="733"/>
      <c r="N456" s="742"/>
      <c r="O456" s="735"/>
      <c r="P456" s="175"/>
      <c r="Q456" s="83">
        <f>'Mapa de Risco'!H456</f>
        <v>0</v>
      </c>
      <c r="R456" s="732" t="s">
        <v>28</v>
      </c>
      <c r="S456" s="732"/>
      <c r="T456" s="732"/>
      <c r="U456" s="183"/>
      <c r="V456" s="174" t="str">
        <f t="shared" si="256"/>
        <v/>
      </c>
      <c r="W456" s="733"/>
      <c r="X456" s="706"/>
      <c r="Y456" s="733"/>
      <c r="Z456" s="122"/>
      <c r="AA456" s="411"/>
      <c r="AB456" s="411"/>
      <c r="AC456" s="411"/>
      <c r="AD456" s="523"/>
    </row>
    <row r="457" spans="2:30" s="78" customFormat="1" ht="15.6" customHeight="1" thickTop="1" thickBot="1" x14ac:dyDescent="0.25">
      <c r="B457" s="455"/>
      <c r="C457" s="462"/>
      <c r="D457" s="465"/>
      <c r="E457" s="472"/>
      <c r="F457" s="610"/>
      <c r="G457" s="120">
        <f>'Mapa de Risco'!F457</f>
        <v>0</v>
      </c>
      <c r="H457" s="729" t="s">
        <v>28</v>
      </c>
      <c r="I457" s="730"/>
      <c r="J457" s="731"/>
      <c r="K457" s="183"/>
      <c r="L457" s="174" t="str">
        <f t="shared" si="255"/>
        <v/>
      </c>
      <c r="M457" s="733"/>
      <c r="N457" s="742"/>
      <c r="O457" s="735"/>
      <c r="P457" s="175"/>
      <c r="Q457" s="83">
        <f>'Mapa de Risco'!H457</f>
        <v>0</v>
      </c>
      <c r="R457" s="732" t="s">
        <v>28</v>
      </c>
      <c r="S457" s="732"/>
      <c r="T457" s="732"/>
      <c r="U457" s="183"/>
      <c r="V457" s="174" t="str">
        <f t="shared" si="256"/>
        <v/>
      </c>
      <c r="W457" s="733"/>
      <c r="X457" s="706"/>
      <c r="Y457" s="733"/>
      <c r="Z457" s="122"/>
      <c r="AA457" s="411"/>
      <c r="AB457" s="411"/>
      <c r="AC457" s="411"/>
      <c r="AD457" s="523"/>
    </row>
    <row r="458" spans="2:30" s="78" customFormat="1" ht="15.6" customHeight="1" thickTop="1" thickBot="1" x14ac:dyDescent="0.25">
      <c r="B458" s="455"/>
      <c r="C458" s="462"/>
      <c r="D458" s="465"/>
      <c r="E458" s="472"/>
      <c r="F458" s="610"/>
      <c r="G458" s="120">
        <f>'Mapa de Risco'!F458</f>
        <v>0</v>
      </c>
      <c r="H458" s="729" t="s">
        <v>28</v>
      </c>
      <c r="I458" s="730"/>
      <c r="J458" s="731"/>
      <c r="K458" s="183"/>
      <c r="L458" s="174" t="str">
        <f t="shared" si="255"/>
        <v/>
      </c>
      <c r="M458" s="733"/>
      <c r="N458" s="742"/>
      <c r="O458" s="735"/>
      <c r="P458" s="175"/>
      <c r="Q458" s="83">
        <f>'Mapa de Risco'!H458</f>
        <v>0</v>
      </c>
      <c r="R458" s="732" t="s">
        <v>28</v>
      </c>
      <c r="S458" s="732"/>
      <c r="T458" s="732"/>
      <c r="U458" s="183"/>
      <c r="V458" s="174" t="str">
        <f t="shared" si="256"/>
        <v/>
      </c>
      <c r="W458" s="733"/>
      <c r="X458" s="706"/>
      <c r="Y458" s="733"/>
      <c r="Z458" s="122"/>
      <c r="AA458" s="411"/>
      <c r="AB458" s="411"/>
      <c r="AC458" s="411"/>
      <c r="AD458" s="523"/>
    </row>
    <row r="459" spans="2:30" s="78" customFormat="1" ht="15.6" customHeight="1" thickTop="1" thickBot="1" x14ac:dyDescent="0.25">
      <c r="B459" s="455"/>
      <c r="C459" s="462"/>
      <c r="D459" s="465"/>
      <c r="E459" s="472"/>
      <c r="F459" s="610"/>
      <c r="G459" s="120">
        <f>'Mapa de Risco'!F459</f>
        <v>0</v>
      </c>
      <c r="H459" s="729" t="s">
        <v>28</v>
      </c>
      <c r="I459" s="730"/>
      <c r="J459" s="731"/>
      <c r="K459" s="183"/>
      <c r="L459" s="174" t="str">
        <f t="shared" si="255"/>
        <v/>
      </c>
      <c r="M459" s="733"/>
      <c r="N459" s="742"/>
      <c r="O459" s="735"/>
      <c r="P459" s="175"/>
      <c r="Q459" s="83">
        <f>'Mapa de Risco'!H459</f>
        <v>0</v>
      </c>
      <c r="R459" s="732" t="s">
        <v>28</v>
      </c>
      <c r="S459" s="732"/>
      <c r="T459" s="732"/>
      <c r="U459" s="183"/>
      <c r="V459" s="174" t="str">
        <f t="shared" si="256"/>
        <v/>
      </c>
      <c r="W459" s="733"/>
      <c r="X459" s="706"/>
      <c r="Y459" s="733"/>
      <c r="Z459" s="122"/>
      <c r="AA459" s="411"/>
      <c r="AB459" s="411"/>
      <c r="AC459" s="411"/>
      <c r="AD459" s="523"/>
    </row>
    <row r="460" spans="2:30" s="78" customFormat="1" ht="15.6" customHeight="1" thickTop="1" thickBot="1" x14ac:dyDescent="0.25">
      <c r="B460" s="455"/>
      <c r="C460" s="462"/>
      <c r="D460" s="465"/>
      <c r="E460" s="472"/>
      <c r="F460" s="610"/>
      <c r="G460" s="120">
        <f>'Mapa de Risco'!F460</f>
        <v>0</v>
      </c>
      <c r="H460" s="729" t="s">
        <v>28</v>
      </c>
      <c r="I460" s="730"/>
      <c r="J460" s="731"/>
      <c r="K460" s="183"/>
      <c r="L460" s="174" t="str">
        <f t="shared" ref="L460:L523" si="296">IF(K460=$H$10,$H$9,IF(K460=$I$10,$I$9,IF(K460=$J$10,$J$9,IF(K460=$K$10,$K$9,IF(K460=$L$10,$L$9,"")))))</f>
        <v/>
      </c>
      <c r="M460" s="733"/>
      <c r="N460" s="742"/>
      <c r="O460" s="735"/>
      <c r="P460" s="175"/>
      <c r="Q460" s="83">
        <f>'Mapa de Risco'!H460</f>
        <v>0</v>
      </c>
      <c r="R460" s="732" t="s">
        <v>28</v>
      </c>
      <c r="S460" s="732"/>
      <c r="T460" s="732"/>
      <c r="U460" s="183"/>
      <c r="V460" s="174" t="str">
        <f t="shared" si="256"/>
        <v/>
      </c>
      <c r="W460" s="733"/>
      <c r="X460" s="706"/>
      <c r="Y460" s="733"/>
      <c r="Z460" s="122"/>
      <c r="AA460" s="411"/>
      <c r="AB460" s="411"/>
      <c r="AC460" s="411"/>
      <c r="AD460" s="523"/>
    </row>
    <row r="461" spans="2:30" s="78" customFormat="1" ht="15.6" customHeight="1" thickTop="1" thickBot="1" x14ac:dyDescent="0.25">
      <c r="B461" s="455"/>
      <c r="C461" s="462"/>
      <c r="D461" s="466"/>
      <c r="E461" s="473"/>
      <c r="F461" s="611"/>
      <c r="G461" s="120">
        <f>'Mapa de Risco'!F461</f>
        <v>0</v>
      </c>
      <c r="H461" s="729" t="s">
        <v>28</v>
      </c>
      <c r="I461" s="730"/>
      <c r="J461" s="731"/>
      <c r="K461" s="183"/>
      <c r="L461" s="174" t="str">
        <f t="shared" si="296"/>
        <v/>
      </c>
      <c r="M461" s="734"/>
      <c r="N461" s="743"/>
      <c r="O461" s="736"/>
      <c r="P461" s="175"/>
      <c r="Q461" s="83">
        <f>'Mapa de Risco'!H461</f>
        <v>0</v>
      </c>
      <c r="R461" s="732" t="s">
        <v>28</v>
      </c>
      <c r="S461" s="732"/>
      <c r="T461" s="732"/>
      <c r="U461" s="183"/>
      <c r="V461" s="174" t="str">
        <f t="shared" ref="V461:V524" si="297">IF(U461=$R$10,$R$9,IF(U461=$S$10,$S$9,IF(U461=$T$10,$T$9,IF(U461=$U$10,$U$9,IF(U461=$V$10,$V$9,"")))))</f>
        <v/>
      </c>
      <c r="W461" s="734"/>
      <c r="X461" s="707"/>
      <c r="Y461" s="734"/>
      <c r="Z461" s="122"/>
      <c r="AA461" s="412"/>
      <c r="AB461" s="412"/>
      <c r="AC461" s="412"/>
      <c r="AD461" s="524"/>
    </row>
    <row r="462" spans="2:30" s="78" customFormat="1" ht="15.6" customHeight="1" thickTop="1" thickBot="1" x14ac:dyDescent="0.25">
      <c r="B462" s="455"/>
      <c r="C462" s="462"/>
      <c r="D462" s="464" t="str">
        <f>'Mapa de Risco'!D462:D471</f>
        <v>FCS.06</v>
      </c>
      <c r="E462" s="471">
        <f>'Mapa de Risco'!E462:E471</f>
        <v>0</v>
      </c>
      <c r="F462" s="609" t="str">
        <f>'Mapa de Risco'!G462:G471</f>
        <v>Evento 46</v>
      </c>
      <c r="G462" s="120">
        <f>'Mapa de Risco'!F462</f>
        <v>0</v>
      </c>
      <c r="H462" s="729" t="s">
        <v>28</v>
      </c>
      <c r="I462" s="730"/>
      <c r="J462" s="731"/>
      <c r="K462" s="183"/>
      <c r="L462" s="174" t="str">
        <f t="shared" si="296"/>
        <v/>
      </c>
      <c r="M462" s="733" t="str">
        <f t="shared" ref="M462" si="298">IFERROR(AVERAGE(L462:L471),"")</f>
        <v/>
      </c>
      <c r="N462" s="742" t="str">
        <f t="shared" ref="N462" si="299">IF(M462="","",IF(M462&lt;=0.1,$L$10,IF(M462&lt;=0.3,$K$10,IF(M462&lt;=0.5,$J$10,IF(M462&lt;=0.7,$I$10,IF(M462&lt;=0.8,$H$10,""))))))</f>
        <v/>
      </c>
      <c r="O462" s="735" t="str">
        <f t="shared" ref="O462" si="300">IFERROR(1-M462,"")</f>
        <v/>
      </c>
      <c r="P462" s="175"/>
      <c r="Q462" s="83">
        <f>'Mapa de Risco'!H462</f>
        <v>0</v>
      </c>
      <c r="R462" s="732" t="s">
        <v>28</v>
      </c>
      <c r="S462" s="732"/>
      <c r="T462" s="732"/>
      <c r="U462" s="183"/>
      <c r="V462" s="174" t="str">
        <f t="shared" si="297"/>
        <v/>
      </c>
      <c r="W462" s="733" t="str">
        <f t="shared" ref="W462" si="301">IFERROR(AVERAGE(V462:V471),"")</f>
        <v/>
      </c>
      <c r="X462" s="706" t="str">
        <f t="shared" ref="X462" si="302">IF(W462="","",IF(W462&lt;=0.1,$V$10,IF(W462&lt;=0.3,$U$10,IF(W462&lt;=0.5,$T$10,IF(W462&lt;=0.7,$S$10,IF(W462&lt;=0.8,$R$10,""))))))</f>
        <v/>
      </c>
      <c r="Y462" s="733" t="str">
        <f t="shared" ref="Y462" si="303">IFERROR(1-W462,"")</f>
        <v/>
      </c>
      <c r="Z462" s="122"/>
      <c r="AA462" s="411" t="str">
        <f>IFERROR(IF(ROUND('Mapa de Risco'!K462:K471*'Avaliar os Controles Existent.'!O462:O471,0)&lt;=1,1,ROUND('Mapa de Risco'!K462:K471*'Avaliar os Controles Existent.'!O462:O471,0)),"")</f>
        <v/>
      </c>
      <c r="AB462" s="411" t="str">
        <f>IFERROR(IF(ROUND('Mapa de Risco'!L462:L471*'Avaliar os Controles Existent.'!Y462:Y471,0)&lt;=1,1,ROUND('Mapa de Risco'!L462:L471*'Avaliar os Controles Existent.'!Y462:Y471,0)),"")</f>
        <v/>
      </c>
      <c r="AC462" s="410" t="str">
        <f t="shared" si="275"/>
        <v/>
      </c>
      <c r="AD462" s="522" t="str">
        <f t="shared" si="289"/>
        <v/>
      </c>
    </row>
    <row r="463" spans="2:30" s="78" customFormat="1" ht="15.6" customHeight="1" thickTop="1" thickBot="1" x14ac:dyDescent="0.25">
      <c r="B463" s="455"/>
      <c r="C463" s="462"/>
      <c r="D463" s="465"/>
      <c r="E463" s="472"/>
      <c r="F463" s="610"/>
      <c r="G463" s="120">
        <f>'Mapa de Risco'!F463</f>
        <v>0</v>
      </c>
      <c r="H463" s="729" t="s">
        <v>28</v>
      </c>
      <c r="I463" s="730"/>
      <c r="J463" s="731"/>
      <c r="K463" s="183"/>
      <c r="L463" s="174" t="str">
        <f t="shared" si="296"/>
        <v/>
      </c>
      <c r="M463" s="733"/>
      <c r="N463" s="742"/>
      <c r="O463" s="735"/>
      <c r="P463" s="175"/>
      <c r="Q463" s="83">
        <f>'Mapa de Risco'!H463</f>
        <v>0</v>
      </c>
      <c r="R463" s="732" t="s">
        <v>28</v>
      </c>
      <c r="S463" s="732"/>
      <c r="T463" s="732"/>
      <c r="U463" s="183"/>
      <c r="V463" s="174" t="str">
        <f t="shared" si="297"/>
        <v/>
      </c>
      <c r="W463" s="733"/>
      <c r="X463" s="706"/>
      <c r="Y463" s="733"/>
      <c r="Z463" s="122"/>
      <c r="AA463" s="411"/>
      <c r="AB463" s="411"/>
      <c r="AC463" s="411"/>
      <c r="AD463" s="523"/>
    </row>
    <row r="464" spans="2:30" s="78" customFormat="1" ht="15.6" customHeight="1" thickTop="1" thickBot="1" x14ac:dyDescent="0.25">
      <c r="B464" s="455"/>
      <c r="C464" s="462"/>
      <c r="D464" s="465"/>
      <c r="E464" s="472"/>
      <c r="F464" s="610"/>
      <c r="G464" s="120">
        <f>'Mapa de Risco'!F464</f>
        <v>0</v>
      </c>
      <c r="H464" s="729" t="s">
        <v>28</v>
      </c>
      <c r="I464" s="730"/>
      <c r="J464" s="731"/>
      <c r="K464" s="183"/>
      <c r="L464" s="174" t="str">
        <f t="shared" si="296"/>
        <v/>
      </c>
      <c r="M464" s="733"/>
      <c r="N464" s="742"/>
      <c r="O464" s="735"/>
      <c r="P464" s="175"/>
      <c r="Q464" s="83">
        <f>'Mapa de Risco'!H464</f>
        <v>0</v>
      </c>
      <c r="R464" s="732" t="s">
        <v>28</v>
      </c>
      <c r="S464" s="732"/>
      <c r="T464" s="732"/>
      <c r="U464" s="183"/>
      <c r="V464" s="174" t="str">
        <f t="shared" si="297"/>
        <v/>
      </c>
      <c r="W464" s="733"/>
      <c r="X464" s="706"/>
      <c r="Y464" s="733"/>
      <c r="Z464" s="122"/>
      <c r="AA464" s="411"/>
      <c r="AB464" s="411"/>
      <c r="AC464" s="411"/>
      <c r="AD464" s="523"/>
    </row>
    <row r="465" spans="2:30" s="78" customFormat="1" ht="15.6" customHeight="1" thickTop="1" thickBot="1" x14ac:dyDescent="0.25">
      <c r="B465" s="455"/>
      <c r="C465" s="462"/>
      <c r="D465" s="465"/>
      <c r="E465" s="472"/>
      <c r="F465" s="610"/>
      <c r="G465" s="120">
        <f>'Mapa de Risco'!F465</f>
        <v>0</v>
      </c>
      <c r="H465" s="729" t="s">
        <v>28</v>
      </c>
      <c r="I465" s="730"/>
      <c r="J465" s="731"/>
      <c r="K465" s="183"/>
      <c r="L465" s="174" t="str">
        <f t="shared" si="296"/>
        <v/>
      </c>
      <c r="M465" s="733"/>
      <c r="N465" s="742"/>
      <c r="O465" s="735"/>
      <c r="P465" s="175"/>
      <c r="Q465" s="83">
        <f>'Mapa de Risco'!H465</f>
        <v>0</v>
      </c>
      <c r="R465" s="732" t="s">
        <v>28</v>
      </c>
      <c r="S465" s="732"/>
      <c r="T465" s="732"/>
      <c r="U465" s="183"/>
      <c r="V465" s="174" t="str">
        <f t="shared" si="297"/>
        <v/>
      </c>
      <c r="W465" s="733"/>
      <c r="X465" s="706"/>
      <c r="Y465" s="733"/>
      <c r="Z465" s="122"/>
      <c r="AA465" s="411"/>
      <c r="AB465" s="411"/>
      <c r="AC465" s="411"/>
      <c r="AD465" s="523"/>
    </row>
    <row r="466" spans="2:30" s="78" customFormat="1" ht="15.6" customHeight="1" thickTop="1" thickBot="1" x14ac:dyDescent="0.25">
      <c r="B466" s="455"/>
      <c r="C466" s="462"/>
      <c r="D466" s="465"/>
      <c r="E466" s="472"/>
      <c r="F466" s="610"/>
      <c r="G466" s="120">
        <f>'Mapa de Risco'!F466</f>
        <v>0</v>
      </c>
      <c r="H466" s="729" t="s">
        <v>28</v>
      </c>
      <c r="I466" s="730"/>
      <c r="J466" s="731"/>
      <c r="K466" s="183"/>
      <c r="L466" s="174" t="str">
        <f t="shared" si="296"/>
        <v/>
      </c>
      <c r="M466" s="733"/>
      <c r="N466" s="742"/>
      <c r="O466" s="735"/>
      <c r="P466" s="175"/>
      <c r="Q466" s="83">
        <f>'Mapa de Risco'!H466</f>
        <v>0</v>
      </c>
      <c r="R466" s="732" t="s">
        <v>28</v>
      </c>
      <c r="S466" s="732"/>
      <c r="T466" s="732"/>
      <c r="U466" s="183"/>
      <c r="V466" s="174" t="str">
        <f t="shared" si="297"/>
        <v/>
      </c>
      <c r="W466" s="733"/>
      <c r="X466" s="706"/>
      <c r="Y466" s="733"/>
      <c r="Z466" s="122"/>
      <c r="AA466" s="411"/>
      <c r="AB466" s="411"/>
      <c r="AC466" s="411"/>
      <c r="AD466" s="523"/>
    </row>
    <row r="467" spans="2:30" s="78" customFormat="1" ht="15.6" customHeight="1" thickTop="1" thickBot="1" x14ac:dyDescent="0.25">
      <c r="B467" s="455"/>
      <c r="C467" s="462"/>
      <c r="D467" s="465"/>
      <c r="E467" s="472"/>
      <c r="F467" s="610"/>
      <c r="G467" s="120">
        <f>'Mapa de Risco'!F467</f>
        <v>0</v>
      </c>
      <c r="H467" s="729" t="s">
        <v>28</v>
      </c>
      <c r="I467" s="730"/>
      <c r="J467" s="731"/>
      <c r="K467" s="183"/>
      <c r="L467" s="174" t="str">
        <f t="shared" si="296"/>
        <v/>
      </c>
      <c r="M467" s="733"/>
      <c r="N467" s="742"/>
      <c r="O467" s="735"/>
      <c r="P467" s="175"/>
      <c r="Q467" s="83">
        <f>'Mapa de Risco'!H467</f>
        <v>0</v>
      </c>
      <c r="R467" s="732" t="s">
        <v>28</v>
      </c>
      <c r="S467" s="732"/>
      <c r="T467" s="732"/>
      <c r="U467" s="183"/>
      <c r="V467" s="174" t="str">
        <f t="shared" si="297"/>
        <v/>
      </c>
      <c r="W467" s="733"/>
      <c r="X467" s="706"/>
      <c r="Y467" s="733"/>
      <c r="Z467" s="122"/>
      <c r="AA467" s="411"/>
      <c r="AB467" s="411"/>
      <c r="AC467" s="411"/>
      <c r="AD467" s="523"/>
    </row>
    <row r="468" spans="2:30" s="78" customFormat="1" ht="15.6" customHeight="1" thickTop="1" thickBot="1" x14ac:dyDescent="0.25">
      <c r="B468" s="455"/>
      <c r="C468" s="462"/>
      <c r="D468" s="465"/>
      <c r="E468" s="472"/>
      <c r="F468" s="610"/>
      <c r="G468" s="120">
        <f>'Mapa de Risco'!F468</f>
        <v>0</v>
      </c>
      <c r="H468" s="729" t="s">
        <v>28</v>
      </c>
      <c r="I468" s="730"/>
      <c r="J468" s="731"/>
      <c r="K468" s="183"/>
      <c r="L468" s="174" t="str">
        <f t="shared" si="296"/>
        <v/>
      </c>
      <c r="M468" s="733"/>
      <c r="N468" s="742"/>
      <c r="O468" s="735"/>
      <c r="P468" s="175"/>
      <c r="Q468" s="83">
        <f>'Mapa de Risco'!H468</f>
        <v>0</v>
      </c>
      <c r="R468" s="732" t="s">
        <v>28</v>
      </c>
      <c r="S468" s="732"/>
      <c r="T468" s="732"/>
      <c r="U468" s="183"/>
      <c r="V468" s="174" t="str">
        <f t="shared" si="297"/>
        <v/>
      </c>
      <c r="W468" s="733"/>
      <c r="X468" s="706"/>
      <c r="Y468" s="733"/>
      <c r="Z468" s="122"/>
      <c r="AA468" s="411"/>
      <c r="AB468" s="411"/>
      <c r="AC468" s="411"/>
      <c r="AD468" s="523"/>
    </row>
    <row r="469" spans="2:30" s="78" customFormat="1" ht="15.6" customHeight="1" thickTop="1" thickBot="1" x14ac:dyDescent="0.25">
      <c r="B469" s="455"/>
      <c r="C469" s="462"/>
      <c r="D469" s="465"/>
      <c r="E469" s="472"/>
      <c r="F469" s="610"/>
      <c r="G469" s="120">
        <f>'Mapa de Risco'!F469</f>
        <v>0</v>
      </c>
      <c r="H469" s="729" t="s">
        <v>28</v>
      </c>
      <c r="I469" s="730"/>
      <c r="J469" s="731"/>
      <c r="K469" s="183"/>
      <c r="L469" s="174" t="str">
        <f t="shared" si="296"/>
        <v/>
      </c>
      <c r="M469" s="733"/>
      <c r="N469" s="742"/>
      <c r="O469" s="735"/>
      <c r="P469" s="175"/>
      <c r="Q469" s="83">
        <f>'Mapa de Risco'!H469</f>
        <v>0</v>
      </c>
      <c r="R469" s="732" t="s">
        <v>28</v>
      </c>
      <c r="S469" s="732"/>
      <c r="T469" s="732"/>
      <c r="U469" s="183"/>
      <c r="V469" s="174" t="str">
        <f t="shared" si="297"/>
        <v/>
      </c>
      <c r="W469" s="733"/>
      <c r="X469" s="706"/>
      <c r="Y469" s="733"/>
      <c r="Z469" s="122"/>
      <c r="AA469" s="411"/>
      <c r="AB469" s="411"/>
      <c r="AC469" s="411"/>
      <c r="AD469" s="523"/>
    </row>
    <row r="470" spans="2:30" s="78" customFormat="1" ht="15.6" customHeight="1" thickTop="1" thickBot="1" x14ac:dyDescent="0.25">
      <c r="B470" s="455"/>
      <c r="C470" s="462"/>
      <c r="D470" s="465"/>
      <c r="E470" s="472"/>
      <c r="F470" s="610"/>
      <c r="G470" s="120">
        <f>'Mapa de Risco'!F470</f>
        <v>0</v>
      </c>
      <c r="H470" s="729" t="s">
        <v>28</v>
      </c>
      <c r="I470" s="730"/>
      <c r="J470" s="731"/>
      <c r="K470" s="183"/>
      <c r="L470" s="174" t="str">
        <f t="shared" si="296"/>
        <v/>
      </c>
      <c r="M470" s="733"/>
      <c r="N470" s="742"/>
      <c r="O470" s="735"/>
      <c r="P470" s="175"/>
      <c r="Q470" s="83">
        <f>'Mapa de Risco'!H470</f>
        <v>0</v>
      </c>
      <c r="R470" s="732" t="s">
        <v>28</v>
      </c>
      <c r="S470" s="732"/>
      <c r="T470" s="732"/>
      <c r="U470" s="183"/>
      <c r="V470" s="174" t="str">
        <f t="shared" si="297"/>
        <v/>
      </c>
      <c r="W470" s="733"/>
      <c r="X470" s="706"/>
      <c r="Y470" s="733"/>
      <c r="Z470" s="122"/>
      <c r="AA470" s="411"/>
      <c r="AB470" s="411"/>
      <c r="AC470" s="411"/>
      <c r="AD470" s="523"/>
    </row>
    <row r="471" spans="2:30" s="78" customFormat="1" ht="15.6" customHeight="1" thickTop="1" thickBot="1" x14ac:dyDescent="0.25">
      <c r="B471" s="455"/>
      <c r="C471" s="462"/>
      <c r="D471" s="466"/>
      <c r="E471" s="473"/>
      <c r="F471" s="611"/>
      <c r="G471" s="120">
        <f>'Mapa de Risco'!F471</f>
        <v>0</v>
      </c>
      <c r="H471" s="729" t="s">
        <v>28</v>
      </c>
      <c r="I471" s="730"/>
      <c r="J471" s="731"/>
      <c r="K471" s="183"/>
      <c r="L471" s="174" t="str">
        <f t="shared" si="296"/>
        <v/>
      </c>
      <c r="M471" s="734"/>
      <c r="N471" s="743"/>
      <c r="O471" s="736"/>
      <c r="P471" s="175"/>
      <c r="Q471" s="83">
        <f>'Mapa de Risco'!H471</f>
        <v>0</v>
      </c>
      <c r="R471" s="732" t="s">
        <v>28</v>
      </c>
      <c r="S471" s="732"/>
      <c r="T471" s="732"/>
      <c r="U471" s="183"/>
      <c r="V471" s="174" t="str">
        <f t="shared" si="297"/>
        <v/>
      </c>
      <c r="W471" s="734"/>
      <c r="X471" s="707"/>
      <c r="Y471" s="734"/>
      <c r="Z471" s="122"/>
      <c r="AA471" s="412"/>
      <c r="AB471" s="412"/>
      <c r="AC471" s="412"/>
      <c r="AD471" s="524"/>
    </row>
    <row r="472" spans="2:30" s="78" customFormat="1" ht="15.6" customHeight="1" thickTop="1" thickBot="1" x14ac:dyDescent="0.25">
      <c r="B472" s="455"/>
      <c r="C472" s="462"/>
      <c r="D472" s="464" t="str">
        <f>'Mapa de Risco'!D472:D481</f>
        <v>FCS.07</v>
      </c>
      <c r="E472" s="471">
        <f>'Mapa de Risco'!E472:E481</f>
        <v>0</v>
      </c>
      <c r="F472" s="609" t="str">
        <f>'Mapa de Risco'!G472:G481</f>
        <v>Evento 47</v>
      </c>
      <c r="G472" s="120">
        <f>'Mapa de Risco'!F472</f>
        <v>0</v>
      </c>
      <c r="H472" s="729" t="s">
        <v>28</v>
      </c>
      <c r="I472" s="730"/>
      <c r="J472" s="731"/>
      <c r="K472" s="183"/>
      <c r="L472" s="174" t="str">
        <f t="shared" si="296"/>
        <v/>
      </c>
      <c r="M472" s="733" t="str">
        <f t="shared" ref="M472" si="304">IFERROR(AVERAGE(L472:L481),"")</f>
        <v/>
      </c>
      <c r="N472" s="742" t="str">
        <f t="shared" ref="N472" si="305">IF(M472="","",IF(M472&lt;=0.1,$L$10,IF(M472&lt;=0.3,$K$10,IF(M472&lt;=0.5,$J$10,IF(M472&lt;=0.7,$I$10,IF(M472&lt;=0.8,$H$10,""))))))</f>
        <v/>
      </c>
      <c r="O472" s="735" t="str">
        <f t="shared" ref="O472" si="306">IFERROR(1-M472,"")</f>
        <v/>
      </c>
      <c r="P472" s="175"/>
      <c r="Q472" s="83">
        <f>'Mapa de Risco'!H472</f>
        <v>0</v>
      </c>
      <c r="R472" s="732" t="s">
        <v>28</v>
      </c>
      <c r="S472" s="732"/>
      <c r="T472" s="732"/>
      <c r="U472" s="183"/>
      <c r="V472" s="174" t="str">
        <f t="shared" si="297"/>
        <v/>
      </c>
      <c r="W472" s="733" t="str">
        <f t="shared" ref="W472" si="307">IFERROR(AVERAGE(V472:V481),"")</f>
        <v/>
      </c>
      <c r="X472" s="706" t="str">
        <f t="shared" ref="X472" si="308">IF(W472="","",IF(W472&lt;=0.1,$V$10,IF(W472&lt;=0.3,$U$10,IF(W472&lt;=0.5,$T$10,IF(W472&lt;=0.7,$S$10,IF(W472&lt;=0.8,$R$10,""))))))</f>
        <v/>
      </c>
      <c r="Y472" s="733" t="str">
        <f t="shared" ref="Y472" si="309">IFERROR(1-W472,"")</f>
        <v/>
      </c>
      <c r="Z472" s="122"/>
      <c r="AA472" s="411" t="str">
        <f>IFERROR(IF(ROUND('Mapa de Risco'!K472:K481*'Avaliar os Controles Existent.'!O472:O481,0)&lt;=1,1,ROUND('Mapa de Risco'!K472:K481*'Avaliar os Controles Existent.'!O472:O481,0)),"")</f>
        <v/>
      </c>
      <c r="AB472" s="411" t="str">
        <f>IFERROR(IF(ROUND('Mapa de Risco'!L472:L481*'Avaliar os Controles Existent.'!Y472:Y481,0)&lt;=1,1,ROUND('Mapa de Risco'!L472:L481*'Avaliar os Controles Existent.'!Y472:Y481,0)),"")</f>
        <v/>
      </c>
      <c r="AC472" s="410" t="str">
        <f t="shared" si="275"/>
        <v/>
      </c>
      <c r="AD472" s="522" t="str">
        <f t="shared" si="289"/>
        <v/>
      </c>
    </row>
    <row r="473" spans="2:30" s="78" customFormat="1" ht="15.6" customHeight="1" thickTop="1" thickBot="1" x14ac:dyDescent="0.25">
      <c r="B473" s="455"/>
      <c r="C473" s="462"/>
      <c r="D473" s="465"/>
      <c r="E473" s="472"/>
      <c r="F473" s="610"/>
      <c r="G473" s="120">
        <f>'Mapa de Risco'!F473</f>
        <v>0</v>
      </c>
      <c r="H473" s="729" t="s">
        <v>28</v>
      </c>
      <c r="I473" s="730"/>
      <c r="J473" s="731"/>
      <c r="K473" s="183"/>
      <c r="L473" s="174" t="str">
        <f t="shared" si="296"/>
        <v/>
      </c>
      <c r="M473" s="733"/>
      <c r="N473" s="742"/>
      <c r="O473" s="735"/>
      <c r="P473" s="175"/>
      <c r="Q473" s="83">
        <f>'Mapa de Risco'!H473</f>
        <v>0</v>
      </c>
      <c r="R473" s="732" t="s">
        <v>28</v>
      </c>
      <c r="S473" s="732"/>
      <c r="T473" s="732"/>
      <c r="U473" s="183"/>
      <c r="V473" s="174" t="str">
        <f t="shared" si="297"/>
        <v/>
      </c>
      <c r="W473" s="733"/>
      <c r="X473" s="706"/>
      <c r="Y473" s="733"/>
      <c r="Z473" s="122"/>
      <c r="AA473" s="411"/>
      <c r="AB473" s="411"/>
      <c r="AC473" s="411"/>
      <c r="AD473" s="523"/>
    </row>
    <row r="474" spans="2:30" s="78" customFormat="1" ht="15.6" customHeight="1" thickTop="1" thickBot="1" x14ac:dyDescent="0.25">
      <c r="B474" s="455"/>
      <c r="C474" s="462"/>
      <c r="D474" s="465"/>
      <c r="E474" s="472"/>
      <c r="F474" s="610"/>
      <c r="G474" s="120">
        <f>'Mapa de Risco'!F474</f>
        <v>0</v>
      </c>
      <c r="H474" s="729" t="s">
        <v>28</v>
      </c>
      <c r="I474" s="730"/>
      <c r="J474" s="731"/>
      <c r="K474" s="183"/>
      <c r="L474" s="174" t="str">
        <f t="shared" si="296"/>
        <v/>
      </c>
      <c r="M474" s="733"/>
      <c r="N474" s="742"/>
      <c r="O474" s="735"/>
      <c r="P474" s="175"/>
      <c r="Q474" s="83">
        <f>'Mapa de Risco'!H474</f>
        <v>0</v>
      </c>
      <c r="R474" s="732" t="s">
        <v>28</v>
      </c>
      <c r="S474" s="732"/>
      <c r="T474" s="732"/>
      <c r="U474" s="183"/>
      <c r="V474" s="174" t="str">
        <f t="shared" si="297"/>
        <v/>
      </c>
      <c r="W474" s="733"/>
      <c r="X474" s="706"/>
      <c r="Y474" s="733"/>
      <c r="Z474" s="122"/>
      <c r="AA474" s="411"/>
      <c r="AB474" s="411"/>
      <c r="AC474" s="411"/>
      <c r="AD474" s="523"/>
    </row>
    <row r="475" spans="2:30" s="78" customFormat="1" ht="15.6" customHeight="1" thickTop="1" thickBot="1" x14ac:dyDescent="0.25">
      <c r="B475" s="455"/>
      <c r="C475" s="462"/>
      <c r="D475" s="465"/>
      <c r="E475" s="472"/>
      <c r="F475" s="610"/>
      <c r="G475" s="120">
        <f>'Mapa de Risco'!F475</f>
        <v>0</v>
      </c>
      <c r="H475" s="729" t="s">
        <v>28</v>
      </c>
      <c r="I475" s="730"/>
      <c r="J475" s="731"/>
      <c r="K475" s="183"/>
      <c r="L475" s="174" t="str">
        <f t="shared" si="296"/>
        <v/>
      </c>
      <c r="M475" s="733"/>
      <c r="N475" s="742"/>
      <c r="O475" s="735"/>
      <c r="P475" s="175"/>
      <c r="Q475" s="83">
        <f>'Mapa de Risco'!H475</f>
        <v>0</v>
      </c>
      <c r="R475" s="732" t="s">
        <v>28</v>
      </c>
      <c r="S475" s="732"/>
      <c r="T475" s="732"/>
      <c r="U475" s="183"/>
      <c r="V475" s="174" t="str">
        <f t="shared" si="297"/>
        <v/>
      </c>
      <c r="W475" s="733"/>
      <c r="X475" s="706"/>
      <c r="Y475" s="733"/>
      <c r="Z475" s="122"/>
      <c r="AA475" s="411"/>
      <c r="AB475" s="411"/>
      <c r="AC475" s="411"/>
      <c r="AD475" s="523"/>
    </row>
    <row r="476" spans="2:30" s="78" customFormat="1" ht="15.6" customHeight="1" thickTop="1" thickBot="1" x14ac:dyDescent="0.25">
      <c r="B476" s="455"/>
      <c r="C476" s="462"/>
      <c r="D476" s="465"/>
      <c r="E476" s="472"/>
      <c r="F476" s="610"/>
      <c r="G476" s="120">
        <f>'Mapa de Risco'!F476</f>
        <v>0</v>
      </c>
      <c r="H476" s="729" t="s">
        <v>28</v>
      </c>
      <c r="I476" s="730"/>
      <c r="J476" s="731"/>
      <c r="K476" s="183"/>
      <c r="L476" s="174" t="str">
        <f t="shared" si="296"/>
        <v/>
      </c>
      <c r="M476" s="733"/>
      <c r="N476" s="742"/>
      <c r="O476" s="735"/>
      <c r="P476" s="175"/>
      <c r="Q476" s="83">
        <f>'Mapa de Risco'!H476</f>
        <v>0</v>
      </c>
      <c r="R476" s="732" t="s">
        <v>28</v>
      </c>
      <c r="S476" s="732"/>
      <c r="T476" s="732"/>
      <c r="U476" s="183"/>
      <c r="V476" s="174" t="str">
        <f t="shared" si="297"/>
        <v/>
      </c>
      <c r="W476" s="733"/>
      <c r="X476" s="706"/>
      <c r="Y476" s="733"/>
      <c r="Z476" s="122"/>
      <c r="AA476" s="411"/>
      <c r="AB476" s="411"/>
      <c r="AC476" s="411"/>
      <c r="AD476" s="523"/>
    </row>
    <row r="477" spans="2:30" s="78" customFormat="1" ht="15.6" customHeight="1" thickTop="1" thickBot="1" x14ac:dyDescent="0.25">
      <c r="B477" s="455"/>
      <c r="C477" s="462"/>
      <c r="D477" s="465"/>
      <c r="E477" s="472"/>
      <c r="F477" s="610"/>
      <c r="G477" s="120">
        <f>'Mapa de Risco'!F477</f>
        <v>0</v>
      </c>
      <c r="H477" s="729" t="s">
        <v>28</v>
      </c>
      <c r="I477" s="730"/>
      <c r="J477" s="731"/>
      <c r="K477" s="183"/>
      <c r="L477" s="174" t="str">
        <f t="shared" si="296"/>
        <v/>
      </c>
      <c r="M477" s="733"/>
      <c r="N477" s="742"/>
      <c r="O477" s="735"/>
      <c r="P477" s="175"/>
      <c r="Q477" s="83">
        <f>'Mapa de Risco'!H477</f>
        <v>0</v>
      </c>
      <c r="R477" s="732" t="s">
        <v>28</v>
      </c>
      <c r="S477" s="732"/>
      <c r="T477" s="732"/>
      <c r="U477" s="183"/>
      <c r="V477" s="174" t="str">
        <f t="shared" si="297"/>
        <v/>
      </c>
      <c r="W477" s="733"/>
      <c r="X477" s="706"/>
      <c r="Y477" s="733"/>
      <c r="Z477" s="122"/>
      <c r="AA477" s="411"/>
      <c r="AB477" s="411"/>
      <c r="AC477" s="411"/>
      <c r="AD477" s="523"/>
    </row>
    <row r="478" spans="2:30" s="78" customFormat="1" ht="15.6" customHeight="1" thickTop="1" thickBot="1" x14ac:dyDescent="0.25">
      <c r="B478" s="455"/>
      <c r="C478" s="462"/>
      <c r="D478" s="465"/>
      <c r="E478" s="472"/>
      <c r="F478" s="610"/>
      <c r="G478" s="120">
        <f>'Mapa de Risco'!F478</f>
        <v>0</v>
      </c>
      <c r="H478" s="729" t="s">
        <v>28</v>
      </c>
      <c r="I478" s="730"/>
      <c r="J478" s="731"/>
      <c r="K478" s="183"/>
      <c r="L478" s="174" t="str">
        <f t="shared" si="296"/>
        <v/>
      </c>
      <c r="M478" s="733"/>
      <c r="N478" s="742"/>
      <c r="O478" s="735"/>
      <c r="P478" s="175"/>
      <c r="Q478" s="83">
        <f>'Mapa de Risco'!H478</f>
        <v>0</v>
      </c>
      <c r="R478" s="732" t="s">
        <v>28</v>
      </c>
      <c r="S478" s="732"/>
      <c r="T478" s="732"/>
      <c r="U478" s="183"/>
      <c r="V478" s="174" t="str">
        <f t="shared" si="297"/>
        <v/>
      </c>
      <c r="W478" s="733"/>
      <c r="X478" s="706"/>
      <c r="Y478" s="733"/>
      <c r="Z478" s="122"/>
      <c r="AA478" s="411"/>
      <c r="AB478" s="411"/>
      <c r="AC478" s="411"/>
      <c r="AD478" s="523"/>
    </row>
    <row r="479" spans="2:30" s="78" customFormat="1" ht="15.6" customHeight="1" thickTop="1" thickBot="1" x14ac:dyDescent="0.25">
      <c r="B479" s="455"/>
      <c r="C479" s="462"/>
      <c r="D479" s="465"/>
      <c r="E479" s="472"/>
      <c r="F479" s="610"/>
      <c r="G479" s="120">
        <f>'Mapa de Risco'!F479</f>
        <v>0</v>
      </c>
      <c r="H479" s="729" t="s">
        <v>28</v>
      </c>
      <c r="I479" s="730"/>
      <c r="J479" s="731"/>
      <c r="K479" s="183"/>
      <c r="L479" s="174" t="str">
        <f t="shared" si="296"/>
        <v/>
      </c>
      <c r="M479" s="733"/>
      <c r="N479" s="742"/>
      <c r="O479" s="735"/>
      <c r="P479" s="175"/>
      <c r="Q479" s="83">
        <f>'Mapa de Risco'!H479</f>
        <v>0</v>
      </c>
      <c r="R479" s="732" t="s">
        <v>28</v>
      </c>
      <c r="S479" s="732"/>
      <c r="T479" s="732"/>
      <c r="U479" s="183"/>
      <c r="V479" s="174" t="str">
        <f t="shared" si="297"/>
        <v/>
      </c>
      <c r="W479" s="733"/>
      <c r="X479" s="706"/>
      <c r="Y479" s="733"/>
      <c r="Z479" s="122"/>
      <c r="AA479" s="411"/>
      <c r="AB479" s="411"/>
      <c r="AC479" s="411"/>
      <c r="AD479" s="523"/>
    </row>
    <row r="480" spans="2:30" s="78" customFormat="1" ht="15.6" customHeight="1" thickTop="1" thickBot="1" x14ac:dyDescent="0.25">
      <c r="B480" s="455"/>
      <c r="C480" s="462"/>
      <c r="D480" s="465"/>
      <c r="E480" s="472"/>
      <c r="F480" s="610"/>
      <c r="G480" s="120">
        <f>'Mapa de Risco'!F480</f>
        <v>0</v>
      </c>
      <c r="H480" s="729" t="s">
        <v>28</v>
      </c>
      <c r="I480" s="730"/>
      <c r="J480" s="731"/>
      <c r="K480" s="183"/>
      <c r="L480" s="174" t="str">
        <f t="shared" si="296"/>
        <v/>
      </c>
      <c r="M480" s="733"/>
      <c r="N480" s="742"/>
      <c r="O480" s="735"/>
      <c r="P480" s="175"/>
      <c r="Q480" s="83">
        <f>'Mapa de Risco'!H480</f>
        <v>0</v>
      </c>
      <c r="R480" s="732" t="s">
        <v>28</v>
      </c>
      <c r="S480" s="732"/>
      <c r="T480" s="732"/>
      <c r="U480" s="183"/>
      <c r="V480" s="174" t="str">
        <f t="shared" si="297"/>
        <v/>
      </c>
      <c r="W480" s="733"/>
      <c r="X480" s="706"/>
      <c r="Y480" s="733"/>
      <c r="Z480" s="122"/>
      <c r="AA480" s="411"/>
      <c r="AB480" s="411"/>
      <c r="AC480" s="411"/>
      <c r="AD480" s="523"/>
    </row>
    <row r="481" spans="2:30" s="78" customFormat="1" ht="15.6" customHeight="1" thickTop="1" thickBot="1" x14ac:dyDescent="0.25">
      <c r="B481" s="455"/>
      <c r="C481" s="462"/>
      <c r="D481" s="466"/>
      <c r="E481" s="473"/>
      <c r="F481" s="611"/>
      <c r="G481" s="120">
        <f>'Mapa de Risco'!F481</f>
        <v>0</v>
      </c>
      <c r="H481" s="729" t="s">
        <v>28</v>
      </c>
      <c r="I481" s="730"/>
      <c r="J481" s="731"/>
      <c r="K481" s="183"/>
      <c r="L481" s="174" t="str">
        <f t="shared" si="296"/>
        <v/>
      </c>
      <c r="M481" s="734"/>
      <c r="N481" s="743"/>
      <c r="O481" s="736"/>
      <c r="P481" s="175"/>
      <c r="Q481" s="83">
        <f>'Mapa de Risco'!H481</f>
        <v>0</v>
      </c>
      <c r="R481" s="732" t="s">
        <v>28</v>
      </c>
      <c r="S481" s="732"/>
      <c r="T481" s="732"/>
      <c r="U481" s="183"/>
      <c r="V481" s="174" t="str">
        <f t="shared" si="297"/>
        <v/>
      </c>
      <c r="W481" s="734"/>
      <c r="X481" s="707"/>
      <c r="Y481" s="734"/>
      <c r="Z481" s="122"/>
      <c r="AA481" s="412"/>
      <c r="AB481" s="412"/>
      <c r="AC481" s="412"/>
      <c r="AD481" s="524"/>
    </row>
    <row r="482" spans="2:30" s="78" customFormat="1" ht="15.6" customHeight="1" thickTop="1" thickBot="1" x14ac:dyDescent="0.25">
      <c r="B482" s="455"/>
      <c r="C482" s="462"/>
      <c r="D482" s="464" t="str">
        <f>'Mapa de Risco'!D482:D491</f>
        <v>FCS.08</v>
      </c>
      <c r="E482" s="471">
        <f>'Mapa de Risco'!E482:E491</f>
        <v>0</v>
      </c>
      <c r="F482" s="609" t="str">
        <f>'Mapa de Risco'!G482:G491</f>
        <v>Evento 48</v>
      </c>
      <c r="G482" s="120">
        <f>'Mapa de Risco'!F482</f>
        <v>0</v>
      </c>
      <c r="H482" s="729" t="s">
        <v>28</v>
      </c>
      <c r="I482" s="730"/>
      <c r="J482" s="731"/>
      <c r="K482" s="183"/>
      <c r="L482" s="174" t="str">
        <f t="shared" si="296"/>
        <v/>
      </c>
      <c r="M482" s="733" t="str">
        <f t="shared" ref="M482" si="310">IFERROR(AVERAGE(L482:L491),"")</f>
        <v/>
      </c>
      <c r="N482" s="742" t="str">
        <f t="shared" ref="N482" si="311">IF(M482="","",IF(M482&lt;=0.1,$L$10,IF(M482&lt;=0.3,$K$10,IF(M482&lt;=0.5,$J$10,IF(M482&lt;=0.7,$I$10,IF(M482&lt;=0.8,$H$10,""))))))</f>
        <v/>
      </c>
      <c r="O482" s="735" t="str">
        <f t="shared" ref="O482" si="312">IFERROR(1-M482,"")</f>
        <v/>
      </c>
      <c r="P482" s="175"/>
      <c r="Q482" s="83">
        <f>'Mapa de Risco'!H482</f>
        <v>0</v>
      </c>
      <c r="R482" s="732" t="s">
        <v>28</v>
      </c>
      <c r="S482" s="732"/>
      <c r="T482" s="732"/>
      <c r="U482" s="183"/>
      <c r="V482" s="174" t="str">
        <f t="shared" si="297"/>
        <v/>
      </c>
      <c r="W482" s="733" t="str">
        <f t="shared" ref="W482" si="313">IFERROR(AVERAGE(V482:V491),"")</f>
        <v/>
      </c>
      <c r="X482" s="706" t="str">
        <f t="shared" ref="X482" si="314">IF(W482="","",IF(W482&lt;=0.1,$V$10,IF(W482&lt;=0.3,$U$10,IF(W482&lt;=0.5,$T$10,IF(W482&lt;=0.7,$S$10,IF(W482&lt;=0.8,$R$10,""))))))</f>
        <v/>
      </c>
      <c r="Y482" s="733" t="str">
        <f t="shared" ref="Y482" si="315">IFERROR(1-W482,"")</f>
        <v/>
      </c>
      <c r="Z482" s="122"/>
      <c r="AA482" s="411" t="str">
        <f>IFERROR(IF(ROUND('Mapa de Risco'!K482:K491*'Avaliar os Controles Existent.'!O482:O491,0)&lt;=1,1,ROUND('Mapa de Risco'!K482:K491*'Avaliar os Controles Existent.'!O482:O491,0)),"")</f>
        <v/>
      </c>
      <c r="AB482" s="411" t="str">
        <f>IFERROR(IF(ROUND('Mapa de Risco'!L482:L491*'Avaliar os Controles Existent.'!Y482:Y491,0)&lt;=1,1,ROUND('Mapa de Risco'!L482:L491*'Avaliar os Controles Existent.'!Y482:Y491,0)),"")</f>
        <v/>
      </c>
      <c r="AC482" s="410" t="str">
        <f t="shared" si="275"/>
        <v/>
      </c>
      <c r="AD482" s="522" t="str">
        <f t="shared" si="289"/>
        <v/>
      </c>
    </row>
    <row r="483" spans="2:30" s="78" customFormat="1" ht="15.6" customHeight="1" thickTop="1" thickBot="1" x14ac:dyDescent="0.25">
      <c r="B483" s="455"/>
      <c r="C483" s="462"/>
      <c r="D483" s="465"/>
      <c r="E483" s="472"/>
      <c r="F483" s="610"/>
      <c r="G483" s="120">
        <f>'Mapa de Risco'!F483</f>
        <v>0</v>
      </c>
      <c r="H483" s="729" t="s">
        <v>28</v>
      </c>
      <c r="I483" s="730"/>
      <c r="J483" s="731"/>
      <c r="K483" s="183"/>
      <c r="L483" s="174" t="str">
        <f t="shared" si="296"/>
        <v/>
      </c>
      <c r="M483" s="733"/>
      <c r="N483" s="742"/>
      <c r="O483" s="735"/>
      <c r="P483" s="175"/>
      <c r="Q483" s="83">
        <f>'Mapa de Risco'!H483</f>
        <v>0</v>
      </c>
      <c r="R483" s="732" t="s">
        <v>28</v>
      </c>
      <c r="S483" s="732"/>
      <c r="T483" s="732"/>
      <c r="U483" s="183"/>
      <c r="V483" s="174" t="str">
        <f t="shared" si="297"/>
        <v/>
      </c>
      <c r="W483" s="733"/>
      <c r="X483" s="706"/>
      <c r="Y483" s="733"/>
      <c r="Z483" s="122"/>
      <c r="AA483" s="411"/>
      <c r="AB483" s="411"/>
      <c r="AC483" s="411"/>
      <c r="AD483" s="523"/>
    </row>
    <row r="484" spans="2:30" s="78" customFormat="1" ht="15.6" customHeight="1" thickTop="1" thickBot="1" x14ac:dyDescent="0.25">
      <c r="B484" s="455"/>
      <c r="C484" s="462"/>
      <c r="D484" s="465"/>
      <c r="E484" s="472"/>
      <c r="F484" s="610"/>
      <c r="G484" s="120">
        <f>'Mapa de Risco'!F484</f>
        <v>0</v>
      </c>
      <c r="H484" s="729" t="s">
        <v>28</v>
      </c>
      <c r="I484" s="730"/>
      <c r="J484" s="731"/>
      <c r="K484" s="183"/>
      <c r="L484" s="174" t="str">
        <f t="shared" si="296"/>
        <v/>
      </c>
      <c r="M484" s="733"/>
      <c r="N484" s="742"/>
      <c r="O484" s="735"/>
      <c r="P484" s="175"/>
      <c r="Q484" s="83">
        <f>'Mapa de Risco'!H484</f>
        <v>0</v>
      </c>
      <c r="R484" s="732" t="s">
        <v>28</v>
      </c>
      <c r="S484" s="732"/>
      <c r="T484" s="732"/>
      <c r="U484" s="183"/>
      <c r="V484" s="174" t="str">
        <f t="shared" si="297"/>
        <v/>
      </c>
      <c r="W484" s="733"/>
      <c r="X484" s="706"/>
      <c r="Y484" s="733"/>
      <c r="Z484" s="122"/>
      <c r="AA484" s="411"/>
      <c r="AB484" s="411"/>
      <c r="AC484" s="411"/>
      <c r="AD484" s="523"/>
    </row>
    <row r="485" spans="2:30" s="78" customFormat="1" ht="15.6" customHeight="1" thickTop="1" thickBot="1" x14ac:dyDescent="0.25">
      <c r="B485" s="455"/>
      <c r="C485" s="462"/>
      <c r="D485" s="465"/>
      <c r="E485" s="472"/>
      <c r="F485" s="610"/>
      <c r="G485" s="120">
        <f>'Mapa de Risco'!F485</f>
        <v>0</v>
      </c>
      <c r="H485" s="729" t="s">
        <v>28</v>
      </c>
      <c r="I485" s="730"/>
      <c r="J485" s="731"/>
      <c r="K485" s="183"/>
      <c r="L485" s="174" t="str">
        <f t="shared" si="296"/>
        <v/>
      </c>
      <c r="M485" s="733"/>
      <c r="N485" s="742"/>
      <c r="O485" s="735"/>
      <c r="P485" s="175"/>
      <c r="Q485" s="83">
        <f>'Mapa de Risco'!H485</f>
        <v>0</v>
      </c>
      <c r="R485" s="732" t="s">
        <v>28</v>
      </c>
      <c r="S485" s="732"/>
      <c r="T485" s="732"/>
      <c r="U485" s="183"/>
      <c r="V485" s="174" t="str">
        <f t="shared" si="297"/>
        <v/>
      </c>
      <c r="W485" s="733"/>
      <c r="X485" s="706"/>
      <c r="Y485" s="733"/>
      <c r="Z485" s="122"/>
      <c r="AA485" s="411"/>
      <c r="AB485" s="411"/>
      <c r="AC485" s="411"/>
      <c r="AD485" s="523"/>
    </row>
    <row r="486" spans="2:30" s="78" customFormat="1" ht="15.6" customHeight="1" thickTop="1" thickBot="1" x14ac:dyDescent="0.25">
      <c r="B486" s="455"/>
      <c r="C486" s="462"/>
      <c r="D486" s="465"/>
      <c r="E486" s="472"/>
      <c r="F486" s="610"/>
      <c r="G486" s="120">
        <f>'Mapa de Risco'!F486</f>
        <v>0</v>
      </c>
      <c r="H486" s="729" t="s">
        <v>28</v>
      </c>
      <c r="I486" s="730"/>
      <c r="J486" s="731"/>
      <c r="K486" s="183"/>
      <c r="L486" s="174" t="str">
        <f t="shared" si="296"/>
        <v/>
      </c>
      <c r="M486" s="733"/>
      <c r="N486" s="742"/>
      <c r="O486" s="735"/>
      <c r="P486" s="175"/>
      <c r="Q486" s="83">
        <f>'Mapa de Risco'!H486</f>
        <v>0</v>
      </c>
      <c r="R486" s="732" t="s">
        <v>28</v>
      </c>
      <c r="S486" s="732"/>
      <c r="T486" s="732"/>
      <c r="U486" s="183"/>
      <c r="V486" s="174" t="str">
        <f t="shared" si="297"/>
        <v/>
      </c>
      <c r="W486" s="733"/>
      <c r="X486" s="706"/>
      <c r="Y486" s="733"/>
      <c r="Z486" s="122"/>
      <c r="AA486" s="411"/>
      <c r="AB486" s="411"/>
      <c r="AC486" s="411"/>
      <c r="AD486" s="523"/>
    </row>
    <row r="487" spans="2:30" s="78" customFormat="1" ht="15.6" customHeight="1" thickTop="1" thickBot="1" x14ac:dyDescent="0.25">
      <c r="B487" s="455"/>
      <c r="C487" s="462"/>
      <c r="D487" s="465"/>
      <c r="E487" s="472"/>
      <c r="F487" s="610"/>
      <c r="G487" s="120">
        <f>'Mapa de Risco'!F487</f>
        <v>0</v>
      </c>
      <c r="H487" s="729" t="s">
        <v>28</v>
      </c>
      <c r="I487" s="730"/>
      <c r="J487" s="731"/>
      <c r="K487" s="183"/>
      <c r="L487" s="174" t="str">
        <f t="shared" si="296"/>
        <v/>
      </c>
      <c r="M487" s="733"/>
      <c r="N487" s="742"/>
      <c r="O487" s="735"/>
      <c r="P487" s="175"/>
      <c r="Q487" s="83">
        <f>'Mapa de Risco'!H487</f>
        <v>0</v>
      </c>
      <c r="R487" s="732" t="s">
        <v>28</v>
      </c>
      <c r="S487" s="732"/>
      <c r="T487" s="732"/>
      <c r="U487" s="183"/>
      <c r="V487" s="174" t="str">
        <f t="shared" si="297"/>
        <v/>
      </c>
      <c r="W487" s="733"/>
      <c r="X487" s="706"/>
      <c r="Y487" s="733"/>
      <c r="Z487" s="122"/>
      <c r="AA487" s="411"/>
      <c r="AB487" s="411"/>
      <c r="AC487" s="411"/>
      <c r="AD487" s="523"/>
    </row>
    <row r="488" spans="2:30" s="78" customFormat="1" ht="15.6" customHeight="1" thickTop="1" thickBot="1" x14ac:dyDescent="0.25">
      <c r="B488" s="455"/>
      <c r="C488" s="462"/>
      <c r="D488" s="465"/>
      <c r="E488" s="472"/>
      <c r="F488" s="610"/>
      <c r="G488" s="120">
        <f>'Mapa de Risco'!F488</f>
        <v>0</v>
      </c>
      <c r="H488" s="729" t="s">
        <v>28</v>
      </c>
      <c r="I488" s="730"/>
      <c r="J488" s="731"/>
      <c r="K488" s="183"/>
      <c r="L488" s="174" t="str">
        <f t="shared" si="296"/>
        <v/>
      </c>
      <c r="M488" s="733"/>
      <c r="N488" s="742"/>
      <c r="O488" s="735"/>
      <c r="P488" s="175"/>
      <c r="Q488" s="83">
        <f>'Mapa de Risco'!H488</f>
        <v>0</v>
      </c>
      <c r="R488" s="732" t="s">
        <v>28</v>
      </c>
      <c r="S488" s="732"/>
      <c r="T488" s="732"/>
      <c r="U488" s="183"/>
      <c r="V488" s="174" t="str">
        <f t="shared" si="297"/>
        <v/>
      </c>
      <c r="W488" s="733"/>
      <c r="X488" s="706"/>
      <c r="Y488" s="733"/>
      <c r="Z488" s="122"/>
      <c r="AA488" s="411"/>
      <c r="AB488" s="411"/>
      <c r="AC488" s="411"/>
      <c r="AD488" s="523"/>
    </row>
    <row r="489" spans="2:30" s="78" customFormat="1" ht="15.6" customHeight="1" thickTop="1" thickBot="1" x14ac:dyDescent="0.25">
      <c r="B489" s="455"/>
      <c r="C489" s="462"/>
      <c r="D489" s="465"/>
      <c r="E489" s="472"/>
      <c r="F489" s="610"/>
      <c r="G489" s="120">
        <f>'Mapa de Risco'!F489</f>
        <v>0</v>
      </c>
      <c r="H489" s="729" t="s">
        <v>28</v>
      </c>
      <c r="I489" s="730"/>
      <c r="J489" s="731"/>
      <c r="K489" s="183"/>
      <c r="L489" s="174" t="str">
        <f t="shared" si="296"/>
        <v/>
      </c>
      <c r="M489" s="733"/>
      <c r="N489" s="742"/>
      <c r="O489" s="735"/>
      <c r="P489" s="175"/>
      <c r="Q489" s="83">
        <f>'Mapa de Risco'!H489</f>
        <v>0</v>
      </c>
      <c r="R489" s="732" t="s">
        <v>28</v>
      </c>
      <c r="S489" s="732"/>
      <c r="T489" s="732"/>
      <c r="U489" s="183"/>
      <c r="V489" s="174" t="str">
        <f t="shared" si="297"/>
        <v/>
      </c>
      <c r="W489" s="733"/>
      <c r="X489" s="706"/>
      <c r="Y489" s="733"/>
      <c r="Z489" s="122"/>
      <c r="AA489" s="411"/>
      <c r="AB489" s="411"/>
      <c r="AC489" s="411"/>
      <c r="AD489" s="523"/>
    </row>
    <row r="490" spans="2:30" s="78" customFormat="1" ht="15.6" customHeight="1" thickTop="1" thickBot="1" x14ac:dyDescent="0.25">
      <c r="B490" s="455"/>
      <c r="C490" s="462"/>
      <c r="D490" s="465"/>
      <c r="E490" s="472"/>
      <c r="F490" s="610"/>
      <c r="G490" s="120">
        <f>'Mapa de Risco'!F490</f>
        <v>0</v>
      </c>
      <c r="H490" s="729" t="s">
        <v>28</v>
      </c>
      <c r="I490" s="730"/>
      <c r="J490" s="731"/>
      <c r="K490" s="183"/>
      <c r="L490" s="174" t="str">
        <f t="shared" si="296"/>
        <v/>
      </c>
      <c r="M490" s="733"/>
      <c r="N490" s="742"/>
      <c r="O490" s="735"/>
      <c r="P490" s="175"/>
      <c r="Q490" s="83">
        <f>'Mapa de Risco'!H490</f>
        <v>0</v>
      </c>
      <c r="R490" s="732" t="s">
        <v>28</v>
      </c>
      <c r="S490" s="732"/>
      <c r="T490" s="732"/>
      <c r="U490" s="183"/>
      <c r="V490" s="174" t="str">
        <f t="shared" si="297"/>
        <v/>
      </c>
      <c r="W490" s="733"/>
      <c r="X490" s="706"/>
      <c r="Y490" s="733"/>
      <c r="Z490" s="122"/>
      <c r="AA490" s="411"/>
      <c r="AB490" s="411"/>
      <c r="AC490" s="411"/>
      <c r="AD490" s="523"/>
    </row>
    <row r="491" spans="2:30" s="78" customFormat="1" ht="15.6" customHeight="1" thickTop="1" thickBot="1" x14ac:dyDescent="0.25">
      <c r="B491" s="456"/>
      <c r="C491" s="463"/>
      <c r="D491" s="466"/>
      <c r="E491" s="473"/>
      <c r="F491" s="611"/>
      <c r="G491" s="120">
        <f>'Mapa de Risco'!F491</f>
        <v>0</v>
      </c>
      <c r="H491" s="729" t="s">
        <v>28</v>
      </c>
      <c r="I491" s="730"/>
      <c r="J491" s="731"/>
      <c r="K491" s="183"/>
      <c r="L491" s="174" t="str">
        <f t="shared" si="296"/>
        <v/>
      </c>
      <c r="M491" s="734"/>
      <c r="N491" s="743"/>
      <c r="O491" s="736"/>
      <c r="P491" s="175"/>
      <c r="Q491" s="83">
        <f>'Mapa de Risco'!H491</f>
        <v>0</v>
      </c>
      <c r="R491" s="732" t="s">
        <v>28</v>
      </c>
      <c r="S491" s="732"/>
      <c r="T491" s="732"/>
      <c r="U491" s="183"/>
      <c r="V491" s="174" t="str">
        <f t="shared" si="297"/>
        <v/>
      </c>
      <c r="W491" s="734"/>
      <c r="X491" s="707"/>
      <c r="Y491" s="734"/>
      <c r="Z491" s="122"/>
      <c r="AA491" s="412"/>
      <c r="AB491" s="412"/>
      <c r="AC491" s="412"/>
      <c r="AD491" s="524"/>
    </row>
    <row r="492" spans="2:30" s="78" customFormat="1" ht="13.9" customHeight="1" thickTop="1" thickBot="1" x14ac:dyDescent="0.25">
      <c r="B492" s="457" t="str">
        <f>'Mapa de Risco'!B492:B571</f>
        <v>Subp.07</v>
      </c>
      <c r="C492" s="458">
        <f>'Mapa de Risco'!C492:C571</f>
        <v>0</v>
      </c>
      <c r="D492" s="445" t="str">
        <f>'Mapa de Risco'!D492:D501</f>
        <v>FCS.01</v>
      </c>
      <c r="E492" s="470">
        <f>'Mapa de Risco'!E492:E501</f>
        <v>0</v>
      </c>
      <c r="F492" s="612" t="str">
        <f>'Mapa de Risco'!G492:G501</f>
        <v>Evento 49</v>
      </c>
      <c r="G492" s="123">
        <f>'Mapa de Risco'!F492</f>
        <v>0</v>
      </c>
      <c r="H492" s="711" t="s">
        <v>28</v>
      </c>
      <c r="I492" s="712"/>
      <c r="J492" s="713"/>
      <c r="K492" s="182"/>
      <c r="L492" s="170" t="str">
        <f t="shared" si="296"/>
        <v/>
      </c>
      <c r="M492" s="714" t="str">
        <f t="shared" ref="M492" si="316">IFERROR(AVERAGE(L492:L501),"")</f>
        <v/>
      </c>
      <c r="N492" s="744" t="str">
        <f t="shared" ref="N492" si="317">IF(M492="","",IF(M492&lt;=0.1,$L$10,IF(M492&lt;=0.3,$K$10,IF(M492&lt;=0.5,$J$10,IF(M492&lt;=0.7,$I$10,IF(M492&lt;=0.8,$H$10,""))))))</f>
        <v/>
      </c>
      <c r="O492" s="726" t="str">
        <f t="shared" ref="O492" si="318">IFERROR(1-M492,"")</f>
        <v/>
      </c>
      <c r="P492" s="117"/>
      <c r="Q492" s="80">
        <f>'Mapa de Risco'!H492</f>
        <v>0</v>
      </c>
      <c r="R492" s="728" t="s">
        <v>28</v>
      </c>
      <c r="S492" s="728"/>
      <c r="T492" s="728"/>
      <c r="U492" s="182"/>
      <c r="V492" s="170" t="str">
        <f t="shared" si="297"/>
        <v/>
      </c>
      <c r="W492" s="714" t="str">
        <f t="shared" ref="W492" si="319">IFERROR(AVERAGE(V492:V501),"")</f>
        <v/>
      </c>
      <c r="X492" s="708" t="str">
        <f t="shared" ref="X492" si="320">IF(W492="","",IF(W492&lt;=0.1,$V$10,IF(W492&lt;=0.3,$U$10,IF(W492&lt;=0.5,$T$10,IF(W492&lt;=0.7,$S$10,IF(W492&lt;=0.8,$R$10,""))))))</f>
        <v/>
      </c>
      <c r="Y492" s="714" t="str">
        <f t="shared" ref="Y492" si="321">IFERROR(1-W492,"")</f>
        <v/>
      </c>
      <c r="AA492" s="417" t="str">
        <f>IFERROR(IF(ROUND('Mapa de Risco'!K492:K501*'Avaliar os Controles Existent.'!O492:O501,0)&lt;=1,1,ROUND('Mapa de Risco'!K492:K501*'Avaliar os Controles Existent.'!O492:O501,0)),"")</f>
        <v/>
      </c>
      <c r="AB492" s="417" t="str">
        <f>IFERROR(IF(ROUND('Mapa de Risco'!L492:L501*'Avaliar os Controles Existent.'!Y492:Y501,0)&lt;=1,1,ROUND('Mapa de Risco'!L492:L501*'Avaliar os Controles Existent.'!Y492:Y501,0)),"")</f>
        <v/>
      </c>
      <c r="AC492" s="538" t="str">
        <f t="shared" ref="AC492:AC552" si="322">IFERROR(AA492*AB492,"")</f>
        <v/>
      </c>
      <c r="AD492" s="525" t="str">
        <f t="shared" si="289"/>
        <v/>
      </c>
    </row>
    <row r="493" spans="2:30" s="78" customFormat="1" ht="13.9" customHeight="1" thickTop="1" thickBot="1" x14ac:dyDescent="0.25">
      <c r="B493" s="446"/>
      <c r="C493" s="459"/>
      <c r="D493" s="446"/>
      <c r="E493" s="459"/>
      <c r="F493" s="613"/>
      <c r="G493" s="123">
        <f>'Mapa de Risco'!F493</f>
        <v>0</v>
      </c>
      <c r="H493" s="711" t="s">
        <v>28</v>
      </c>
      <c r="I493" s="712"/>
      <c r="J493" s="713"/>
      <c r="K493" s="182"/>
      <c r="L493" s="170" t="str">
        <f t="shared" si="296"/>
        <v/>
      </c>
      <c r="M493" s="714"/>
      <c r="N493" s="744"/>
      <c r="O493" s="726"/>
      <c r="P493" s="117"/>
      <c r="Q493" s="80">
        <f>'Mapa de Risco'!H493</f>
        <v>0</v>
      </c>
      <c r="R493" s="728" t="s">
        <v>28</v>
      </c>
      <c r="S493" s="728"/>
      <c r="T493" s="728"/>
      <c r="U493" s="182"/>
      <c r="V493" s="170" t="str">
        <f t="shared" si="297"/>
        <v/>
      </c>
      <c r="W493" s="714"/>
      <c r="X493" s="708"/>
      <c r="Y493" s="714"/>
      <c r="AA493" s="417"/>
      <c r="AB493" s="417"/>
      <c r="AC493" s="539"/>
      <c r="AD493" s="526"/>
    </row>
    <row r="494" spans="2:30" s="78" customFormat="1" ht="13.9" customHeight="1" thickTop="1" thickBot="1" x14ac:dyDescent="0.25">
      <c r="B494" s="446"/>
      <c r="C494" s="459"/>
      <c r="D494" s="446"/>
      <c r="E494" s="459"/>
      <c r="F494" s="613"/>
      <c r="G494" s="123">
        <f>'Mapa de Risco'!F494</f>
        <v>0</v>
      </c>
      <c r="H494" s="711" t="s">
        <v>28</v>
      </c>
      <c r="I494" s="712"/>
      <c r="J494" s="713"/>
      <c r="K494" s="182"/>
      <c r="L494" s="170" t="str">
        <f t="shared" si="296"/>
        <v/>
      </c>
      <c r="M494" s="714"/>
      <c r="N494" s="744"/>
      <c r="O494" s="726"/>
      <c r="P494" s="117"/>
      <c r="Q494" s="80">
        <f>'Mapa de Risco'!H494</f>
        <v>0</v>
      </c>
      <c r="R494" s="728" t="s">
        <v>28</v>
      </c>
      <c r="S494" s="728"/>
      <c r="T494" s="728"/>
      <c r="U494" s="182"/>
      <c r="V494" s="170" t="str">
        <f t="shared" si="297"/>
        <v/>
      </c>
      <c r="W494" s="714"/>
      <c r="X494" s="708"/>
      <c r="Y494" s="714"/>
      <c r="AA494" s="417"/>
      <c r="AB494" s="417"/>
      <c r="AC494" s="539"/>
      <c r="AD494" s="526"/>
    </row>
    <row r="495" spans="2:30" s="78" customFormat="1" ht="13.9" customHeight="1" thickTop="1" thickBot="1" x14ac:dyDescent="0.25">
      <c r="B495" s="446"/>
      <c r="C495" s="459"/>
      <c r="D495" s="446"/>
      <c r="E495" s="459"/>
      <c r="F495" s="613"/>
      <c r="G495" s="123">
        <f>'Mapa de Risco'!F495</f>
        <v>0</v>
      </c>
      <c r="H495" s="711" t="s">
        <v>28</v>
      </c>
      <c r="I495" s="712"/>
      <c r="J495" s="713"/>
      <c r="K495" s="182"/>
      <c r="L495" s="170" t="str">
        <f t="shared" si="296"/>
        <v/>
      </c>
      <c r="M495" s="714"/>
      <c r="N495" s="744"/>
      <c r="O495" s="726"/>
      <c r="P495" s="117"/>
      <c r="Q495" s="80">
        <f>'Mapa de Risco'!H495</f>
        <v>0</v>
      </c>
      <c r="R495" s="728" t="s">
        <v>28</v>
      </c>
      <c r="S495" s="728"/>
      <c r="T495" s="728"/>
      <c r="U495" s="182"/>
      <c r="V495" s="170" t="str">
        <f t="shared" si="297"/>
        <v/>
      </c>
      <c r="W495" s="714"/>
      <c r="X495" s="708"/>
      <c r="Y495" s="714"/>
      <c r="AA495" s="417"/>
      <c r="AB495" s="417"/>
      <c r="AC495" s="539"/>
      <c r="AD495" s="526"/>
    </row>
    <row r="496" spans="2:30" s="78" customFormat="1" ht="13.9" customHeight="1" thickTop="1" thickBot="1" x14ac:dyDescent="0.25">
      <c r="B496" s="446"/>
      <c r="C496" s="459"/>
      <c r="D496" s="446"/>
      <c r="E496" s="459"/>
      <c r="F496" s="613"/>
      <c r="G496" s="123">
        <f>'Mapa de Risco'!F496</f>
        <v>0</v>
      </c>
      <c r="H496" s="711" t="s">
        <v>28</v>
      </c>
      <c r="I496" s="712"/>
      <c r="J496" s="713"/>
      <c r="K496" s="182"/>
      <c r="L496" s="170" t="str">
        <f t="shared" si="296"/>
        <v/>
      </c>
      <c r="M496" s="714"/>
      <c r="N496" s="744"/>
      <c r="O496" s="726"/>
      <c r="P496" s="117"/>
      <c r="Q496" s="80">
        <f>'Mapa de Risco'!H496</f>
        <v>0</v>
      </c>
      <c r="R496" s="728" t="s">
        <v>28</v>
      </c>
      <c r="S496" s="728"/>
      <c r="T496" s="728"/>
      <c r="U496" s="182"/>
      <c r="V496" s="170" t="str">
        <f t="shared" si="297"/>
        <v/>
      </c>
      <c r="W496" s="714"/>
      <c r="X496" s="708"/>
      <c r="Y496" s="714"/>
      <c r="AA496" s="417"/>
      <c r="AB496" s="417"/>
      <c r="AC496" s="539"/>
      <c r="AD496" s="526"/>
    </row>
    <row r="497" spans="2:30" s="78" customFormat="1" ht="13.9" customHeight="1" thickTop="1" thickBot="1" x14ac:dyDescent="0.25">
      <c r="B497" s="446"/>
      <c r="C497" s="459"/>
      <c r="D497" s="446"/>
      <c r="E497" s="459"/>
      <c r="F497" s="613"/>
      <c r="G497" s="123">
        <f>'Mapa de Risco'!F497</f>
        <v>0</v>
      </c>
      <c r="H497" s="711" t="s">
        <v>28</v>
      </c>
      <c r="I497" s="712"/>
      <c r="J497" s="713"/>
      <c r="K497" s="182"/>
      <c r="L497" s="170" t="str">
        <f t="shared" si="296"/>
        <v/>
      </c>
      <c r="M497" s="714"/>
      <c r="N497" s="744"/>
      <c r="O497" s="726"/>
      <c r="P497" s="117"/>
      <c r="Q497" s="80">
        <f>'Mapa de Risco'!H497</f>
        <v>0</v>
      </c>
      <c r="R497" s="728" t="s">
        <v>28</v>
      </c>
      <c r="S497" s="728"/>
      <c r="T497" s="728"/>
      <c r="U497" s="182"/>
      <c r="V497" s="170" t="str">
        <f t="shared" si="297"/>
        <v/>
      </c>
      <c r="W497" s="714"/>
      <c r="X497" s="708"/>
      <c r="Y497" s="714"/>
      <c r="AA497" s="417"/>
      <c r="AB497" s="417"/>
      <c r="AC497" s="539"/>
      <c r="AD497" s="526"/>
    </row>
    <row r="498" spans="2:30" s="78" customFormat="1" ht="13.9" customHeight="1" thickTop="1" thickBot="1" x14ac:dyDescent="0.25">
      <c r="B498" s="446"/>
      <c r="C498" s="459"/>
      <c r="D498" s="446"/>
      <c r="E498" s="459"/>
      <c r="F498" s="613"/>
      <c r="G498" s="123">
        <f>'Mapa de Risco'!F498</f>
        <v>0</v>
      </c>
      <c r="H498" s="711" t="s">
        <v>28</v>
      </c>
      <c r="I498" s="712"/>
      <c r="J498" s="713"/>
      <c r="K498" s="182"/>
      <c r="L498" s="170" t="str">
        <f t="shared" si="296"/>
        <v/>
      </c>
      <c r="M498" s="714"/>
      <c r="N498" s="744"/>
      <c r="O498" s="726"/>
      <c r="P498" s="117"/>
      <c r="Q498" s="80">
        <f>'Mapa de Risco'!H498</f>
        <v>0</v>
      </c>
      <c r="R498" s="728" t="s">
        <v>28</v>
      </c>
      <c r="S498" s="728"/>
      <c r="T498" s="728"/>
      <c r="U498" s="182"/>
      <c r="V498" s="170" t="str">
        <f t="shared" si="297"/>
        <v/>
      </c>
      <c r="W498" s="714"/>
      <c r="X498" s="708"/>
      <c r="Y498" s="714"/>
      <c r="AA498" s="417"/>
      <c r="AB498" s="417"/>
      <c r="AC498" s="539"/>
      <c r="AD498" s="526"/>
    </row>
    <row r="499" spans="2:30" s="78" customFormat="1" ht="13.9" customHeight="1" thickTop="1" thickBot="1" x14ac:dyDescent="0.25">
      <c r="B499" s="446"/>
      <c r="C499" s="459"/>
      <c r="D499" s="446"/>
      <c r="E499" s="459"/>
      <c r="F499" s="613"/>
      <c r="G499" s="123">
        <f>'Mapa de Risco'!F499</f>
        <v>0</v>
      </c>
      <c r="H499" s="711" t="s">
        <v>28</v>
      </c>
      <c r="I499" s="712"/>
      <c r="J499" s="713"/>
      <c r="K499" s="182"/>
      <c r="L499" s="170" t="str">
        <f t="shared" si="296"/>
        <v/>
      </c>
      <c r="M499" s="714"/>
      <c r="N499" s="744"/>
      <c r="O499" s="726"/>
      <c r="P499" s="117"/>
      <c r="Q499" s="80">
        <f>'Mapa de Risco'!H499</f>
        <v>0</v>
      </c>
      <c r="R499" s="728" t="s">
        <v>28</v>
      </c>
      <c r="S499" s="728"/>
      <c r="T499" s="728"/>
      <c r="U499" s="182"/>
      <c r="V499" s="170" t="str">
        <f t="shared" si="297"/>
        <v/>
      </c>
      <c r="W499" s="714"/>
      <c r="X499" s="708"/>
      <c r="Y499" s="714"/>
      <c r="AA499" s="417"/>
      <c r="AB499" s="417"/>
      <c r="AC499" s="539"/>
      <c r="AD499" s="526"/>
    </row>
    <row r="500" spans="2:30" s="78" customFormat="1" ht="13.9" customHeight="1" thickTop="1" thickBot="1" x14ac:dyDescent="0.25">
      <c r="B500" s="446"/>
      <c r="C500" s="459"/>
      <c r="D500" s="446"/>
      <c r="E500" s="459"/>
      <c r="F500" s="613"/>
      <c r="G500" s="123">
        <f>'Mapa de Risco'!F500</f>
        <v>0</v>
      </c>
      <c r="H500" s="711" t="s">
        <v>28</v>
      </c>
      <c r="I500" s="712"/>
      <c r="J500" s="713"/>
      <c r="K500" s="182"/>
      <c r="L500" s="170" t="str">
        <f t="shared" si="296"/>
        <v/>
      </c>
      <c r="M500" s="714"/>
      <c r="N500" s="744"/>
      <c r="O500" s="726"/>
      <c r="P500" s="117"/>
      <c r="Q500" s="80">
        <f>'Mapa de Risco'!H500</f>
        <v>0</v>
      </c>
      <c r="R500" s="728" t="s">
        <v>28</v>
      </c>
      <c r="S500" s="728"/>
      <c r="T500" s="728"/>
      <c r="U500" s="182"/>
      <c r="V500" s="170" t="str">
        <f t="shared" si="297"/>
        <v/>
      </c>
      <c r="W500" s="714"/>
      <c r="X500" s="708"/>
      <c r="Y500" s="714"/>
      <c r="AA500" s="417"/>
      <c r="AB500" s="417"/>
      <c r="AC500" s="539"/>
      <c r="AD500" s="526"/>
    </row>
    <row r="501" spans="2:30" s="78" customFormat="1" ht="13.9" customHeight="1" thickTop="1" thickBot="1" x14ac:dyDescent="0.25">
      <c r="B501" s="446"/>
      <c r="C501" s="459"/>
      <c r="D501" s="447"/>
      <c r="E501" s="460"/>
      <c r="F501" s="614"/>
      <c r="G501" s="123">
        <f>'Mapa de Risco'!F501</f>
        <v>0</v>
      </c>
      <c r="H501" s="711" t="s">
        <v>28</v>
      </c>
      <c r="I501" s="712"/>
      <c r="J501" s="713"/>
      <c r="K501" s="182"/>
      <c r="L501" s="170" t="str">
        <f t="shared" si="296"/>
        <v/>
      </c>
      <c r="M501" s="715"/>
      <c r="N501" s="745"/>
      <c r="O501" s="727"/>
      <c r="P501" s="117"/>
      <c r="Q501" s="80">
        <f>'Mapa de Risco'!H501</f>
        <v>0</v>
      </c>
      <c r="R501" s="728" t="s">
        <v>28</v>
      </c>
      <c r="S501" s="728"/>
      <c r="T501" s="728"/>
      <c r="U501" s="182"/>
      <c r="V501" s="170" t="str">
        <f t="shared" si="297"/>
        <v/>
      </c>
      <c r="W501" s="715"/>
      <c r="X501" s="709"/>
      <c r="Y501" s="715"/>
      <c r="AA501" s="418"/>
      <c r="AB501" s="418"/>
      <c r="AC501" s="540"/>
      <c r="AD501" s="527"/>
    </row>
    <row r="502" spans="2:30" s="78" customFormat="1" ht="13.9" customHeight="1" thickTop="1" thickBot="1" x14ac:dyDescent="0.25">
      <c r="B502" s="446"/>
      <c r="C502" s="459"/>
      <c r="D502" s="445" t="str">
        <f>'Mapa de Risco'!D502:D511</f>
        <v>FCS.02</v>
      </c>
      <c r="E502" s="470">
        <f>'Mapa de Risco'!E502:E511</f>
        <v>0</v>
      </c>
      <c r="F502" s="612" t="str">
        <f>'Mapa de Risco'!G502:G511</f>
        <v>Evento 50</v>
      </c>
      <c r="G502" s="123">
        <f>'Mapa de Risco'!F502</f>
        <v>0</v>
      </c>
      <c r="H502" s="711" t="s">
        <v>28</v>
      </c>
      <c r="I502" s="712"/>
      <c r="J502" s="713"/>
      <c r="K502" s="182"/>
      <c r="L502" s="170" t="str">
        <f t="shared" si="296"/>
        <v/>
      </c>
      <c r="M502" s="714" t="str">
        <f t="shared" ref="M502" si="323">IFERROR(AVERAGE(L502:L511),"")</f>
        <v/>
      </c>
      <c r="N502" s="744" t="str">
        <f t="shared" ref="N502" si="324">IF(M502="","",IF(M502&lt;=0.1,$L$10,IF(M502&lt;=0.3,$K$10,IF(M502&lt;=0.5,$J$10,IF(M502&lt;=0.7,$I$10,IF(M502&lt;=0.8,$H$10,""))))))</f>
        <v/>
      </c>
      <c r="O502" s="726" t="str">
        <f t="shared" ref="O502" si="325">IFERROR(1-M502,"")</f>
        <v/>
      </c>
      <c r="P502" s="117"/>
      <c r="Q502" s="80">
        <f>'Mapa de Risco'!H502</f>
        <v>0</v>
      </c>
      <c r="R502" s="728" t="s">
        <v>28</v>
      </c>
      <c r="S502" s="728"/>
      <c r="T502" s="728"/>
      <c r="U502" s="182"/>
      <c r="V502" s="170" t="str">
        <f t="shared" si="297"/>
        <v/>
      </c>
      <c r="W502" s="714" t="str">
        <f t="shared" ref="W502" si="326">IFERROR(AVERAGE(V502:V511),"")</f>
        <v/>
      </c>
      <c r="X502" s="708" t="str">
        <f t="shared" ref="X502" si="327">IF(W502="","",IF(W502&lt;=0.1,$V$10,IF(W502&lt;=0.3,$U$10,IF(W502&lt;=0.5,$T$10,IF(W502&lt;=0.7,$S$10,IF(W502&lt;=0.8,$R$10,""))))))</f>
        <v/>
      </c>
      <c r="Y502" s="714" t="str">
        <f t="shared" ref="Y502" si="328">IFERROR(1-W502,"")</f>
        <v/>
      </c>
      <c r="AA502" s="417" t="str">
        <f>IFERROR(IF(ROUND('Mapa de Risco'!K502:K511*'Avaliar os Controles Existent.'!O502:O511,0)&lt;=1,1,ROUND('Mapa de Risco'!K502:K511*'Avaliar os Controles Existent.'!O502:O511,0)),"")</f>
        <v/>
      </c>
      <c r="AB502" s="417" t="str">
        <f>IFERROR(IF(ROUND('Mapa de Risco'!L502:L511*'Avaliar os Controles Existent.'!Y502:Y511,0)&lt;=1,1,ROUND('Mapa de Risco'!L502:L511*'Avaliar os Controles Existent.'!Y502:Y511,0)),"")</f>
        <v/>
      </c>
      <c r="AC502" s="538" t="str">
        <f t="shared" si="322"/>
        <v/>
      </c>
      <c r="AD502" s="525" t="str">
        <f t="shared" si="289"/>
        <v/>
      </c>
    </row>
    <row r="503" spans="2:30" s="78" customFormat="1" ht="13.9" customHeight="1" thickTop="1" thickBot="1" x14ac:dyDescent="0.25">
      <c r="B503" s="446"/>
      <c r="C503" s="459"/>
      <c r="D503" s="446"/>
      <c r="E503" s="459"/>
      <c r="F503" s="613"/>
      <c r="G503" s="123">
        <f>'Mapa de Risco'!F503</f>
        <v>0</v>
      </c>
      <c r="H503" s="711" t="s">
        <v>28</v>
      </c>
      <c r="I503" s="712"/>
      <c r="J503" s="713"/>
      <c r="K503" s="182"/>
      <c r="L503" s="170" t="str">
        <f t="shared" si="296"/>
        <v/>
      </c>
      <c r="M503" s="714"/>
      <c r="N503" s="744"/>
      <c r="O503" s="726"/>
      <c r="P503" s="117"/>
      <c r="Q503" s="80">
        <f>'Mapa de Risco'!H503</f>
        <v>0</v>
      </c>
      <c r="R503" s="728" t="s">
        <v>28</v>
      </c>
      <c r="S503" s="728"/>
      <c r="T503" s="728"/>
      <c r="U503" s="182"/>
      <c r="V503" s="170" t="str">
        <f t="shared" si="297"/>
        <v/>
      </c>
      <c r="W503" s="714"/>
      <c r="X503" s="708"/>
      <c r="Y503" s="714"/>
      <c r="AA503" s="417"/>
      <c r="AB503" s="417"/>
      <c r="AC503" s="539"/>
      <c r="AD503" s="526"/>
    </row>
    <row r="504" spans="2:30" s="78" customFormat="1" ht="13.9" customHeight="1" thickTop="1" thickBot="1" x14ac:dyDescent="0.25">
      <c r="B504" s="446"/>
      <c r="C504" s="459"/>
      <c r="D504" s="446"/>
      <c r="E504" s="459"/>
      <c r="F504" s="613"/>
      <c r="G504" s="123">
        <f>'Mapa de Risco'!F504</f>
        <v>0</v>
      </c>
      <c r="H504" s="711" t="s">
        <v>28</v>
      </c>
      <c r="I504" s="712"/>
      <c r="J504" s="713"/>
      <c r="K504" s="182"/>
      <c r="L504" s="170" t="str">
        <f t="shared" si="296"/>
        <v/>
      </c>
      <c r="M504" s="714"/>
      <c r="N504" s="744"/>
      <c r="O504" s="726"/>
      <c r="P504" s="117"/>
      <c r="Q504" s="80">
        <f>'Mapa de Risco'!H504</f>
        <v>0</v>
      </c>
      <c r="R504" s="728" t="s">
        <v>28</v>
      </c>
      <c r="S504" s="728"/>
      <c r="T504" s="728"/>
      <c r="U504" s="182"/>
      <c r="V504" s="170" t="str">
        <f t="shared" si="297"/>
        <v/>
      </c>
      <c r="W504" s="714"/>
      <c r="X504" s="708"/>
      <c r="Y504" s="714"/>
      <c r="AA504" s="417"/>
      <c r="AB504" s="417"/>
      <c r="AC504" s="539"/>
      <c r="AD504" s="526"/>
    </row>
    <row r="505" spans="2:30" s="78" customFormat="1" ht="13.9" customHeight="1" thickTop="1" thickBot="1" x14ac:dyDescent="0.25">
      <c r="B505" s="446"/>
      <c r="C505" s="459"/>
      <c r="D505" s="446"/>
      <c r="E505" s="459"/>
      <c r="F505" s="613"/>
      <c r="G505" s="123">
        <f>'Mapa de Risco'!F505</f>
        <v>0</v>
      </c>
      <c r="H505" s="711" t="s">
        <v>28</v>
      </c>
      <c r="I505" s="712"/>
      <c r="J505" s="713"/>
      <c r="K505" s="182"/>
      <c r="L505" s="170" t="str">
        <f t="shared" si="296"/>
        <v/>
      </c>
      <c r="M505" s="714"/>
      <c r="N505" s="744"/>
      <c r="O505" s="726"/>
      <c r="P505" s="117"/>
      <c r="Q505" s="80">
        <f>'Mapa de Risco'!H505</f>
        <v>0</v>
      </c>
      <c r="R505" s="728" t="s">
        <v>28</v>
      </c>
      <c r="S505" s="728"/>
      <c r="T505" s="728"/>
      <c r="U505" s="182"/>
      <c r="V505" s="170" t="str">
        <f t="shared" si="297"/>
        <v/>
      </c>
      <c r="W505" s="714"/>
      <c r="X505" s="708"/>
      <c r="Y505" s="714"/>
      <c r="AA505" s="417"/>
      <c r="AB505" s="417"/>
      <c r="AC505" s="539"/>
      <c r="AD505" s="526"/>
    </row>
    <row r="506" spans="2:30" s="78" customFormat="1" ht="13.9" customHeight="1" thickTop="1" thickBot="1" x14ac:dyDescent="0.25">
      <c r="B506" s="446"/>
      <c r="C506" s="459"/>
      <c r="D506" s="446"/>
      <c r="E506" s="459"/>
      <c r="F506" s="613"/>
      <c r="G506" s="123">
        <f>'Mapa de Risco'!F506</f>
        <v>0</v>
      </c>
      <c r="H506" s="711" t="s">
        <v>28</v>
      </c>
      <c r="I506" s="712"/>
      <c r="J506" s="713"/>
      <c r="K506" s="182"/>
      <c r="L506" s="170" t="str">
        <f t="shared" si="296"/>
        <v/>
      </c>
      <c r="M506" s="714"/>
      <c r="N506" s="744"/>
      <c r="O506" s="726"/>
      <c r="P506" s="117"/>
      <c r="Q506" s="80">
        <f>'Mapa de Risco'!H506</f>
        <v>0</v>
      </c>
      <c r="R506" s="728" t="s">
        <v>28</v>
      </c>
      <c r="S506" s="728"/>
      <c r="T506" s="728"/>
      <c r="U506" s="182"/>
      <c r="V506" s="170" t="str">
        <f t="shared" si="297"/>
        <v/>
      </c>
      <c r="W506" s="714"/>
      <c r="X506" s="708"/>
      <c r="Y506" s="714"/>
      <c r="AA506" s="417"/>
      <c r="AB506" s="417"/>
      <c r="AC506" s="539"/>
      <c r="AD506" s="526"/>
    </row>
    <row r="507" spans="2:30" s="78" customFormat="1" ht="13.9" customHeight="1" thickTop="1" thickBot="1" x14ac:dyDescent="0.25">
      <c r="B507" s="446"/>
      <c r="C507" s="459"/>
      <c r="D507" s="446"/>
      <c r="E507" s="459"/>
      <c r="F507" s="613"/>
      <c r="G507" s="123">
        <f>'Mapa de Risco'!F507</f>
        <v>0</v>
      </c>
      <c r="H507" s="711" t="s">
        <v>28</v>
      </c>
      <c r="I507" s="712"/>
      <c r="J507" s="713"/>
      <c r="K507" s="182"/>
      <c r="L507" s="170" t="str">
        <f t="shared" si="296"/>
        <v/>
      </c>
      <c r="M507" s="714"/>
      <c r="N507" s="744"/>
      <c r="O507" s="726"/>
      <c r="P507" s="117"/>
      <c r="Q507" s="80">
        <f>'Mapa de Risco'!H507</f>
        <v>0</v>
      </c>
      <c r="R507" s="728" t="s">
        <v>28</v>
      </c>
      <c r="S507" s="728"/>
      <c r="T507" s="728"/>
      <c r="U507" s="182"/>
      <c r="V507" s="170" t="str">
        <f t="shared" si="297"/>
        <v/>
      </c>
      <c r="W507" s="714"/>
      <c r="X507" s="708"/>
      <c r="Y507" s="714"/>
      <c r="AA507" s="417"/>
      <c r="AB507" s="417"/>
      <c r="AC507" s="539"/>
      <c r="AD507" s="526"/>
    </row>
    <row r="508" spans="2:30" s="78" customFormat="1" ht="13.9" customHeight="1" thickTop="1" thickBot="1" x14ac:dyDescent="0.25">
      <c r="B508" s="446"/>
      <c r="C508" s="459"/>
      <c r="D508" s="446"/>
      <c r="E508" s="459"/>
      <c r="F508" s="613"/>
      <c r="G508" s="123">
        <f>'Mapa de Risco'!F508</f>
        <v>0</v>
      </c>
      <c r="H508" s="711" t="s">
        <v>28</v>
      </c>
      <c r="I508" s="712"/>
      <c r="J508" s="713"/>
      <c r="K508" s="182"/>
      <c r="L508" s="170" t="str">
        <f t="shared" si="296"/>
        <v/>
      </c>
      <c r="M508" s="714"/>
      <c r="N508" s="744"/>
      <c r="O508" s="726"/>
      <c r="P508" s="117"/>
      <c r="Q508" s="80">
        <f>'Mapa de Risco'!H508</f>
        <v>0</v>
      </c>
      <c r="R508" s="728" t="s">
        <v>28</v>
      </c>
      <c r="S508" s="728"/>
      <c r="T508" s="728"/>
      <c r="U508" s="182"/>
      <c r="V508" s="170" t="str">
        <f t="shared" si="297"/>
        <v/>
      </c>
      <c r="W508" s="714"/>
      <c r="X508" s="708"/>
      <c r="Y508" s="714"/>
      <c r="AA508" s="417"/>
      <c r="AB508" s="417"/>
      <c r="AC508" s="539"/>
      <c r="AD508" s="526"/>
    </row>
    <row r="509" spans="2:30" s="78" customFormat="1" ht="13.9" customHeight="1" thickTop="1" thickBot="1" x14ac:dyDescent="0.25">
      <c r="B509" s="446"/>
      <c r="C509" s="459"/>
      <c r="D509" s="446"/>
      <c r="E509" s="459"/>
      <c r="F509" s="613"/>
      <c r="G509" s="123">
        <f>'Mapa de Risco'!F509</f>
        <v>0</v>
      </c>
      <c r="H509" s="711" t="s">
        <v>28</v>
      </c>
      <c r="I509" s="712"/>
      <c r="J509" s="713"/>
      <c r="K509" s="182"/>
      <c r="L509" s="170" t="str">
        <f t="shared" si="296"/>
        <v/>
      </c>
      <c r="M509" s="714"/>
      <c r="N509" s="744"/>
      <c r="O509" s="726"/>
      <c r="P509" s="117"/>
      <c r="Q509" s="80">
        <f>'Mapa de Risco'!H509</f>
        <v>0</v>
      </c>
      <c r="R509" s="728" t="s">
        <v>28</v>
      </c>
      <c r="S509" s="728"/>
      <c r="T509" s="728"/>
      <c r="U509" s="182"/>
      <c r="V509" s="170" t="str">
        <f t="shared" si="297"/>
        <v/>
      </c>
      <c r="W509" s="714"/>
      <c r="X509" s="708"/>
      <c r="Y509" s="714"/>
      <c r="AA509" s="417"/>
      <c r="AB509" s="417"/>
      <c r="AC509" s="539"/>
      <c r="AD509" s="526"/>
    </row>
    <row r="510" spans="2:30" s="78" customFormat="1" ht="13.9" customHeight="1" thickTop="1" thickBot="1" x14ac:dyDescent="0.25">
      <c r="B510" s="446"/>
      <c r="C510" s="459"/>
      <c r="D510" s="446"/>
      <c r="E510" s="459"/>
      <c r="F510" s="613"/>
      <c r="G510" s="123">
        <f>'Mapa de Risco'!F510</f>
        <v>0</v>
      </c>
      <c r="H510" s="711" t="s">
        <v>28</v>
      </c>
      <c r="I510" s="712"/>
      <c r="J510" s="713"/>
      <c r="K510" s="182"/>
      <c r="L510" s="170" t="str">
        <f t="shared" si="296"/>
        <v/>
      </c>
      <c r="M510" s="714"/>
      <c r="N510" s="744"/>
      <c r="O510" s="726"/>
      <c r="P510" s="117"/>
      <c r="Q510" s="80">
        <f>'Mapa de Risco'!H510</f>
        <v>0</v>
      </c>
      <c r="R510" s="728" t="s">
        <v>28</v>
      </c>
      <c r="S510" s="728"/>
      <c r="T510" s="728"/>
      <c r="U510" s="182"/>
      <c r="V510" s="170" t="str">
        <f t="shared" si="297"/>
        <v/>
      </c>
      <c r="W510" s="714"/>
      <c r="X510" s="708"/>
      <c r="Y510" s="714"/>
      <c r="AA510" s="417"/>
      <c r="AB510" s="417"/>
      <c r="AC510" s="539"/>
      <c r="AD510" s="526"/>
    </row>
    <row r="511" spans="2:30" s="78" customFormat="1" ht="13.9" customHeight="1" thickTop="1" thickBot="1" x14ac:dyDescent="0.25">
      <c r="B511" s="446"/>
      <c r="C511" s="459"/>
      <c r="D511" s="447"/>
      <c r="E511" s="460"/>
      <c r="F511" s="614"/>
      <c r="G511" s="123">
        <f>'Mapa de Risco'!F511</f>
        <v>0</v>
      </c>
      <c r="H511" s="711" t="s">
        <v>28</v>
      </c>
      <c r="I511" s="712"/>
      <c r="J511" s="713"/>
      <c r="K511" s="182"/>
      <c r="L511" s="170" t="str">
        <f t="shared" si="296"/>
        <v/>
      </c>
      <c r="M511" s="715"/>
      <c r="N511" s="745"/>
      <c r="O511" s="727"/>
      <c r="P511" s="117"/>
      <c r="Q511" s="80">
        <f>'Mapa de Risco'!H511</f>
        <v>0</v>
      </c>
      <c r="R511" s="728" t="s">
        <v>28</v>
      </c>
      <c r="S511" s="728"/>
      <c r="T511" s="728"/>
      <c r="U511" s="182"/>
      <c r="V511" s="170" t="str">
        <f t="shared" si="297"/>
        <v/>
      </c>
      <c r="W511" s="715"/>
      <c r="X511" s="709"/>
      <c r="Y511" s="715"/>
      <c r="AA511" s="418"/>
      <c r="AB511" s="418"/>
      <c r="AC511" s="540"/>
      <c r="AD511" s="527"/>
    </row>
    <row r="512" spans="2:30" s="78" customFormat="1" ht="13.9" customHeight="1" thickTop="1" thickBot="1" x14ac:dyDescent="0.25">
      <c r="B512" s="446"/>
      <c r="C512" s="459"/>
      <c r="D512" s="445" t="str">
        <f>'Mapa de Risco'!D512:D521</f>
        <v>FCS.03</v>
      </c>
      <c r="E512" s="470">
        <f>'Mapa de Risco'!E512:E521</f>
        <v>0</v>
      </c>
      <c r="F512" s="612" t="str">
        <f>'Mapa de Risco'!G512:G521</f>
        <v>Evento 51</v>
      </c>
      <c r="G512" s="123">
        <f>'Mapa de Risco'!F512</f>
        <v>0</v>
      </c>
      <c r="H512" s="711" t="s">
        <v>28</v>
      </c>
      <c r="I512" s="712"/>
      <c r="J512" s="713"/>
      <c r="K512" s="182"/>
      <c r="L512" s="170" t="str">
        <f t="shared" si="296"/>
        <v/>
      </c>
      <c r="M512" s="714" t="str">
        <f t="shared" ref="M512" si="329">IFERROR(AVERAGE(L512:L521),"")</f>
        <v/>
      </c>
      <c r="N512" s="744" t="str">
        <f t="shared" ref="N512" si="330">IF(M512="","",IF(M512&lt;=0.1,$L$10,IF(M512&lt;=0.3,$K$10,IF(M512&lt;=0.5,$J$10,IF(M512&lt;=0.7,$I$10,IF(M512&lt;=0.8,$H$10,""))))))</f>
        <v/>
      </c>
      <c r="O512" s="726" t="str">
        <f t="shared" ref="O512" si="331">IFERROR(1-M512,"")</f>
        <v/>
      </c>
      <c r="P512" s="117"/>
      <c r="Q512" s="80">
        <f>'Mapa de Risco'!H512</f>
        <v>0</v>
      </c>
      <c r="R512" s="728" t="s">
        <v>28</v>
      </c>
      <c r="S512" s="728"/>
      <c r="T512" s="728"/>
      <c r="U512" s="182"/>
      <c r="V512" s="170" t="str">
        <f t="shared" si="297"/>
        <v/>
      </c>
      <c r="W512" s="714" t="str">
        <f t="shared" ref="W512" si="332">IFERROR(AVERAGE(V512:V521),"")</f>
        <v/>
      </c>
      <c r="X512" s="708" t="str">
        <f t="shared" ref="X512" si="333">IF(W512="","",IF(W512&lt;=0.1,$V$10,IF(W512&lt;=0.3,$U$10,IF(W512&lt;=0.5,$T$10,IF(W512&lt;=0.7,$S$10,IF(W512&lt;=0.8,$R$10,""))))))</f>
        <v/>
      </c>
      <c r="Y512" s="714" t="str">
        <f t="shared" ref="Y512" si="334">IFERROR(1-W512,"")</f>
        <v/>
      </c>
      <c r="AA512" s="417" t="str">
        <f>IFERROR(IF(ROUND('Mapa de Risco'!K512:K521*'Avaliar os Controles Existent.'!O512:O521,0)&lt;=1,1,ROUND('Mapa de Risco'!K512:K521*'Avaliar os Controles Existent.'!O512:O521,0)),"")</f>
        <v/>
      </c>
      <c r="AB512" s="417" t="str">
        <f>IFERROR(IF(ROUND('Mapa de Risco'!L512:L521*'Avaliar os Controles Existent.'!Y512:Y521,0)&lt;=1,1,ROUND('Mapa de Risco'!L512:L521*'Avaliar os Controles Existent.'!Y512:Y521,0)),"")</f>
        <v/>
      </c>
      <c r="AC512" s="538" t="str">
        <f t="shared" si="322"/>
        <v/>
      </c>
      <c r="AD512" s="525" t="str">
        <f t="shared" ref="AD512:AD572" si="335">IF(AC512=0,"",IF(AC512&lt;=2,"Risco Insignificante",IF(AC512&lt;=5,"Risco Pequeno",IF(AC512&lt;=10,"Risco Moderado",IF(AC512&lt;=16,"Risco Alto",IF(AC512&lt;=25,"Risco Crítico",""))))))</f>
        <v/>
      </c>
    </row>
    <row r="513" spans="2:30" s="78" customFormat="1" ht="13.9" customHeight="1" thickTop="1" thickBot="1" x14ac:dyDescent="0.25">
      <c r="B513" s="446"/>
      <c r="C513" s="459"/>
      <c r="D513" s="446"/>
      <c r="E513" s="459"/>
      <c r="F513" s="613"/>
      <c r="G513" s="123">
        <f>'Mapa de Risco'!F513</f>
        <v>0</v>
      </c>
      <c r="H513" s="711" t="s">
        <v>28</v>
      </c>
      <c r="I513" s="712"/>
      <c r="J513" s="713"/>
      <c r="K513" s="182"/>
      <c r="L513" s="170" t="str">
        <f t="shared" si="296"/>
        <v/>
      </c>
      <c r="M513" s="714"/>
      <c r="N513" s="744"/>
      <c r="O513" s="726"/>
      <c r="P513" s="117"/>
      <c r="Q513" s="80">
        <f>'Mapa de Risco'!H513</f>
        <v>0</v>
      </c>
      <c r="R513" s="728" t="s">
        <v>28</v>
      </c>
      <c r="S513" s="728"/>
      <c r="T513" s="728"/>
      <c r="U513" s="182"/>
      <c r="V513" s="170" t="str">
        <f t="shared" si="297"/>
        <v/>
      </c>
      <c r="W513" s="714"/>
      <c r="X513" s="708"/>
      <c r="Y513" s="714"/>
      <c r="AA513" s="417"/>
      <c r="AB513" s="417"/>
      <c r="AC513" s="539"/>
      <c r="AD513" s="526"/>
    </row>
    <row r="514" spans="2:30" s="78" customFormat="1" ht="13.9" customHeight="1" thickTop="1" thickBot="1" x14ac:dyDescent="0.25">
      <c r="B514" s="446"/>
      <c r="C514" s="459"/>
      <c r="D514" s="446"/>
      <c r="E514" s="459"/>
      <c r="F514" s="613"/>
      <c r="G514" s="123">
        <f>'Mapa de Risco'!F514</f>
        <v>0</v>
      </c>
      <c r="H514" s="711" t="s">
        <v>28</v>
      </c>
      <c r="I514" s="712"/>
      <c r="J514" s="713"/>
      <c r="K514" s="182"/>
      <c r="L514" s="170" t="str">
        <f t="shared" si="296"/>
        <v/>
      </c>
      <c r="M514" s="714"/>
      <c r="N514" s="744"/>
      <c r="O514" s="726"/>
      <c r="P514" s="117"/>
      <c r="Q514" s="80">
        <f>'Mapa de Risco'!H514</f>
        <v>0</v>
      </c>
      <c r="R514" s="728" t="s">
        <v>28</v>
      </c>
      <c r="S514" s="728"/>
      <c r="T514" s="728"/>
      <c r="U514" s="182"/>
      <c r="V514" s="170" t="str">
        <f t="shared" si="297"/>
        <v/>
      </c>
      <c r="W514" s="714"/>
      <c r="X514" s="708"/>
      <c r="Y514" s="714"/>
      <c r="AA514" s="417"/>
      <c r="AB514" s="417"/>
      <c r="AC514" s="539"/>
      <c r="AD514" s="526"/>
    </row>
    <row r="515" spans="2:30" s="78" customFormat="1" ht="13.9" customHeight="1" thickTop="1" thickBot="1" x14ac:dyDescent="0.25">
      <c r="B515" s="446"/>
      <c r="C515" s="459"/>
      <c r="D515" s="446"/>
      <c r="E515" s="459"/>
      <c r="F515" s="613"/>
      <c r="G515" s="123">
        <f>'Mapa de Risco'!F515</f>
        <v>0</v>
      </c>
      <c r="H515" s="711" t="s">
        <v>28</v>
      </c>
      <c r="I515" s="712"/>
      <c r="J515" s="713"/>
      <c r="K515" s="182"/>
      <c r="L515" s="170" t="str">
        <f t="shared" si="296"/>
        <v/>
      </c>
      <c r="M515" s="714"/>
      <c r="N515" s="744"/>
      <c r="O515" s="726"/>
      <c r="P515" s="117"/>
      <c r="Q515" s="80">
        <f>'Mapa de Risco'!H515</f>
        <v>0</v>
      </c>
      <c r="R515" s="728" t="s">
        <v>28</v>
      </c>
      <c r="S515" s="728"/>
      <c r="T515" s="728"/>
      <c r="U515" s="182"/>
      <c r="V515" s="170" t="str">
        <f t="shared" si="297"/>
        <v/>
      </c>
      <c r="W515" s="714"/>
      <c r="X515" s="708"/>
      <c r="Y515" s="714"/>
      <c r="AA515" s="417"/>
      <c r="AB515" s="417"/>
      <c r="AC515" s="539"/>
      <c r="AD515" s="526"/>
    </row>
    <row r="516" spans="2:30" s="78" customFormat="1" ht="13.9" customHeight="1" thickTop="1" thickBot="1" x14ac:dyDescent="0.25">
      <c r="B516" s="446"/>
      <c r="C516" s="459"/>
      <c r="D516" s="446"/>
      <c r="E516" s="459"/>
      <c r="F516" s="613"/>
      <c r="G516" s="123">
        <f>'Mapa de Risco'!F516</f>
        <v>0</v>
      </c>
      <c r="H516" s="711" t="s">
        <v>28</v>
      </c>
      <c r="I516" s="712"/>
      <c r="J516" s="713"/>
      <c r="K516" s="182"/>
      <c r="L516" s="170" t="str">
        <f t="shared" si="296"/>
        <v/>
      </c>
      <c r="M516" s="714"/>
      <c r="N516" s="744"/>
      <c r="O516" s="726"/>
      <c r="P516" s="117"/>
      <c r="Q516" s="80">
        <f>'Mapa de Risco'!H516</f>
        <v>0</v>
      </c>
      <c r="R516" s="728" t="s">
        <v>28</v>
      </c>
      <c r="S516" s="728"/>
      <c r="T516" s="728"/>
      <c r="U516" s="182"/>
      <c r="V516" s="170" t="str">
        <f t="shared" si="297"/>
        <v/>
      </c>
      <c r="W516" s="714"/>
      <c r="X516" s="708"/>
      <c r="Y516" s="714"/>
      <c r="AA516" s="417"/>
      <c r="AB516" s="417"/>
      <c r="AC516" s="539"/>
      <c r="AD516" s="526"/>
    </row>
    <row r="517" spans="2:30" s="78" customFormat="1" ht="13.9" customHeight="1" thickTop="1" thickBot="1" x14ac:dyDescent="0.25">
      <c r="B517" s="446"/>
      <c r="C517" s="459"/>
      <c r="D517" s="446"/>
      <c r="E517" s="459"/>
      <c r="F517" s="613"/>
      <c r="G517" s="123">
        <f>'Mapa de Risco'!F517</f>
        <v>0</v>
      </c>
      <c r="H517" s="711" t="s">
        <v>28</v>
      </c>
      <c r="I517" s="712"/>
      <c r="J517" s="713"/>
      <c r="K517" s="182"/>
      <c r="L517" s="170" t="str">
        <f t="shared" si="296"/>
        <v/>
      </c>
      <c r="M517" s="714"/>
      <c r="N517" s="744"/>
      <c r="O517" s="726"/>
      <c r="P517" s="117"/>
      <c r="Q517" s="80">
        <f>'Mapa de Risco'!H517</f>
        <v>0</v>
      </c>
      <c r="R517" s="728" t="s">
        <v>28</v>
      </c>
      <c r="S517" s="728"/>
      <c r="T517" s="728"/>
      <c r="U517" s="182"/>
      <c r="V517" s="170" t="str">
        <f t="shared" si="297"/>
        <v/>
      </c>
      <c r="W517" s="714"/>
      <c r="X517" s="708"/>
      <c r="Y517" s="714"/>
      <c r="AA517" s="417"/>
      <c r="AB517" s="417"/>
      <c r="AC517" s="539"/>
      <c r="AD517" s="526"/>
    </row>
    <row r="518" spans="2:30" s="78" customFormat="1" ht="13.9" customHeight="1" thickTop="1" thickBot="1" x14ac:dyDescent="0.25">
      <c r="B518" s="446"/>
      <c r="C518" s="459"/>
      <c r="D518" s="446"/>
      <c r="E518" s="459"/>
      <c r="F518" s="613"/>
      <c r="G518" s="123">
        <f>'Mapa de Risco'!F518</f>
        <v>0</v>
      </c>
      <c r="H518" s="711" t="s">
        <v>28</v>
      </c>
      <c r="I518" s="712"/>
      <c r="J518" s="713"/>
      <c r="K518" s="182"/>
      <c r="L518" s="170" t="str">
        <f t="shared" si="296"/>
        <v/>
      </c>
      <c r="M518" s="714"/>
      <c r="N518" s="744"/>
      <c r="O518" s="726"/>
      <c r="P518" s="117"/>
      <c r="Q518" s="80">
        <f>'Mapa de Risco'!H518</f>
        <v>0</v>
      </c>
      <c r="R518" s="728" t="s">
        <v>28</v>
      </c>
      <c r="S518" s="728"/>
      <c r="T518" s="728"/>
      <c r="U518" s="182"/>
      <c r="V518" s="170" t="str">
        <f t="shared" si="297"/>
        <v/>
      </c>
      <c r="W518" s="714"/>
      <c r="X518" s="708"/>
      <c r="Y518" s="714"/>
      <c r="AA518" s="417"/>
      <c r="AB518" s="417"/>
      <c r="AC518" s="539"/>
      <c r="AD518" s="526"/>
    </row>
    <row r="519" spans="2:30" s="78" customFormat="1" ht="13.9" customHeight="1" thickTop="1" thickBot="1" x14ac:dyDescent="0.25">
      <c r="B519" s="446"/>
      <c r="C519" s="459"/>
      <c r="D519" s="446"/>
      <c r="E519" s="459"/>
      <c r="F519" s="613"/>
      <c r="G519" s="123">
        <f>'Mapa de Risco'!F519</f>
        <v>0</v>
      </c>
      <c r="H519" s="711" t="s">
        <v>28</v>
      </c>
      <c r="I519" s="712"/>
      <c r="J519" s="713"/>
      <c r="K519" s="182"/>
      <c r="L519" s="170" t="str">
        <f t="shared" si="296"/>
        <v/>
      </c>
      <c r="M519" s="714"/>
      <c r="N519" s="744"/>
      <c r="O519" s="726"/>
      <c r="P519" s="117"/>
      <c r="Q519" s="80">
        <f>'Mapa de Risco'!H519</f>
        <v>0</v>
      </c>
      <c r="R519" s="728" t="s">
        <v>28</v>
      </c>
      <c r="S519" s="728"/>
      <c r="T519" s="728"/>
      <c r="U519" s="182"/>
      <c r="V519" s="170" t="str">
        <f t="shared" si="297"/>
        <v/>
      </c>
      <c r="W519" s="714"/>
      <c r="X519" s="708"/>
      <c r="Y519" s="714"/>
      <c r="AA519" s="417"/>
      <c r="AB519" s="417"/>
      <c r="AC519" s="539"/>
      <c r="AD519" s="526"/>
    </row>
    <row r="520" spans="2:30" s="78" customFormat="1" ht="13.9" customHeight="1" thickTop="1" thickBot="1" x14ac:dyDescent="0.25">
      <c r="B520" s="446"/>
      <c r="C520" s="459"/>
      <c r="D520" s="446"/>
      <c r="E520" s="459"/>
      <c r="F520" s="613"/>
      <c r="G520" s="123">
        <f>'Mapa de Risco'!F520</f>
        <v>0</v>
      </c>
      <c r="H520" s="711" t="s">
        <v>28</v>
      </c>
      <c r="I520" s="712"/>
      <c r="J520" s="713"/>
      <c r="K520" s="182"/>
      <c r="L520" s="170" t="str">
        <f t="shared" si="296"/>
        <v/>
      </c>
      <c r="M520" s="714"/>
      <c r="N520" s="744"/>
      <c r="O520" s="726"/>
      <c r="P520" s="117"/>
      <c r="Q520" s="80">
        <f>'Mapa de Risco'!H520</f>
        <v>0</v>
      </c>
      <c r="R520" s="728" t="s">
        <v>28</v>
      </c>
      <c r="S520" s="728"/>
      <c r="T520" s="728"/>
      <c r="U520" s="182"/>
      <c r="V520" s="170" t="str">
        <f t="shared" si="297"/>
        <v/>
      </c>
      <c r="W520" s="714"/>
      <c r="X520" s="708"/>
      <c r="Y520" s="714"/>
      <c r="AA520" s="417"/>
      <c r="AB520" s="417"/>
      <c r="AC520" s="539"/>
      <c r="AD520" s="526"/>
    </row>
    <row r="521" spans="2:30" s="78" customFormat="1" ht="13.9" customHeight="1" thickTop="1" thickBot="1" x14ac:dyDescent="0.25">
      <c r="B521" s="446"/>
      <c r="C521" s="459"/>
      <c r="D521" s="447"/>
      <c r="E521" s="460"/>
      <c r="F521" s="614"/>
      <c r="G521" s="123">
        <f>'Mapa de Risco'!F521</f>
        <v>0</v>
      </c>
      <c r="H521" s="711" t="s">
        <v>28</v>
      </c>
      <c r="I521" s="712"/>
      <c r="J521" s="713"/>
      <c r="K521" s="182"/>
      <c r="L521" s="170" t="str">
        <f t="shared" si="296"/>
        <v/>
      </c>
      <c r="M521" s="715"/>
      <c r="N521" s="745"/>
      <c r="O521" s="727"/>
      <c r="P521" s="117"/>
      <c r="Q521" s="80">
        <f>'Mapa de Risco'!H521</f>
        <v>0</v>
      </c>
      <c r="R521" s="728" t="s">
        <v>28</v>
      </c>
      <c r="S521" s="728"/>
      <c r="T521" s="728"/>
      <c r="U521" s="182"/>
      <c r="V521" s="170" t="str">
        <f t="shared" si="297"/>
        <v/>
      </c>
      <c r="W521" s="715"/>
      <c r="X521" s="709"/>
      <c r="Y521" s="715"/>
      <c r="AA521" s="418"/>
      <c r="AB521" s="418"/>
      <c r="AC521" s="540"/>
      <c r="AD521" s="527"/>
    </row>
    <row r="522" spans="2:30" s="78" customFormat="1" ht="13.9" customHeight="1" thickTop="1" thickBot="1" x14ac:dyDescent="0.25">
      <c r="B522" s="446"/>
      <c r="C522" s="459"/>
      <c r="D522" s="445" t="str">
        <f>'Mapa de Risco'!D522:D531</f>
        <v>FCS.04</v>
      </c>
      <c r="E522" s="470">
        <f>'Mapa de Risco'!E522:E531</f>
        <v>0</v>
      </c>
      <c r="F522" s="612" t="str">
        <f>'Mapa de Risco'!G522:G531</f>
        <v>Evento 52</v>
      </c>
      <c r="G522" s="123">
        <f>'Mapa de Risco'!F522</f>
        <v>0</v>
      </c>
      <c r="H522" s="711" t="s">
        <v>28</v>
      </c>
      <c r="I522" s="712"/>
      <c r="J522" s="713"/>
      <c r="K522" s="182"/>
      <c r="L522" s="170" t="str">
        <f t="shared" si="296"/>
        <v/>
      </c>
      <c r="M522" s="714" t="str">
        <f t="shared" ref="M522" si="336">IFERROR(AVERAGE(L522:L531),"")</f>
        <v/>
      </c>
      <c r="N522" s="744" t="str">
        <f t="shared" ref="N522" si="337">IF(M522="","",IF(M522&lt;=0.1,$L$10,IF(M522&lt;=0.3,$K$10,IF(M522&lt;=0.5,$J$10,IF(M522&lt;=0.7,$I$10,IF(M522&lt;=0.8,$H$10,""))))))</f>
        <v/>
      </c>
      <c r="O522" s="726" t="str">
        <f t="shared" ref="O522" si="338">IFERROR(1-M522,"")</f>
        <v/>
      </c>
      <c r="P522" s="117"/>
      <c r="Q522" s="80">
        <f>'Mapa de Risco'!H522</f>
        <v>0</v>
      </c>
      <c r="R522" s="728" t="s">
        <v>28</v>
      </c>
      <c r="S522" s="728"/>
      <c r="T522" s="728"/>
      <c r="U522" s="182"/>
      <c r="V522" s="170" t="str">
        <f t="shared" si="297"/>
        <v/>
      </c>
      <c r="W522" s="714" t="str">
        <f t="shared" ref="W522" si="339">IFERROR(AVERAGE(V522:V531),"")</f>
        <v/>
      </c>
      <c r="X522" s="708" t="str">
        <f t="shared" ref="X522" si="340">IF(W522="","",IF(W522&lt;=0.1,$V$10,IF(W522&lt;=0.3,$U$10,IF(W522&lt;=0.5,$T$10,IF(W522&lt;=0.7,$S$10,IF(W522&lt;=0.8,$R$10,""))))))</f>
        <v/>
      </c>
      <c r="Y522" s="714" t="str">
        <f t="shared" ref="Y522" si="341">IFERROR(1-W522,"")</f>
        <v/>
      </c>
      <c r="AA522" s="417" t="str">
        <f>IFERROR(IF(ROUND('Mapa de Risco'!K522:K531*'Avaliar os Controles Existent.'!O522:O531,0)&lt;=1,1,ROUND('Mapa de Risco'!K522:K531*'Avaliar os Controles Existent.'!O522:O531,0)),"")</f>
        <v/>
      </c>
      <c r="AB522" s="417" t="str">
        <f>IFERROR(IF(ROUND('Mapa de Risco'!L522:L531*'Avaliar os Controles Existent.'!Y522:Y531,0)&lt;=1,1,ROUND('Mapa de Risco'!L522:L531*'Avaliar os Controles Existent.'!Y522:Y531,0)),"")</f>
        <v/>
      </c>
      <c r="AC522" s="538" t="str">
        <f t="shared" si="322"/>
        <v/>
      </c>
      <c r="AD522" s="525" t="str">
        <f t="shared" si="335"/>
        <v/>
      </c>
    </row>
    <row r="523" spans="2:30" s="78" customFormat="1" ht="13.9" customHeight="1" thickTop="1" thickBot="1" x14ac:dyDescent="0.25">
      <c r="B523" s="446"/>
      <c r="C523" s="459"/>
      <c r="D523" s="446"/>
      <c r="E523" s="459"/>
      <c r="F523" s="613"/>
      <c r="G523" s="123">
        <f>'Mapa de Risco'!F523</f>
        <v>0</v>
      </c>
      <c r="H523" s="711" t="s">
        <v>28</v>
      </c>
      <c r="I523" s="712"/>
      <c r="J523" s="713"/>
      <c r="K523" s="182"/>
      <c r="L523" s="170" t="str">
        <f t="shared" si="296"/>
        <v/>
      </c>
      <c r="M523" s="714"/>
      <c r="N523" s="744"/>
      <c r="O523" s="726"/>
      <c r="P523" s="117"/>
      <c r="Q523" s="80">
        <f>'Mapa de Risco'!H523</f>
        <v>0</v>
      </c>
      <c r="R523" s="728" t="s">
        <v>28</v>
      </c>
      <c r="S523" s="728"/>
      <c r="T523" s="728"/>
      <c r="U523" s="182"/>
      <c r="V523" s="170" t="str">
        <f t="shared" si="297"/>
        <v/>
      </c>
      <c r="W523" s="714"/>
      <c r="X523" s="708"/>
      <c r="Y523" s="714"/>
      <c r="AA523" s="417"/>
      <c r="AB523" s="417"/>
      <c r="AC523" s="539"/>
      <c r="AD523" s="526"/>
    </row>
    <row r="524" spans="2:30" s="78" customFormat="1" ht="13.9" customHeight="1" thickTop="1" thickBot="1" x14ac:dyDescent="0.25">
      <c r="B524" s="446"/>
      <c r="C524" s="459"/>
      <c r="D524" s="446"/>
      <c r="E524" s="459"/>
      <c r="F524" s="613"/>
      <c r="G524" s="123">
        <f>'Mapa de Risco'!F524</f>
        <v>0</v>
      </c>
      <c r="H524" s="711" t="s">
        <v>28</v>
      </c>
      <c r="I524" s="712"/>
      <c r="J524" s="713"/>
      <c r="K524" s="182"/>
      <c r="L524" s="170" t="str">
        <f t="shared" ref="L524:L587" si="342">IF(K524=$H$10,$H$9,IF(K524=$I$10,$I$9,IF(K524=$J$10,$J$9,IF(K524=$K$10,$K$9,IF(K524=$L$10,$L$9,"")))))</f>
        <v/>
      </c>
      <c r="M524" s="714"/>
      <c r="N524" s="744"/>
      <c r="O524" s="726"/>
      <c r="P524" s="117"/>
      <c r="Q524" s="80">
        <f>'Mapa de Risco'!H524</f>
        <v>0</v>
      </c>
      <c r="R524" s="728" t="s">
        <v>28</v>
      </c>
      <c r="S524" s="728"/>
      <c r="T524" s="728"/>
      <c r="U524" s="182"/>
      <c r="V524" s="170" t="str">
        <f t="shared" si="297"/>
        <v/>
      </c>
      <c r="W524" s="714"/>
      <c r="X524" s="708"/>
      <c r="Y524" s="714"/>
      <c r="AA524" s="417"/>
      <c r="AB524" s="417"/>
      <c r="AC524" s="539"/>
      <c r="AD524" s="526"/>
    </row>
    <row r="525" spans="2:30" s="78" customFormat="1" ht="13.9" customHeight="1" thickTop="1" thickBot="1" x14ac:dyDescent="0.25">
      <c r="B525" s="446"/>
      <c r="C525" s="459"/>
      <c r="D525" s="446"/>
      <c r="E525" s="459"/>
      <c r="F525" s="613"/>
      <c r="G525" s="123">
        <f>'Mapa de Risco'!F525</f>
        <v>0</v>
      </c>
      <c r="H525" s="711" t="s">
        <v>28</v>
      </c>
      <c r="I525" s="712"/>
      <c r="J525" s="713"/>
      <c r="K525" s="182"/>
      <c r="L525" s="170" t="str">
        <f t="shared" si="342"/>
        <v/>
      </c>
      <c r="M525" s="714"/>
      <c r="N525" s="744"/>
      <c r="O525" s="726"/>
      <c r="P525" s="117"/>
      <c r="Q525" s="80">
        <f>'Mapa de Risco'!H525</f>
        <v>0</v>
      </c>
      <c r="R525" s="728" t="s">
        <v>28</v>
      </c>
      <c r="S525" s="728"/>
      <c r="T525" s="728"/>
      <c r="U525" s="182"/>
      <c r="V525" s="170" t="str">
        <f t="shared" ref="V525:V588" si="343">IF(U525=$R$10,$R$9,IF(U525=$S$10,$S$9,IF(U525=$T$10,$T$9,IF(U525=$U$10,$U$9,IF(U525=$V$10,$V$9,"")))))</f>
        <v/>
      </c>
      <c r="W525" s="714"/>
      <c r="X525" s="708"/>
      <c r="Y525" s="714"/>
      <c r="AA525" s="417"/>
      <c r="AB525" s="417"/>
      <c r="AC525" s="539"/>
      <c r="AD525" s="526"/>
    </row>
    <row r="526" spans="2:30" s="78" customFormat="1" ht="13.9" customHeight="1" thickTop="1" thickBot="1" x14ac:dyDescent="0.25">
      <c r="B526" s="446"/>
      <c r="C526" s="459"/>
      <c r="D526" s="446"/>
      <c r="E526" s="459"/>
      <c r="F526" s="613"/>
      <c r="G526" s="123">
        <f>'Mapa de Risco'!F526</f>
        <v>0</v>
      </c>
      <c r="H526" s="711" t="s">
        <v>28</v>
      </c>
      <c r="I526" s="712"/>
      <c r="J526" s="713"/>
      <c r="K526" s="182"/>
      <c r="L526" s="170" t="str">
        <f t="shared" si="342"/>
        <v/>
      </c>
      <c r="M526" s="714"/>
      <c r="N526" s="744"/>
      <c r="O526" s="726"/>
      <c r="P526" s="117"/>
      <c r="Q526" s="80">
        <f>'Mapa de Risco'!H526</f>
        <v>0</v>
      </c>
      <c r="R526" s="728" t="s">
        <v>28</v>
      </c>
      <c r="S526" s="728"/>
      <c r="T526" s="728"/>
      <c r="U526" s="182"/>
      <c r="V526" s="170" t="str">
        <f t="shared" si="343"/>
        <v/>
      </c>
      <c r="W526" s="714"/>
      <c r="X526" s="708"/>
      <c r="Y526" s="714"/>
      <c r="AA526" s="417"/>
      <c r="AB526" s="417"/>
      <c r="AC526" s="539"/>
      <c r="AD526" s="526"/>
    </row>
    <row r="527" spans="2:30" s="78" customFormat="1" ht="13.9" customHeight="1" thickTop="1" thickBot="1" x14ac:dyDescent="0.25">
      <c r="B527" s="446"/>
      <c r="C527" s="459"/>
      <c r="D527" s="446"/>
      <c r="E527" s="459"/>
      <c r="F527" s="613"/>
      <c r="G527" s="123">
        <f>'Mapa de Risco'!F527</f>
        <v>0</v>
      </c>
      <c r="H527" s="711" t="s">
        <v>28</v>
      </c>
      <c r="I527" s="712"/>
      <c r="J527" s="713"/>
      <c r="K527" s="182"/>
      <c r="L527" s="170" t="str">
        <f t="shared" si="342"/>
        <v/>
      </c>
      <c r="M527" s="714"/>
      <c r="N527" s="744"/>
      <c r="O527" s="726"/>
      <c r="P527" s="117"/>
      <c r="Q527" s="80">
        <f>'Mapa de Risco'!H527</f>
        <v>0</v>
      </c>
      <c r="R527" s="728" t="s">
        <v>28</v>
      </c>
      <c r="S527" s="728"/>
      <c r="T527" s="728"/>
      <c r="U527" s="182"/>
      <c r="V527" s="170" t="str">
        <f t="shared" si="343"/>
        <v/>
      </c>
      <c r="W527" s="714"/>
      <c r="X527" s="708"/>
      <c r="Y527" s="714"/>
      <c r="AA527" s="417"/>
      <c r="AB527" s="417"/>
      <c r="AC527" s="539"/>
      <c r="AD527" s="526"/>
    </row>
    <row r="528" spans="2:30" s="78" customFormat="1" ht="13.9" customHeight="1" thickTop="1" thickBot="1" x14ac:dyDescent="0.25">
      <c r="B528" s="446"/>
      <c r="C528" s="459"/>
      <c r="D528" s="446"/>
      <c r="E528" s="459"/>
      <c r="F528" s="613"/>
      <c r="G528" s="123">
        <f>'Mapa de Risco'!F528</f>
        <v>0</v>
      </c>
      <c r="H528" s="711" t="s">
        <v>28</v>
      </c>
      <c r="I528" s="712"/>
      <c r="J528" s="713"/>
      <c r="K528" s="182"/>
      <c r="L528" s="170" t="str">
        <f t="shared" si="342"/>
        <v/>
      </c>
      <c r="M528" s="714"/>
      <c r="N528" s="744"/>
      <c r="O528" s="726"/>
      <c r="P528" s="117"/>
      <c r="Q528" s="80">
        <f>'Mapa de Risco'!H528</f>
        <v>0</v>
      </c>
      <c r="R528" s="728" t="s">
        <v>28</v>
      </c>
      <c r="S528" s="728"/>
      <c r="T528" s="728"/>
      <c r="U528" s="182"/>
      <c r="V528" s="170" t="str">
        <f t="shared" si="343"/>
        <v/>
      </c>
      <c r="W528" s="714"/>
      <c r="X528" s="708"/>
      <c r="Y528" s="714"/>
      <c r="AA528" s="417"/>
      <c r="AB528" s="417"/>
      <c r="AC528" s="539"/>
      <c r="AD528" s="526"/>
    </row>
    <row r="529" spans="2:30" s="78" customFormat="1" ht="13.9" customHeight="1" thickTop="1" thickBot="1" x14ac:dyDescent="0.25">
      <c r="B529" s="446"/>
      <c r="C529" s="459"/>
      <c r="D529" s="446"/>
      <c r="E529" s="459"/>
      <c r="F529" s="613"/>
      <c r="G529" s="123">
        <f>'Mapa de Risco'!F529</f>
        <v>0</v>
      </c>
      <c r="H529" s="711" t="s">
        <v>28</v>
      </c>
      <c r="I529" s="712"/>
      <c r="J529" s="713"/>
      <c r="K529" s="182"/>
      <c r="L529" s="170" t="str">
        <f t="shared" si="342"/>
        <v/>
      </c>
      <c r="M529" s="714"/>
      <c r="N529" s="744"/>
      <c r="O529" s="726"/>
      <c r="P529" s="117"/>
      <c r="Q529" s="80">
        <f>'Mapa de Risco'!H529</f>
        <v>0</v>
      </c>
      <c r="R529" s="728" t="s">
        <v>28</v>
      </c>
      <c r="S529" s="728"/>
      <c r="T529" s="728"/>
      <c r="U529" s="182"/>
      <c r="V529" s="170" t="str">
        <f t="shared" si="343"/>
        <v/>
      </c>
      <c r="W529" s="714"/>
      <c r="X529" s="708"/>
      <c r="Y529" s="714"/>
      <c r="AA529" s="417"/>
      <c r="AB529" s="417"/>
      <c r="AC529" s="539"/>
      <c r="AD529" s="526"/>
    </row>
    <row r="530" spans="2:30" s="78" customFormat="1" ht="13.9" customHeight="1" thickTop="1" thickBot="1" x14ac:dyDescent="0.25">
      <c r="B530" s="446"/>
      <c r="C530" s="459"/>
      <c r="D530" s="446"/>
      <c r="E530" s="459"/>
      <c r="F530" s="613"/>
      <c r="G530" s="123">
        <f>'Mapa de Risco'!F530</f>
        <v>0</v>
      </c>
      <c r="H530" s="711" t="s">
        <v>28</v>
      </c>
      <c r="I530" s="712"/>
      <c r="J530" s="713"/>
      <c r="K530" s="182"/>
      <c r="L530" s="170" t="str">
        <f t="shared" si="342"/>
        <v/>
      </c>
      <c r="M530" s="714"/>
      <c r="N530" s="744"/>
      <c r="O530" s="726"/>
      <c r="P530" s="117"/>
      <c r="Q530" s="80">
        <f>'Mapa de Risco'!H530</f>
        <v>0</v>
      </c>
      <c r="R530" s="728" t="s">
        <v>28</v>
      </c>
      <c r="S530" s="728"/>
      <c r="T530" s="728"/>
      <c r="U530" s="182"/>
      <c r="V530" s="170" t="str">
        <f t="shared" si="343"/>
        <v/>
      </c>
      <c r="W530" s="714"/>
      <c r="X530" s="708"/>
      <c r="Y530" s="714"/>
      <c r="AA530" s="417"/>
      <c r="AB530" s="417"/>
      <c r="AC530" s="539"/>
      <c r="AD530" s="526"/>
    </row>
    <row r="531" spans="2:30" s="78" customFormat="1" ht="13.9" customHeight="1" thickTop="1" thickBot="1" x14ac:dyDescent="0.25">
      <c r="B531" s="446"/>
      <c r="C531" s="459"/>
      <c r="D531" s="447"/>
      <c r="E531" s="460"/>
      <c r="F531" s="614"/>
      <c r="G531" s="123">
        <f>'Mapa de Risco'!F531</f>
        <v>0</v>
      </c>
      <c r="H531" s="711" t="s">
        <v>28</v>
      </c>
      <c r="I531" s="712"/>
      <c r="J531" s="713"/>
      <c r="K531" s="182"/>
      <c r="L531" s="170" t="str">
        <f t="shared" si="342"/>
        <v/>
      </c>
      <c r="M531" s="715"/>
      <c r="N531" s="745"/>
      <c r="O531" s="727"/>
      <c r="P531" s="117"/>
      <c r="Q531" s="80">
        <f>'Mapa de Risco'!H531</f>
        <v>0</v>
      </c>
      <c r="R531" s="728" t="s">
        <v>28</v>
      </c>
      <c r="S531" s="728"/>
      <c r="T531" s="728"/>
      <c r="U531" s="182"/>
      <c r="V531" s="170" t="str">
        <f t="shared" si="343"/>
        <v/>
      </c>
      <c r="W531" s="715"/>
      <c r="X531" s="709"/>
      <c r="Y531" s="715"/>
      <c r="AA531" s="418"/>
      <c r="AB531" s="418"/>
      <c r="AC531" s="540"/>
      <c r="AD531" s="527"/>
    </row>
    <row r="532" spans="2:30" s="78" customFormat="1" ht="13.9" customHeight="1" thickTop="1" thickBot="1" x14ac:dyDescent="0.25">
      <c r="B532" s="446"/>
      <c r="C532" s="459"/>
      <c r="D532" s="445" t="str">
        <f>'Mapa de Risco'!D532:D541</f>
        <v>FCS.05</v>
      </c>
      <c r="E532" s="470">
        <f>'Mapa de Risco'!E532:E541</f>
        <v>0</v>
      </c>
      <c r="F532" s="612" t="str">
        <f>'Mapa de Risco'!G532:G541</f>
        <v>Evento 53</v>
      </c>
      <c r="G532" s="123">
        <f>'Mapa de Risco'!F532</f>
        <v>0</v>
      </c>
      <c r="H532" s="711" t="s">
        <v>28</v>
      </c>
      <c r="I532" s="712"/>
      <c r="J532" s="713"/>
      <c r="K532" s="182"/>
      <c r="L532" s="170" t="str">
        <f t="shared" si="342"/>
        <v/>
      </c>
      <c r="M532" s="714" t="str">
        <f t="shared" ref="M532" si="344">IFERROR(AVERAGE(L532:L541),"")</f>
        <v/>
      </c>
      <c r="N532" s="744" t="str">
        <f t="shared" ref="N532" si="345">IF(M532="","",IF(M532&lt;=0.1,$L$10,IF(M532&lt;=0.3,$K$10,IF(M532&lt;=0.5,$J$10,IF(M532&lt;=0.7,$I$10,IF(M532&lt;=0.8,$H$10,""))))))</f>
        <v/>
      </c>
      <c r="O532" s="726" t="str">
        <f t="shared" ref="O532" si="346">IFERROR(1-M532,"")</f>
        <v/>
      </c>
      <c r="P532" s="117"/>
      <c r="Q532" s="80">
        <f>'Mapa de Risco'!H532</f>
        <v>0</v>
      </c>
      <c r="R532" s="728" t="s">
        <v>28</v>
      </c>
      <c r="S532" s="728"/>
      <c r="T532" s="728"/>
      <c r="U532" s="182"/>
      <c r="V532" s="170" t="str">
        <f t="shared" si="343"/>
        <v/>
      </c>
      <c r="W532" s="714" t="str">
        <f t="shared" ref="W532" si="347">IFERROR(AVERAGE(V532:V541),"")</f>
        <v/>
      </c>
      <c r="X532" s="708" t="str">
        <f t="shared" ref="X532" si="348">IF(W532="","",IF(W532&lt;=0.1,$V$10,IF(W532&lt;=0.3,$U$10,IF(W532&lt;=0.5,$T$10,IF(W532&lt;=0.7,$S$10,IF(W532&lt;=0.8,$R$10,""))))))</f>
        <v/>
      </c>
      <c r="Y532" s="714" t="str">
        <f t="shared" ref="Y532" si="349">IFERROR(1-W532,"")</f>
        <v/>
      </c>
      <c r="AA532" s="417" t="str">
        <f>IFERROR(IF(ROUND('Mapa de Risco'!K532:K541*'Avaliar os Controles Existent.'!O532:O541,0)&lt;=1,1,ROUND('Mapa de Risco'!K532:K541*'Avaliar os Controles Existent.'!O532:O541,0)),"")</f>
        <v/>
      </c>
      <c r="AB532" s="417" t="str">
        <f>IFERROR(IF(ROUND('Mapa de Risco'!L532:L541*'Avaliar os Controles Existent.'!Y532:Y541,0)&lt;=1,1,ROUND('Mapa de Risco'!L532:L541*'Avaliar os Controles Existent.'!Y532:Y541,0)),"")</f>
        <v/>
      </c>
      <c r="AC532" s="538" t="str">
        <f t="shared" si="322"/>
        <v/>
      </c>
      <c r="AD532" s="525" t="str">
        <f t="shared" si="335"/>
        <v/>
      </c>
    </row>
    <row r="533" spans="2:30" s="78" customFormat="1" ht="13.9" customHeight="1" thickTop="1" thickBot="1" x14ac:dyDescent="0.25">
      <c r="B533" s="446"/>
      <c r="C533" s="459"/>
      <c r="D533" s="446"/>
      <c r="E533" s="459"/>
      <c r="F533" s="613"/>
      <c r="G533" s="123">
        <f>'Mapa de Risco'!F533</f>
        <v>0</v>
      </c>
      <c r="H533" s="711" t="s">
        <v>28</v>
      </c>
      <c r="I533" s="712"/>
      <c r="J533" s="713"/>
      <c r="K533" s="182"/>
      <c r="L533" s="170" t="str">
        <f t="shared" si="342"/>
        <v/>
      </c>
      <c r="M533" s="714"/>
      <c r="N533" s="744"/>
      <c r="O533" s="726"/>
      <c r="P533" s="117"/>
      <c r="Q533" s="80">
        <f>'Mapa de Risco'!H533</f>
        <v>0</v>
      </c>
      <c r="R533" s="728" t="s">
        <v>28</v>
      </c>
      <c r="S533" s="728"/>
      <c r="T533" s="728"/>
      <c r="U533" s="182"/>
      <c r="V533" s="170" t="str">
        <f t="shared" si="343"/>
        <v/>
      </c>
      <c r="W533" s="714"/>
      <c r="X533" s="708"/>
      <c r="Y533" s="714"/>
      <c r="AA533" s="417"/>
      <c r="AB533" s="417"/>
      <c r="AC533" s="539"/>
      <c r="AD533" s="526"/>
    </row>
    <row r="534" spans="2:30" s="78" customFormat="1" ht="13.9" customHeight="1" thickTop="1" thickBot="1" x14ac:dyDescent="0.25">
      <c r="B534" s="446"/>
      <c r="C534" s="459"/>
      <c r="D534" s="446"/>
      <c r="E534" s="459"/>
      <c r="F534" s="613"/>
      <c r="G534" s="123">
        <f>'Mapa de Risco'!F534</f>
        <v>0</v>
      </c>
      <c r="H534" s="711" t="s">
        <v>28</v>
      </c>
      <c r="I534" s="712"/>
      <c r="J534" s="713"/>
      <c r="K534" s="182"/>
      <c r="L534" s="170" t="str">
        <f t="shared" si="342"/>
        <v/>
      </c>
      <c r="M534" s="714"/>
      <c r="N534" s="744"/>
      <c r="O534" s="726"/>
      <c r="P534" s="117"/>
      <c r="Q534" s="80">
        <f>'Mapa de Risco'!H534</f>
        <v>0</v>
      </c>
      <c r="R534" s="728" t="s">
        <v>28</v>
      </c>
      <c r="S534" s="728"/>
      <c r="T534" s="728"/>
      <c r="U534" s="182"/>
      <c r="V534" s="170" t="str">
        <f t="shared" si="343"/>
        <v/>
      </c>
      <c r="W534" s="714"/>
      <c r="X534" s="708"/>
      <c r="Y534" s="714"/>
      <c r="AA534" s="417"/>
      <c r="AB534" s="417"/>
      <c r="AC534" s="539"/>
      <c r="AD534" s="526"/>
    </row>
    <row r="535" spans="2:30" s="78" customFormat="1" ht="13.9" customHeight="1" thickTop="1" thickBot="1" x14ac:dyDescent="0.25">
      <c r="B535" s="446"/>
      <c r="C535" s="459"/>
      <c r="D535" s="446"/>
      <c r="E535" s="459"/>
      <c r="F535" s="613"/>
      <c r="G535" s="123">
        <f>'Mapa de Risco'!F535</f>
        <v>0</v>
      </c>
      <c r="H535" s="711" t="s">
        <v>28</v>
      </c>
      <c r="I535" s="712"/>
      <c r="J535" s="713"/>
      <c r="K535" s="182"/>
      <c r="L535" s="170" t="str">
        <f t="shared" si="342"/>
        <v/>
      </c>
      <c r="M535" s="714"/>
      <c r="N535" s="744"/>
      <c r="O535" s="726"/>
      <c r="P535" s="117"/>
      <c r="Q535" s="80">
        <f>'Mapa de Risco'!H535</f>
        <v>0</v>
      </c>
      <c r="R535" s="728" t="s">
        <v>28</v>
      </c>
      <c r="S535" s="728"/>
      <c r="T535" s="728"/>
      <c r="U535" s="182"/>
      <c r="V535" s="170" t="str">
        <f t="shared" si="343"/>
        <v/>
      </c>
      <c r="W535" s="714"/>
      <c r="X535" s="708"/>
      <c r="Y535" s="714"/>
      <c r="AA535" s="417"/>
      <c r="AB535" s="417"/>
      <c r="AC535" s="539"/>
      <c r="AD535" s="526"/>
    </row>
    <row r="536" spans="2:30" s="78" customFormat="1" ht="13.9" customHeight="1" thickTop="1" thickBot="1" x14ac:dyDescent="0.25">
      <c r="B536" s="446"/>
      <c r="C536" s="459"/>
      <c r="D536" s="446"/>
      <c r="E536" s="459"/>
      <c r="F536" s="613"/>
      <c r="G536" s="123">
        <f>'Mapa de Risco'!F536</f>
        <v>0</v>
      </c>
      <c r="H536" s="711" t="s">
        <v>28</v>
      </c>
      <c r="I536" s="712"/>
      <c r="J536" s="713"/>
      <c r="K536" s="182"/>
      <c r="L536" s="170" t="str">
        <f t="shared" si="342"/>
        <v/>
      </c>
      <c r="M536" s="714"/>
      <c r="N536" s="744"/>
      <c r="O536" s="726"/>
      <c r="P536" s="117"/>
      <c r="Q536" s="80">
        <f>'Mapa de Risco'!H536</f>
        <v>0</v>
      </c>
      <c r="R536" s="728" t="s">
        <v>28</v>
      </c>
      <c r="S536" s="728"/>
      <c r="T536" s="728"/>
      <c r="U536" s="182"/>
      <c r="V536" s="170" t="str">
        <f t="shared" si="343"/>
        <v/>
      </c>
      <c r="W536" s="714"/>
      <c r="X536" s="708"/>
      <c r="Y536" s="714"/>
      <c r="AA536" s="417"/>
      <c r="AB536" s="417"/>
      <c r="AC536" s="539"/>
      <c r="AD536" s="526"/>
    </row>
    <row r="537" spans="2:30" s="78" customFormat="1" ht="13.9" customHeight="1" thickTop="1" thickBot="1" x14ac:dyDescent="0.25">
      <c r="B537" s="446"/>
      <c r="C537" s="459"/>
      <c r="D537" s="446"/>
      <c r="E537" s="459"/>
      <c r="F537" s="613"/>
      <c r="G537" s="123">
        <f>'Mapa de Risco'!F537</f>
        <v>0</v>
      </c>
      <c r="H537" s="711" t="s">
        <v>28</v>
      </c>
      <c r="I537" s="712"/>
      <c r="J537" s="713"/>
      <c r="K537" s="182"/>
      <c r="L537" s="170" t="str">
        <f t="shared" si="342"/>
        <v/>
      </c>
      <c r="M537" s="714"/>
      <c r="N537" s="744"/>
      <c r="O537" s="726"/>
      <c r="P537" s="117"/>
      <c r="Q537" s="80">
        <f>'Mapa de Risco'!H537</f>
        <v>0</v>
      </c>
      <c r="R537" s="728" t="s">
        <v>28</v>
      </c>
      <c r="S537" s="728"/>
      <c r="T537" s="728"/>
      <c r="U537" s="182"/>
      <c r="V537" s="170" t="str">
        <f t="shared" si="343"/>
        <v/>
      </c>
      <c r="W537" s="714"/>
      <c r="X537" s="708"/>
      <c r="Y537" s="714"/>
      <c r="AA537" s="417"/>
      <c r="AB537" s="417"/>
      <c r="AC537" s="539"/>
      <c r="AD537" s="526"/>
    </row>
    <row r="538" spans="2:30" s="78" customFormat="1" ht="13.9" customHeight="1" thickTop="1" thickBot="1" x14ac:dyDescent="0.25">
      <c r="B538" s="446"/>
      <c r="C538" s="459"/>
      <c r="D538" s="446"/>
      <c r="E538" s="459"/>
      <c r="F538" s="613"/>
      <c r="G538" s="123">
        <f>'Mapa de Risco'!F538</f>
        <v>0</v>
      </c>
      <c r="H538" s="711" t="s">
        <v>28</v>
      </c>
      <c r="I538" s="712"/>
      <c r="J538" s="713"/>
      <c r="K538" s="182"/>
      <c r="L538" s="170" t="str">
        <f t="shared" si="342"/>
        <v/>
      </c>
      <c r="M538" s="714"/>
      <c r="N538" s="744"/>
      <c r="O538" s="726"/>
      <c r="P538" s="117"/>
      <c r="Q538" s="80">
        <f>'Mapa de Risco'!H538</f>
        <v>0</v>
      </c>
      <c r="R538" s="728" t="s">
        <v>28</v>
      </c>
      <c r="S538" s="728"/>
      <c r="T538" s="728"/>
      <c r="U538" s="182"/>
      <c r="V538" s="170" t="str">
        <f t="shared" si="343"/>
        <v/>
      </c>
      <c r="W538" s="714"/>
      <c r="X538" s="708"/>
      <c r="Y538" s="714"/>
      <c r="AA538" s="417"/>
      <c r="AB538" s="417"/>
      <c r="AC538" s="539"/>
      <c r="AD538" s="526"/>
    </row>
    <row r="539" spans="2:30" s="78" customFormat="1" ht="13.9" customHeight="1" thickTop="1" thickBot="1" x14ac:dyDescent="0.25">
      <c r="B539" s="446"/>
      <c r="C539" s="459"/>
      <c r="D539" s="446"/>
      <c r="E539" s="459"/>
      <c r="F539" s="613"/>
      <c r="G539" s="123">
        <f>'Mapa de Risco'!F539</f>
        <v>0</v>
      </c>
      <c r="H539" s="711" t="s">
        <v>28</v>
      </c>
      <c r="I539" s="712"/>
      <c r="J539" s="713"/>
      <c r="K539" s="182"/>
      <c r="L539" s="170" t="str">
        <f t="shared" si="342"/>
        <v/>
      </c>
      <c r="M539" s="714"/>
      <c r="N539" s="744"/>
      <c r="O539" s="726"/>
      <c r="P539" s="117"/>
      <c r="Q539" s="80">
        <f>'Mapa de Risco'!H539</f>
        <v>0</v>
      </c>
      <c r="R539" s="728" t="s">
        <v>28</v>
      </c>
      <c r="S539" s="728"/>
      <c r="T539" s="728"/>
      <c r="U539" s="182"/>
      <c r="V539" s="170" t="str">
        <f t="shared" si="343"/>
        <v/>
      </c>
      <c r="W539" s="714"/>
      <c r="X539" s="708"/>
      <c r="Y539" s="714"/>
      <c r="AA539" s="417"/>
      <c r="AB539" s="417"/>
      <c r="AC539" s="539"/>
      <c r="AD539" s="526"/>
    </row>
    <row r="540" spans="2:30" s="78" customFormat="1" ht="13.9" customHeight="1" thickTop="1" thickBot="1" x14ac:dyDescent="0.25">
      <c r="B540" s="446"/>
      <c r="C540" s="459"/>
      <c r="D540" s="446"/>
      <c r="E540" s="459"/>
      <c r="F540" s="613"/>
      <c r="G540" s="123">
        <f>'Mapa de Risco'!F540</f>
        <v>0</v>
      </c>
      <c r="H540" s="711" t="s">
        <v>28</v>
      </c>
      <c r="I540" s="712"/>
      <c r="J540" s="713"/>
      <c r="K540" s="182"/>
      <c r="L540" s="170" t="str">
        <f t="shared" si="342"/>
        <v/>
      </c>
      <c r="M540" s="714"/>
      <c r="N540" s="744"/>
      <c r="O540" s="726"/>
      <c r="P540" s="117"/>
      <c r="Q540" s="80">
        <f>'Mapa de Risco'!H540</f>
        <v>0</v>
      </c>
      <c r="R540" s="728" t="s">
        <v>28</v>
      </c>
      <c r="S540" s="728"/>
      <c r="T540" s="728"/>
      <c r="U540" s="182"/>
      <c r="V540" s="170" t="str">
        <f t="shared" si="343"/>
        <v/>
      </c>
      <c r="W540" s="714"/>
      <c r="X540" s="708"/>
      <c r="Y540" s="714"/>
      <c r="AA540" s="417"/>
      <c r="AB540" s="417"/>
      <c r="AC540" s="539"/>
      <c r="AD540" s="526"/>
    </row>
    <row r="541" spans="2:30" s="78" customFormat="1" ht="13.9" customHeight="1" thickTop="1" thickBot="1" x14ac:dyDescent="0.25">
      <c r="B541" s="446"/>
      <c r="C541" s="459"/>
      <c r="D541" s="447"/>
      <c r="E541" s="460"/>
      <c r="F541" s="614"/>
      <c r="G541" s="123">
        <f>'Mapa de Risco'!F541</f>
        <v>0</v>
      </c>
      <c r="H541" s="711" t="s">
        <v>28</v>
      </c>
      <c r="I541" s="712"/>
      <c r="J541" s="713"/>
      <c r="K541" s="182"/>
      <c r="L541" s="170" t="str">
        <f t="shared" si="342"/>
        <v/>
      </c>
      <c r="M541" s="715"/>
      <c r="N541" s="745"/>
      <c r="O541" s="727"/>
      <c r="P541" s="117"/>
      <c r="Q541" s="80">
        <f>'Mapa de Risco'!H541</f>
        <v>0</v>
      </c>
      <c r="R541" s="728" t="s">
        <v>28</v>
      </c>
      <c r="S541" s="728"/>
      <c r="T541" s="728"/>
      <c r="U541" s="182"/>
      <c r="V541" s="170" t="str">
        <f t="shared" si="343"/>
        <v/>
      </c>
      <c r="W541" s="715"/>
      <c r="X541" s="709"/>
      <c r="Y541" s="715"/>
      <c r="AA541" s="418"/>
      <c r="AB541" s="418"/>
      <c r="AC541" s="540"/>
      <c r="AD541" s="527"/>
    </row>
    <row r="542" spans="2:30" s="78" customFormat="1" ht="13.9" customHeight="1" thickTop="1" thickBot="1" x14ac:dyDescent="0.25">
      <c r="B542" s="446"/>
      <c r="C542" s="459"/>
      <c r="D542" s="445" t="str">
        <f>'Mapa de Risco'!D542:D551</f>
        <v>FCS.06</v>
      </c>
      <c r="E542" s="470">
        <f>'Mapa de Risco'!E542:E551</f>
        <v>0</v>
      </c>
      <c r="F542" s="612" t="str">
        <f>'Mapa de Risco'!G542:G551</f>
        <v>Evento 54</v>
      </c>
      <c r="G542" s="123">
        <f>'Mapa de Risco'!F542</f>
        <v>0</v>
      </c>
      <c r="H542" s="711" t="s">
        <v>28</v>
      </c>
      <c r="I542" s="712"/>
      <c r="J542" s="713"/>
      <c r="K542" s="182"/>
      <c r="L542" s="170" t="str">
        <f t="shared" si="342"/>
        <v/>
      </c>
      <c r="M542" s="714" t="str">
        <f t="shared" ref="M542" si="350">IFERROR(AVERAGE(L542:L551),"")</f>
        <v/>
      </c>
      <c r="N542" s="744" t="str">
        <f t="shared" ref="N542" si="351">IF(M542="","",IF(M542&lt;=0.1,$L$10,IF(M542&lt;=0.3,$K$10,IF(M542&lt;=0.5,$J$10,IF(M542&lt;=0.7,$I$10,IF(M542&lt;=0.8,$H$10,""))))))</f>
        <v/>
      </c>
      <c r="O542" s="726" t="str">
        <f t="shared" ref="O542" si="352">IFERROR(1-M542,"")</f>
        <v/>
      </c>
      <c r="P542" s="117"/>
      <c r="Q542" s="80">
        <f>'Mapa de Risco'!H542</f>
        <v>0</v>
      </c>
      <c r="R542" s="728" t="s">
        <v>28</v>
      </c>
      <c r="S542" s="728"/>
      <c r="T542" s="728"/>
      <c r="U542" s="182"/>
      <c r="V542" s="170" t="str">
        <f t="shared" si="343"/>
        <v/>
      </c>
      <c r="W542" s="714" t="str">
        <f t="shared" ref="W542" si="353">IFERROR(AVERAGE(V542:V551),"")</f>
        <v/>
      </c>
      <c r="X542" s="708" t="str">
        <f t="shared" ref="X542" si="354">IF(W542="","",IF(W542&lt;=0.1,$V$10,IF(W542&lt;=0.3,$U$10,IF(W542&lt;=0.5,$T$10,IF(W542&lt;=0.7,$S$10,IF(W542&lt;=0.8,$R$10,""))))))</f>
        <v/>
      </c>
      <c r="Y542" s="714" t="str">
        <f t="shared" ref="Y542" si="355">IFERROR(1-W542,"")</f>
        <v/>
      </c>
      <c r="AA542" s="417" t="str">
        <f>IFERROR(IF(ROUND('Mapa de Risco'!K542:K551*'Avaliar os Controles Existent.'!O542:O551,0)&lt;=1,1,ROUND('Mapa de Risco'!K542:K551*'Avaliar os Controles Existent.'!O542:O551,0)),"")</f>
        <v/>
      </c>
      <c r="AB542" s="417" t="str">
        <f>IFERROR(IF(ROUND('Mapa de Risco'!L542:L551*'Avaliar os Controles Existent.'!Y542:Y551,0)&lt;=1,1,ROUND('Mapa de Risco'!L542:L551*'Avaliar os Controles Existent.'!Y542:Y551,0)),"")</f>
        <v/>
      </c>
      <c r="AC542" s="538" t="str">
        <f t="shared" si="322"/>
        <v/>
      </c>
      <c r="AD542" s="525" t="str">
        <f t="shared" si="335"/>
        <v/>
      </c>
    </row>
    <row r="543" spans="2:30" s="78" customFormat="1" ht="13.9" customHeight="1" thickTop="1" thickBot="1" x14ac:dyDescent="0.25">
      <c r="B543" s="446"/>
      <c r="C543" s="459"/>
      <c r="D543" s="446"/>
      <c r="E543" s="459"/>
      <c r="F543" s="613"/>
      <c r="G543" s="123">
        <f>'Mapa de Risco'!F543</f>
        <v>0</v>
      </c>
      <c r="H543" s="711" t="s">
        <v>28</v>
      </c>
      <c r="I543" s="712"/>
      <c r="J543" s="713"/>
      <c r="K543" s="182"/>
      <c r="L543" s="170" t="str">
        <f t="shared" si="342"/>
        <v/>
      </c>
      <c r="M543" s="714"/>
      <c r="N543" s="744"/>
      <c r="O543" s="726"/>
      <c r="P543" s="117"/>
      <c r="Q543" s="80">
        <f>'Mapa de Risco'!H543</f>
        <v>0</v>
      </c>
      <c r="R543" s="728" t="s">
        <v>28</v>
      </c>
      <c r="S543" s="728"/>
      <c r="T543" s="728"/>
      <c r="U543" s="182"/>
      <c r="V543" s="170" t="str">
        <f t="shared" si="343"/>
        <v/>
      </c>
      <c r="W543" s="714"/>
      <c r="X543" s="708"/>
      <c r="Y543" s="714"/>
      <c r="AA543" s="417"/>
      <c r="AB543" s="417"/>
      <c r="AC543" s="539"/>
      <c r="AD543" s="526"/>
    </row>
    <row r="544" spans="2:30" s="78" customFormat="1" ht="13.9" customHeight="1" thickTop="1" thickBot="1" x14ac:dyDescent="0.25">
      <c r="B544" s="446"/>
      <c r="C544" s="459"/>
      <c r="D544" s="446"/>
      <c r="E544" s="459"/>
      <c r="F544" s="613"/>
      <c r="G544" s="123">
        <f>'Mapa de Risco'!F544</f>
        <v>0</v>
      </c>
      <c r="H544" s="711" t="s">
        <v>28</v>
      </c>
      <c r="I544" s="712"/>
      <c r="J544" s="713"/>
      <c r="K544" s="182"/>
      <c r="L544" s="170" t="str">
        <f t="shared" si="342"/>
        <v/>
      </c>
      <c r="M544" s="714"/>
      <c r="N544" s="744"/>
      <c r="O544" s="726"/>
      <c r="P544" s="117"/>
      <c r="Q544" s="80">
        <f>'Mapa de Risco'!H544</f>
        <v>0</v>
      </c>
      <c r="R544" s="728" t="s">
        <v>28</v>
      </c>
      <c r="S544" s="728"/>
      <c r="T544" s="728"/>
      <c r="U544" s="182"/>
      <c r="V544" s="170" t="str">
        <f t="shared" si="343"/>
        <v/>
      </c>
      <c r="W544" s="714"/>
      <c r="X544" s="708"/>
      <c r="Y544" s="714"/>
      <c r="AA544" s="417"/>
      <c r="AB544" s="417"/>
      <c r="AC544" s="539"/>
      <c r="AD544" s="526"/>
    </row>
    <row r="545" spans="2:30" s="78" customFormat="1" ht="13.9" customHeight="1" thickTop="1" thickBot="1" x14ac:dyDescent="0.25">
      <c r="B545" s="446"/>
      <c r="C545" s="459"/>
      <c r="D545" s="446"/>
      <c r="E545" s="459"/>
      <c r="F545" s="613"/>
      <c r="G545" s="123">
        <f>'Mapa de Risco'!F545</f>
        <v>0</v>
      </c>
      <c r="H545" s="711" t="s">
        <v>28</v>
      </c>
      <c r="I545" s="712"/>
      <c r="J545" s="713"/>
      <c r="K545" s="182"/>
      <c r="L545" s="170" t="str">
        <f t="shared" si="342"/>
        <v/>
      </c>
      <c r="M545" s="714"/>
      <c r="N545" s="744"/>
      <c r="O545" s="726"/>
      <c r="P545" s="117"/>
      <c r="Q545" s="80">
        <f>'Mapa de Risco'!H545</f>
        <v>0</v>
      </c>
      <c r="R545" s="728" t="s">
        <v>28</v>
      </c>
      <c r="S545" s="728"/>
      <c r="T545" s="728"/>
      <c r="U545" s="182"/>
      <c r="V545" s="170" t="str">
        <f t="shared" si="343"/>
        <v/>
      </c>
      <c r="W545" s="714"/>
      <c r="X545" s="708"/>
      <c r="Y545" s="714"/>
      <c r="AA545" s="417"/>
      <c r="AB545" s="417"/>
      <c r="AC545" s="539"/>
      <c r="AD545" s="526"/>
    </row>
    <row r="546" spans="2:30" s="78" customFormat="1" ht="13.9" customHeight="1" thickTop="1" thickBot="1" x14ac:dyDescent="0.25">
      <c r="B546" s="446"/>
      <c r="C546" s="459"/>
      <c r="D546" s="446"/>
      <c r="E546" s="459"/>
      <c r="F546" s="613"/>
      <c r="G546" s="123">
        <f>'Mapa de Risco'!F546</f>
        <v>0</v>
      </c>
      <c r="H546" s="711" t="s">
        <v>28</v>
      </c>
      <c r="I546" s="712"/>
      <c r="J546" s="713"/>
      <c r="K546" s="182"/>
      <c r="L546" s="170" t="str">
        <f t="shared" si="342"/>
        <v/>
      </c>
      <c r="M546" s="714"/>
      <c r="N546" s="744"/>
      <c r="O546" s="726"/>
      <c r="P546" s="117"/>
      <c r="Q546" s="80">
        <f>'Mapa de Risco'!H546</f>
        <v>0</v>
      </c>
      <c r="R546" s="728" t="s">
        <v>28</v>
      </c>
      <c r="S546" s="728"/>
      <c r="T546" s="728"/>
      <c r="U546" s="182"/>
      <c r="V546" s="170" t="str">
        <f t="shared" si="343"/>
        <v/>
      </c>
      <c r="W546" s="714"/>
      <c r="X546" s="708"/>
      <c r="Y546" s="714"/>
      <c r="AA546" s="417"/>
      <c r="AB546" s="417"/>
      <c r="AC546" s="539"/>
      <c r="AD546" s="526"/>
    </row>
    <row r="547" spans="2:30" s="78" customFormat="1" ht="13.9" customHeight="1" thickTop="1" thickBot="1" x14ac:dyDescent="0.25">
      <c r="B547" s="446"/>
      <c r="C547" s="459"/>
      <c r="D547" s="446"/>
      <c r="E547" s="459"/>
      <c r="F547" s="613"/>
      <c r="G547" s="123">
        <f>'Mapa de Risco'!F547</f>
        <v>0</v>
      </c>
      <c r="H547" s="711" t="s">
        <v>28</v>
      </c>
      <c r="I547" s="712"/>
      <c r="J547" s="713"/>
      <c r="K547" s="182"/>
      <c r="L547" s="170" t="str">
        <f t="shared" si="342"/>
        <v/>
      </c>
      <c r="M547" s="714"/>
      <c r="N547" s="744"/>
      <c r="O547" s="726"/>
      <c r="P547" s="117"/>
      <c r="Q547" s="80">
        <f>'Mapa de Risco'!H547</f>
        <v>0</v>
      </c>
      <c r="R547" s="728" t="s">
        <v>28</v>
      </c>
      <c r="S547" s="728"/>
      <c r="T547" s="728"/>
      <c r="U547" s="182"/>
      <c r="V547" s="170" t="str">
        <f t="shared" si="343"/>
        <v/>
      </c>
      <c r="W547" s="714"/>
      <c r="X547" s="708"/>
      <c r="Y547" s="714"/>
      <c r="AA547" s="417"/>
      <c r="AB547" s="417"/>
      <c r="AC547" s="539"/>
      <c r="AD547" s="526"/>
    </row>
    <row r="548" spans="2:30" s="78" customFormat="1" ht="13.9" customHeight="1" thickTop="1" thickBot="1" x14ac:dyDescent="0.25">
      <c r="B548" s="446"/>
      <c r="C548" s="459"/>
      <c r="D548" s="446"/>
      <c r="E548" s="459"/>
      <c r="F548" s="613"/>
      <c r="G548" s="123">
        <f>'Mapa de Risco'!F548</f>
        <v>0</v>
      </c>
      <c r="H548" s="711" t="s">
        <v>28</v>
      </c>
      <c r="I548" s="712"/>
      <c r="J548" s="713"/>
      <c r="K548" s="182"/>
      <c r="L548" s="170" t="str">
        <f t="shared" si="342"/>
        <v/>
      </c>
      <c r="M548" s="714"/>
      <c r="N548" s="744"/>
      <c r="O548" s="726"/>
      <c r="P548" s="117"/>
      <c r="Q548" s="80">
        <f>'Mapa de Risco'!H548</f>
        <v>0</v>
      </c>
      <c r="R548" s="728" t="s">
        <v>28</v>
      </c>
      <c r="S548" s="728"/>
      <c r="T548" s="728"/>
      <c r="U548" s="182"/>
      <c r="V548" s="170" t="str">
        <f t="shared" si="343"/>
        <v/>
      </c>
      <c r="W548" s="714"/>
      <c r="X548" s="708"/>
      <c r="Y548" s="714"/>
      <c r="AA548" s="417"/>
      <c r="AB548" s="417"/>
      <c r="AC548" s="539"/>
      <c r="AD548" s="526"/>
    </row>
    <row r="549" spans="2:30" s="78" customFormat="1" ht="13.9" customHeight="1" thickTop="1" thickBot="1" x14ac:dyDescent="0.25">
      <c r="B549" s="446"/>
      <c r="C549" s="459"/>
      <c r="D549" s="446"/>
      <c r="E549" s="459"/>
      <c r="F549" s="613"/>
      <c r="G549" s="123">
        <f>'Mapa de Risco'!F549</f>
        <v>0</v>
      </c>
      <c r="H549" s="711" t="s">
        <v>28</v>
      </c>
      <c r="I549" s="712"/>
      <c r="J549" s="713"/>
      <c r="K549" s="182"/>
      <c r="L549" s="170" t="str">
        <f t="shared" si="342"/>
        <v/>
      </c>
      <c r="M549" s="714"/>
      <c r="N549" s="744"/>
      <c r="O549" s="726"/>
      <c r="P549" s="117"/>
      <c r="Q549" s="80">
        <f>'Mapa de Risco'!H549</f>
        <v>0</v>
      </c>
      <c r="R549" s="728" t="s">
        <v>28</v>
      </c>
      <c r="S549" s="728"/>
      <c r="T549" s="728"/>
      <c r="U549" s="182"/>
      <c r="V549" s="170" t="str">
        <f t="shared" si="343"/>
        <v/>
      </c>
      <c r="W549" s="714"/>
      <c r="X549" s="708"/>
      <c r="Y549" s="714"/>
      <c r="AA549" s="417"/>
      <c r="AB549" s="417"/>
      <c r="AC549" s="539"/>
      <c r="AD549" s="526"/>
    </row>
    <row r="550" spans="2:30" s="78" customFormat="1" ht="13.9" customHeight="1" thickTop="1" thickBot="1" x14ac:dyDescent="0.25">
      <c r="B550" s="446"/>
      <c r="C550" s="459"/>
      <c r="D550" s="446"/>
      <c r="E550" s="459"/>
      <c r="F550" s="613"/>
      <c r="G550" s="123">
        <f>'Mapa de Risco'!F550</f>
        <v>0</v>
      </c>
      <c r="H550" s="711" t="s">
        <v>28</v>
      </c>
      <c r="I550" s="712"/>
      <c r="J550" s="713"/>
      <c r="K550" s="182"/>
      <c r="L550" s="170" t="str">
        <f t="shared" si="342"/>
        <v/>
      </c>
      <c r="M550" s="714"/>
      <c r="N550" s="744"/>
      <c r="O550" s="726"/>
      <c r="P550" s="117"/>
      <c r="Q550" s="80">
        <f>'Mapa de Risco'!H550</f>
        <v>0</v>
      </c>
      <c r="R550" s="728" t="s">
        <v>28</v>
      </c>
      <c r="S550" s="728"/>
      <c r="T550" s="728"/>
      <c r="U550" s="182"/>
      <c r="V550" s="170" t="str">
        <f t="shared" si="343"/>
        <v/>
      </c>
      <c r="W550" s="714"/>
      <c r="X550" s="708"/>
      <c r="Y550" s="714"/>
      <c r="AA550" s="417"/>
      <c r="AB550" s="417"/>
      <c r="AC550" s="539"/>
      <c r="AD550" s="526"/>
    </row>
    <row r="551" spans="2:30" s="78" customFormat="1" ht="13.9" customHeight="1" thickTop="1" thickBot="1" x14ac:dyDescent="0.25">
      <c r="B551" s="446"/>
      <c r="C551" s="459"/>
      <c r="D551" s="447"/>
      <c r="E551" s="460"/>
      <c r="F551" s="614"/>
      <c r="G551" s="123">
        <f>'Mapa de Risco'!F551</f>
        <v>0</v>
      </c>
      <c r="H551" s="711" t="s">
        <v>28</v>
      </c>
      <c r="I551" s="712"/>
      <c r="J551" s="713"/>
      <c r="K551" s="182"/>
      <c r="L551" s="170" t="str">
        <f t="shared" si="342"/>
        <v/>
      </c>
      <c r="M551" s="715"/>
      <c r="N551" s="745"/>
      <c r="O551" s="727"/>
      <c r="P551" s="117"/>
      <c r="Q551" s="80">
        <f>'Mapa de Risco'!H551</f>
        <v>0</v>
      </c>
      <c r="R551" s="728" t="s">
        <v>28</v>
      </c>
      <c r="S551" s="728"/>
      <c r="T551" s="728"/>
      <c r="U551" s="182"/>
      <c r="V551" s="170" t="str">
        <f t="shared" si="343"/>
        <v/>
      </c>
      <c r="W551" s="715"/>
      <c r="X551" s="709"/>
      <c r="Y551" s="715"/>
      <c r="AA551" s="418"/>
      <c r="AB551" s="418"/>
      <c r="AC551" s="540"/>
      <c r="AD551" s="527"/>
    </row>
    <row r="552" spans="2:30" s="78" customFormat="1" ht="13.9" customHeight="1" thickTop="1" thickBot="1" x14ac:dyDescent="0.25">
      <c r="B552" s="446"/>
      <c r="C552" s="459"/>
      <c r="D552" s="445" t="str">
        <f>'Mapa de Risco'!D552:D561</f>
        <v>FCS.07</v>
      </c>
      <c r="E552" s="470">
        <f>'Mapa de Risco'!E552:E561</f>
        <v>0</v>
      </c>
      <c r="F552" s="612" t="str">
        <f>'Mapa de Risco'!G552:G561</f>
        <v>Evento 55</v>
      </c>
      <c r="G552" s="123">
        <f>'Mapa de Risco'!F552</f>
        <v>0</v>
      </c>
      <c r="H552" s="711" t="s">
        <v>28</v>
      </c>
      <c r="I552" s="712"/>
      <c r="J552" s="713"/>
      <c r="K552" s="182"/>
      <c r="L552" s="170" t="str">
        <f t="shared" si="342"/>
        <v/>
      </c>
      <c r="M552" s="714" t="str">
        <f t="shared" ref="M552" si="356">IFERROR(AVERAGE(L552:L561),"")</f>
        <v/>
      </c>
      <c r="N552" s="744" t="str">
        <f t="shared" ref="N552" si="357">IF(M552="","",IF(M552&lt;=0.1,$L$10,IF(M552&lt;=0.3,$K$10,IF(M552&lt;=0.5,$J$10,IF(M552&lt;=0.7,$I$10,IF(M552&lt;=0.8,$H$10,""))))))</f>
        <v/>
      </c>
      <c r="O552" s="726" t="str">
        <f t="shared" ref="O552" si="358">IFERROR(1-M552,"")</f>
        <v/>
      </c>
      <c r="P552" s="117"/>
      <c r="Q552" s="80">
        <f>'Mapa de Risco'!H552</f>
        <v>0</v>
      </c>
      <c r="R552" s="728" t="s">
        <v>28</v>
      </c>
      <c r="S552" s="728"/>
      <c r="T552" s="728"/>
      <c r="U552" s="182"/>
      <c r="V552" s="170" t="str">
        <f t="shared" si="343"/>
        <v/>
      </c>
      <c r="W552" s="714" t="str">
        <f t="shared" ref="W552" si="359">IFERROR(AVERAGE(V552:V561),"")</f>
        <v/>
      </c>
      <c r="X552" s="708" t="str">
        <f t="shared" ref="X552" si="360">IF(W552="","",IF(W552&lt;=0.1,$V$10,IF(W552&lt;=0.3,$U$10,IF(W552&lt;=0.5,$T$10,IF(W552&lt;=0.7,$S$10,IF(W552&lt;=0.8,$R$10,""))))))</f>
        <v/>
      </c>
      <c r="Y552" s="714" t="str">
        <f t="shared" ref="Y552" si="361">IFERROR(1-W552,"")</f>
        <v/>
      </c>
      <c r="AA552" s="417" t="str">
        <f>IFERROR(IF(ROUND('Mapa de Risco'!K552:K561*'Avaliar os Controles Existent.'!O552:O561,0)&lt;=1,1,ROUND('Mapa de Risco'!K552:K561*'Avaliar os Controles Existent.'!O552:O561,0)),"")</f>
        <v/>
      </c>
      <c r="AB552" s="417" t="str">
        <f>IFERROR(IF(ROUND('Mapa de Risco'!L552:L561*'Avaliar os Controles Existent.'!Y552:Y561,0)&lt;=1,1,ROUND('Mapa de Risco'!L552:L561*'Avaliar os Controles Existent.'!Y552:Y561,0)),"")</f>
        <v/>
      </c>
      <c r="AC552" s="538" t="str">
        <f t="shared" si="322"/>
        <v/>
      </c>
      <c r="AD552" s="525" t="str">
        <f t="shared" si="335"/>
        <v/>
      </c>
    </row>
    <row r="553" spans="2:30" s="78" customFormat="1" ht="13.9" customHeight="1" thickTop="1" thickBot="1" x14ac:dyDescent="0.25">
      <c r="B553" s="446"/>
      <c r="C553" s="459"/>
      <c r="D553" s="446"/>
      <c r="E553" s="459"/>
      <c r="F553" s="613"/>
      <c r="G553" s="123">
        <f>'Mapa de Risco'!F553</f>
        <v>0</v>
      </c>
      <c r="H553" s="711" t="s">
        <v>28</v>
      </c>
      <c r="I553" s="712"/>
      <c r="J553" s="713"/>
      <c r="K553" s="182"/>
      <c r="L553" s="170" t="str">
        <f t="shared" si="342"/>
        <v/>
      </c>
      <c r="M553" s="714"/>
      <c r="N553" s="744"/>
      <c r="O553" s="726"/>
      <c r="P553" s="117"/>
      <c r="Q553" s="80">
        <f>'Mapa de Risco'!H553</f>
        <v>0</v>
      </c>
      <c r="R553" s="728" t="s">
        <v>28</v>
      </c>
      <c r="S553" s="728"/>
      <c r="T553" s="728"/>
      <c r="U553" s="182"/>
      <c r="V553" s="170" t="str">
        <f t="shared" si="343"/>
        <v/>
      </c>
      <c r="W553" s="714"/>
      <c r="X553" s="708"/>
      <c r="Y553" s="714"/>
      <c r="AA553" s="417"/>
      <c r="AB553" s="417"/>
      <c r="AC553" s="539"/>
      <c r="AD553" s="526"/>
    </row>
    <row r="554" spans="2:30" s="78" customFormat="1" ht="13.9" customHeight="1" thickTop="1" thickBot="1" x14ac:dyDescent="0.25">
      <c r="B554" s="446"/>
      <c r="C554" s="459"/>
      <c r="D554" s="446"/>
      <c r="E554" s="459"/>
      <c r="F554" s="613"/>
      <c r="G554" s="123">
        <f>'Mapa de Risco'!F554</f>
        <v>0</v>
      </c>
      <c r="H554" s="711" t="s">
        <v>28</v>
      </c>
      <c r="I554" s="712"/>
      <c r="J554" s="713"/>
      <c r="K554" s="182"/>
      <c r="L554" s="170" t="str">
        <f t="shared" si="342"/>
        <v/>
      </c>
      <c r="M554" s="714"/>
      <c r="N554" s="744"/>
      <c r="O554" s="726"/>
      <c r="P554" s="117"/>
      <c r="Q554" s="80">
        <f>'Mapa de Risco'!H554</f>
        <v>0</v>
      </c>
      <c r="R554" s="728" t="s">
        <v>28</v>
      </c>
      <c r="S554" s="728"/>
      <c r="T554" s="728"/>
      <c r="U554" s="182"/>
      <c r="V554" s="170" t="str">
        <f t="shared" si="343"/>
        <v/>
      </c>
      <c r="W554" s="714"/>
      <c r="X554" s="708"/>
      <c r="Y554" s="714"/>
      <c r="AA554" s="417"/>
      <c r="AB554" s="417"/>
      <c r="AC554" s="539"/>
      <c r="AD554" s="526"/>
    </row>
    <row r="555" spans="2:30" s="78" customFormat="1" ht="13.9" customHeight="1" thickTop="1" thickBot="1" x14ac:dyDescent="0.25">
      <c r="B555" s="446"/>
      <c r="C555" s="459"/>
      <c r="D555" s="446"/>
      <c r="E555" s="459"/>
      <c r="F555" s="613"/>
      <c r="G555" s="123">
        <f>'Mapa de Risco'!F555</f>
        <v>0</v>
      </c>
      <c r="H555" s="711" t="s">
        <v>28</v>
      </c>
      <c r="I555" s="712"/>
      <c r="J555" s="713"/>
      <c r="K555" s="182"/>
      <c r="L555" s="170" t="str">
        <f t="shared" si="342"/>
        <v/>
      </c>
      <c r="M555" s="714"/>
      <c r="N555" s="744"/>
      <c r="O555" s="726"/>
      <c r="P555" s="117"/>
      <c r="Q555" s="80">
        <f>'Mapa de Risco'!H555</f>
        <v>0</v>
      </c>
      <c r="R555" s="728" t="s">
        <v>28</v>
      </c>
      <c r="S555" s="728"/>
      <c r="T555" s="728"/>
      <c r="U555" s="182"/>
      <c r="V555" s="170" t="str">
        <f t="shared" si="343"/>
        <v/>
      </c>
      <c r="W555" s="714"/>
      <c r="X555" s="708"/>
      <c r="Y555" s="714"/>
      <c r="AA555" s="417"/>
      <c r="AB555" s="417"/>
      <c r="AC555" s="539"/>
      <c r="AD555" s="526"/>
    </row>
    <row r="556" spans="2:30" s="78" customFormat="1" ht="13.9" customHeight="1" thickTop="1" thickBot="1" x14ac:dyDescent="0.25">
      <c r="B556" s="446"/>
      <c r="C556" s="459"/>
      <c r="D556" s="446"/>
      <c r="E556" s="459"/>
      <c r="F556" s="613"/>
      <c r="G556" s="123">
        <f>'Mapa de Risco'!F556</f>
        <v>0</v>
      </c>
      <c r="H556" s="711" t="s">
        <v>28</v>
      </c>
      <c r="I556" s="712"/>
      <c r="J556" s="713"/>
      <c r="K556" s="182"/>
      <c r="L556" s="170" t="str">
        <f t="shared" si="342"/>
        <v/>
      </c>
      <c r="M556" s="714"/>
      <c r="N556" s="744"/>
      <c r="O556" s="726"/>
      <c r="P556" s="117"/>
      <c r="Q556" s="80">
        <f>'Mapa de Risco'!H556</f>
        <v>0</v>
      </c>
      <c r="R556" s="728" t="s">
        <v>28</v>
      </c>
      <c r="S556" s="728"/>
      <c r="T556" s="728"/>
      <c r="U556" s="182"/>
      <c r="V556" s="170" t="str">
        <f t="shared" si="343"/>
        <v/>
      </c>
      <c r="W556" s="714"/>
      <c r="X556" s="708"/>
      <c r="Y556" s="714"/>
      <c r="AA556" s="417"/>
      <c r="AB556" s="417"/>
      <c r="AC556" s="539"/>
      <c r="AD556" s="526"/>
    </row>
    <row r="557" spans="2:30" s="78" customFormat="1" ht="13.9" customHeight="1" thickTop="1" thickBot="1" x14ac:dyDescent="0.25">
      <c r="B557" s="446"/>
      <c r="C557" s="459"/>
      <c r="D557" s="446"/>
      <c r="E557" s="459"/>
      <c r="F557" s="613"/>
      <c r="G557" s="123">
        <f>'Mapa de Risco'!F557</f>
        <v>0</v>
      </c>
      <c r="H557" s="711" t="s">
        <v>28</v>
      </c>
      <c r="I557" s="712"/>
      <c r="J557" s="713"/>
      <c r="K557" s="182"/>
      <c r="L557" s="170" t="str">
        <f t="shared" si="342"/>
        <v/>
      </c>
      <c r="M557" s="714"/>
      <c r="N557" s="744"/>
      <c r="O557" s="726"/>
      <c r="P557" s="117"/>
      <c r="Q557" s="80">
        <f>'Mapa de Risco'!H557</f>
        <v>0</v>
      </c>
      <c r="R557" s="728" t="s">
        <v>28</v>
      </c>
      <c r="S557" s="728"/>
      <c r="T557" s="728"/>
      <c r="U557" s="182"/>
      <c r="V557" s="170" t="str">
        <f t="shared" si="343"/>
        <v/>
      </c>
      <c r="W557" s="714"/>
      <c r="X557" s="708"/>
      <c r="Y557" s="714"/>
      <c r="AA557" s="417"/>
      <c r="AB557" s="417"/>
      <c r="AC557" s="539"/>
      <c r="AD557" s="526"/>
    </row>
    <row r="558" spans="2:30" s="78" customFormat="1" ht="13.9" customHeight="1" thickTop="1" thickBot="1" x14ac:dyDescent="0.25">
      <c r="B558" s="446"/>
      <c r="C558" s="459"/>
      <c r="D558" s="446"/>
      <c r="E558" s="459"/>
      <c r="F558" s="613"/>
      <c r="G558" s="123">
        <f>'Mapa de Risco'!F558</f>
        <v>0</v>
      </c>
      <c r="H558" s="711" t="s">
        <v>28</v>
      </c>
      <c r="I558" s="712"/>
      <c r="J558" s="713"/>
      <c r="K558" s="182"/>
      <c r="L558" s="170" t="str">
        <f t="shared" si="342"/>
        <v/>
      </c>
      <c r="M558" s="714"/>
      <c r="N558" s="744"/>
      <c r="O558" s="726"/>
      <c r="P558" s="117"/>
      <c r="Q558" s="80">
        <f>'Mapa de Risco'!H558</f>
        <v>0</v>
      </c>
      <c r="R558" s="728" t="s">
        <v>28</v>
      </c>
      <c r="S558" s="728"/>
      <c r="T558" s="728"/>
      <c r="U558" s="182"/>
      <c r="V558" s="170" t="str">
        <f t="shared" si="343"/>
        <v/>
      </c>
      <c r="W558" s="714"/>
      <c r="X558" s="708"/>
      <c r="Y558" s="714"/>
      <c r="AA558" s="417"/>
      <c r="AB558" s="417"/>
      <c r="AC558" s="539"/>
      <c r="AD558" s="526"/>
    </row>
    <row r="559" spans="2:30" s="78" customFormat="1" ht="13.9" customHeight="1" thickTop="1" thickBot="1" x14ac:dyDescent="0.25">
      <c r="B559" s="446"/>
      <c r="C559" s="459"/>
      <c r="D559" s="446"/>
      <c r="E559" s="459"/>
      <c r="F559" s="613"/>
      <c r="G559" s="123">
        <f>'Mapa de Risco'!F559</f>
        <v>0</v>
      </c>
      <c r="H559" s="711" t="s">
        <v>28</v>
      </c>
      <c r="I559" s="712"/>
      <c r="J559" s="713"/>
      <c r="K559" s="182"/>
      <c r="L559" s="170" t="str">
        <f t="shared" si="342"/>
        <v/>
      </c>
      <c r="M559" s="714"/>
      <c r="N559" s="744"/>
      <c r="O559" s="726"/>
      <c r="P559" s="117"/>
      <c r="Q559" s="80">
        <f>'Mapa de Risco'!H559</f>
        <v>0</v>
      </c>
      <c r="R559" s="728" t="s">
        <v>28</v>
      </c>
      <c r="S559" s="728"/>
      <c r="T559" s="728"/>
      <c r="U559" s="182"/>
      <c r="V559" s="170" t="str">
        <f t="shared" si="343"/>
        <v/>
      </c>
      <c r="W559" s="714"/>
      <c r="X559" s="708"/>
      <c r="Y559" s="714"/>
      <c r="AA559" s="417"/>
      <c r="AB559" s="417"/>
      <c r="AC559" s="539"/>
      <c r="AD559" s="526"/>
    </row>
    <row r="560" spans="2:30" s="78" customFormat="1" ht="13.9" customHeight="1" thickTop="1" thickBot="1" x14ac:dyDescent="0.25">
      <c r="B560" s="446"/>
      <c r="C560" s="459"/>
      <c r="D560" s="446"/>
      <c r="E560" s="459"/>
      <c r="F560" s="613"/>
      <c r="G560" s="123">
        <f>'Mapa de Risco'!F560</f>
        <v>0</v>
      </c>
      <c r="H560" s="711" t="s">
        <v>28</v>
      </c>
      <c r="I560" s="712"/>
      <c r="J560" s="713"/>
      <c r="K560" s="182"/>
      <c r="L560" s="170" t="str">
        <f t="shared" si="342"/>
        <v/>
      </c>
      <c r="M560" s="714"/>
      <c r="N560" s="744"/>
      <c r="O560" s="726"/>
      <c r="P560" s="117"/>
      <c r="Q560" s="80">
        <f>'Mapa de Risco'!H560</f>
        <v>0</v>
      </c>
      <c r="R560" s="728" t="s">
        <v>28</v>
      </c>
      <c r="S560" s="728"/>
      <c r="T560" s="728"/>
      <c r="U560" s="182"/>
      <c r="V560" s="170" t="str">
        <f t="shared" si="343"/>
        <v/>
      </c>
      <c r="W560" s="714"/>
      <c r="X560" s="708"/>
      <c r="Y560" s="714"/>
      <c r="AA560" s="417"/>
      <c r="AB560" s="417"/>
      <c r="AC560" s="539"/>
      <c r="AD560" s="526"/>
    </row>
    <row r="561" spans="2:30" s="78" customFormat="1" ht="13.9" customHeight="1" thickTop="1" thickBot="1" x14ac:dyDescent="0.25">
      <c r="B561" s="446"/>
      <c r="C561" s="459"/>
      <c r="D561" s="447"/>
      <c r="E561" s="460"/>
      <c r="F561" s="614"/>
      <c r="G561" s="123">
        <f>'Mapa de Risco'!F561</f>
        <v>0</v>
      </c>
      <c r="H561" s="711" t="s">
        <v>28</v>
      </c>
      <c r="I561" s="712"/>
      <c r="J561" s="713"/>
      <c r="K561" s="182"/>
      <c r="L561" s="170" t="str">
        <f t="shared" si="342"/>
        <v/>
      </c>
      <c r="M561" s="715"/>
      <c r="N561" s="745"/>
      <c r="O561" s="727"/>
      <c r="P561" s="117"/>
      <c r="Q561" s="80">
        <f>'Mapa de Risco'!H561</f>
        <v>0</v>
      </c>
      <c r="R561" s="728" t="s">
        <v>28</v>
      </c>
      <c r="S561" s="728"/>
      <c r="T561" s="728"/>
      <c r="U561" s="182"/>
      <c r="V561" s="170" t="str">
        <f t="shared" si="343"/>
        <v/>
      </c>
      <c r="W561" s="715"/>
      <c r="X561" s="709"/>
      <c r="Y561" s="715"/>
      <c r="AA561" s="418"/>
      <c r="AB561" s="418"/>
      <c r="AC561" s="540"/>
      <c r="AD561" s="527"/>
    </row>
    <row r="562" spans="2:30" s="78" customFormat="1" ht="13.9" customHeight="1" thickTop="1" thickBot="1" x14ac:dyDescent="0.25">
      <c r="B562" s="446"/>
      <c r="C562" s="459"/>
      <c r="D562" s="445" t="str">
        <f>'Mapa de Risco'!D562:D571</f>
        <v>FCS.08</v>
      </c>
      <c r="E562" s="470">
        <f>'Mapa de Risco'!E562:E571</f>
        <v>0</v>
      </c>
      <c r="F562" s="612" t="str">
        <f>'Mapa de Risco'!G562:G571</f>
        <v>Evento 56</v>
      </c>
      <c r="G562" s="123">
        <f>'Mapa de Risco'!F562</f>
        <v>0</v>
      </c>
      <c r="H562" s="711" t="s">
        <v>28</v>
      </c>
      <c r="I562" s="712"/>
      <c r="J562" s="713"/>
      <c r="K562" s="182"/>
      <c r="L562" s="170" t="str">
        <f t="shared" si="342"/>
        <v/>
      </c>
      <c r="M562" s="714" t="str">
        <f t="shared" ref="M562" si="362">IFERROR(AVERAGE(L562:L571),"")</f>
        <v/>
      </c>
      <c r="N562" s="744" t="str">
        <f t="shared" ref="N562" si="363">IF(M562="","",IF(M562&lt;=0.1,$L$10,IF(M562&lt;=0.3,$K$10,IF(M562&lt;=0.5,$J$10,IF(M562&lt;=0.7,$I$10,IF(M562&lt;=0.8,$H$10,""))))))</f>
        <v/>
      </c>
      <c r="O562" s="726" t="str">
        <f t="shared" ref="O562" si="364">IFERROR(1-M562,"")</f>
        <v/>
      </c>
      <c r="P562" s="117"/>
      <c r="Q562" s="80">
        <f>'Mapa de Risco'!H562</f>
        <v>0</v>
      </c>
      <c r="R562" s="728" t="s">
        <v>28</v>
      </c>
      <c r="S562" s="728"/>
      <c r="T562" s="728"/>
      <c r="U562" s="182"/>
      <c r="V562" s="170" t="str">
        <f t="shared" si="343"/>
        <v/>
      </c>
      <c r="W562" s="714" t="str">
        <f t="shared" ref="W562" si="365">IFERROR(AVERAGE(V562:V571),"")</f>
        <v/>
      </c>
      <c r="X562" s="708" t="str">
        <f t="shared" ref="X562" si="366">IF(W562="","",IF(W562&lt;=0.1,$V$10,IF(W562&lt;=0.3,$U$10,IF(W562&lt;=0.5,$T$10,IF(W562&lt;=0.7,$S$10,IF(W562&lt;=0.8,$R$10,""))))))</f>
        <v/>
      </c>
      <c r="Y562" s="714" t="str">
        <f t="shared" ref="Y562" si="367">IFERROR(1-W562,"")</f>
        <v/>
      </c>
      <c r="AA562" s="417" t="str">
        <f>IFERROR(IF(ROUND('Mapa de Risco'!K562:K571*'Avaliar os Controles Existent.'!O562:O571,0)&lt;=1,1,ROUND('Mapa de Risco'!K562:K571*'Avaliar os Controles Existent.'!O562:O571,0)),"")</f>
        <v/>
      </c>
      <c r="AB562" s="417" t="str">
        <f>IFERROR(IF(ROUND('Mapa de Risco'!L562:L571*'Avaliar os Controles Existent.'!Y562:Y571,0)&lt;=1,1,ROUND('Mapa de Risco'!L562:L571*'Avaliar os Controles Existent.'!Y562:Y571,0)),"")</f>
        <v/>
      </c>
      <c r="AC562" s="538" t="str">
        <f t="shared" ref="AC562:AC622" si="368">IFERROR(AA562*AB562,"")</f>
        <v/>
      </c>
      <c r="AD562" s="525" t="str">
        <f t="shared" si="335"/>
        <v/>
      </c>
    </row>
    <row r="563" spans="2:30" s="78" customFormat="1" ht="13.9" customHeight="1" thickTop="1" thickBot="1" x14ac:dyDescent="0.25">
      <c r="B563" s="446"/>
      <c r="C563" s="459"/>
      <c r="D563" s="446"/>
      <c r="E563" s="459"/>
      <c r="F563" s="613"/>
      <c r="G563" s="123">
        <f>'Mapa de Risco'!F563</f>
        <v>0</v>
      </c>
      <c r="H563" s="711" t="s">
        <v>28</v>
      </c>
      <c r="I563" s="712"/>
      <c r="J563" s="713"/>
      <c r="K563" s="182"/>
      <c r="L563" s="170" t="str">
        <f t="shared" si="342"/>
        <v/>
      </c>
      <c r="M563" s="714"/>
      <c r="N563" s="744"/>
      <c r="O563" s="726"/>
      <c r="P563" s="117"/>
      <c r="Q563" s="80">
        <f>'Mapa de Risco'!H563</f>
        <v>0</v>
      </c>
      <c r="R563" s="728" t="s">
        <v>28</v>
      </c>
      <c r="S563" s="728"/>
      <c r="T563" s="728"/>
      <c r="U563" s="182"/>
      <c r="V563" s="170" t="str">
        <f t="shared" si="343"/>
        <v/>
      </c>
      <c r="W563" s="714"/>
      <c r="X563" s="708"/>
      <c r="Y563" s="714"/>
      <c r="AA563" s="417"/>
      <c r="AB563" s="417"/>
      <c r="AC563" s="539"/>
      <c r="AD563" s="526"/>
    </row>
    <row r="564" spans="2:30" s="78" customFormat="1" ht="13.9" customHeight="1" thickTop="1" thickBot="1" x14ac:dyDescent="0.25">
      <c r="B564" s="446"/>
      <c r="C564" s="459"/>
      <c r="D564" s="446"/>
      <c r="E564" s="459"/>
      <c r="F564" s="613"/>
      <c r="G564" s="123">
        <f>'Mapa de Risco'!F564</f>
        <v>0</v>
      </c>
      <c r="H564" s="711" t="s">
        <v>28</v>
      </c>
      <c r="I564" s="712"/>
      <c r="J564" s="713"/>
      <c r="K564" s="182"/>
      <c r="L564" s="170" t="str">
        <f t="shared" si="342"/>
        <v/>
      </c>
      <c r="M564" s="714"/>
      <c r="N564" s="744"/>
      <c r="O564" s="726"/>
      <c r="P564" s="117"/>
      <c r="Q564" s="80">
        <f>'Mapa de Risco'!H564</f>
        <v>0</v>
      </c>
      <c r="R564" s="728" t="s">
        <v>28</v>
      </c>
      <c r="S564" s="728"/>
      <c r="T564" s="728"/>
      <c r="U564" s="182"/>
      <c r="V564" s="170" t="str">
        <f t="shared" si="343"/>
        <v/>
      </c>
      <c r="W564" s="714"/>
      <c r="X564" s="708"/>
      <c r="Y564" s="714"/>
      <c r="AA564" s="417"/>
      <c r="AB564" s="417"/>
      <c r="AC564" s="539"/>
      <c r="AD564" s="526"/>
    </row>
    <row r="565" spans="2:30" s="78" customFormat="1" ht="13.9" customHeight="1" thickTop="1" thickBot="1" x14ac:dyDescent="0.25">
      <c r="B565" s="446"/>
      <c r="C565" s="459"/>
      <c r="D565" s="446"/>
      <c r="E565" s="459"/>
      <c r="F565" s="613"/>
      <c r="G565" s="123">
        <f>'Mapa de Risco'!F565</f>
        <v>0</v>
      </c>
      <c r="H565" s="711" t="s">
        <v>28</v>
      </c>
      <c r="I565" s="712"/>
      <c r="J565" s="713"/>
      <c r="K565" s="182"/>
      <c r="L565" s="170" t="str">
        <f t="shared" si="342"/>
        <v/>
      </c>
      <c r="M565" s="714"/>
      <c r="N565" s="744"/>
      <c r="O565" s="726"/>
      <c r="P565" s="117"/>
      <c r="Q565" s="80">
        <f>'Mapa de Risco'!H565</f>
        <v>0</v>
      </c>
      <c r="R565" s="728" t="s">
        <v>28</v>
      </c>
      <c r="S565" s="728"/>
      <c r="T565" s="728"/>
      <c r="U565" s="182"/>
      <c r="V565" s="170" t="str">
        <f t="shared" si="343"/>
        <v/>
      </c>
      <c r="W565" s="714"/>
      <c r="X565" s="708"/>
      <c r="Y565" s="714"/>
      <c r="AA565" s="417"/>
      <c r="AB565" s="417"/>
      <c r="AC565" s="539"/>
      <c r="AD565" s="526"/>
    </row>
    <row r="566" spans="2:30" s="78" customFormat="1" ht="13.9" customHeight="1" thickTop="1" thickBot="1" x14ac:dyDescent="0.25">
      <c r="B566" s="446"/>
      <c r="C566" s="459"/>
      <c r="D566" s="446"/>
      <c r="E566" s="459"/>
      <c r="F566" s="613"/>
      <c r="G566" s="123">
        <f>'Mapa de Risco'!F566</f>
        <v>0</v>
      </c>
      <c r="H566" s="711" t="s">
        <v>28</v>
      </c>
      <c r="I566" s="712"/>
      <c r="J566" s="713"/>
      <c r="K566" s="182"/>
      <c r="L566" s="170" t="str">
        <f t="shared" si="342"/>
        <v/>
      </c>
      <c r="M566" s="714"/>
      <c r="N566" s="744"/>
      <c r="O566" s="726"/>
      <c r="P566" s="117"/>
      <c r="Q566" s="80">
        <f>'Mapa de Risco'!H566</f>
        <v>0</v>
      </c>
      <c r="R566" s="728" t="s">
        <v>28</v>
      </c>
      <c r="S566" s="728"/>
      <c r="T566" s="728"/>
      <c r="U566" s="182"/>
      <c r="V566" s="170" t="str">
        <f t="shared" si="343"/>
        <v/>
      </c>
      <c r="W566" s="714"/>
      <c r="X566" s="708"/>
      <c r="Y566" s="714"/>
      <c r="AA566" s="417"/>
      <c r="AB566" s="417"/>
      <c r="AC566" s="539"/>
      <c r="AD566" s="526"/>
    </row>
    <row r="567" spans="2:30" s="78" customFormat="1" ht="13.9" customHeight="1" thickTop="1" thickBot="1" x14ac:dyDescent="0.25">
      <c r="B567" s="446"/>
      <c r="C567" s="459"/>
      <c r="D567" s="446"/>
      <c r="E567" s="459"/>
      <c r="F567" s="613"/>
      <c r="G567" s="123">
        <f>'Mapa de Risco'!F567</f>
        <v>0</v>
      </c>
      <c r="H567" s="711" t="s">
        <v>28</v>
      </c>
      <c r="I567" s="712"/>
      <c r="J567" s="713"/>
      <c r="K567" s="182"/>
      <c r="L567" s="170" t="str">
        <f t="shared" si="342"/>
        <v/>
      </c>
      <c r="M567" s="714"/>
      <c r="N567" s="744"/>
      <c r="O567" s="726"/>
      <c r="P567" s="117"/>
      <c r="Q567" s="80">
        <f>'Mapa de Risco'!H567</f>
        <v>0</v>
      </c>
      <c r="R567" s="728" t="s">
        <v>28</v>
      </c>
      <c r="S567" s="728"/>
      <c r="T567" s="728"/>
      <c r="U567" s="182"/>
      <c r="V567" s="170" t="str">
        <f t="shared" si="343"/>
        <v/>
      </c>
      <c r="W567" s="714"/>
      <c r="X567" s="708"/>
      <c r="Y567" s="714"/>
      <c r="AA567" s="417"/>
      <c r="AB567" s="417"/>
      <c r="AC567" s="539"/>
      <c r="AD567" s="526"/>
    </row>
    <row r="568" spans="2:30" s="78" customFormat="1" ht="13.9" customHeight="1" thickTop="1" thickBot="1" x14ac:dyDescent="0.25">
      <c r="B568" s="446"/>
      <c r="C568" s="459"/>
      <c r="D568" s="446"/>
      <c r="E568" s="459"/>
      <c r="F568" s="613"/>
      <c r="G568" s="123">
        <f>'Mapa de Risco'!F568</f>
        <v>0</v>
      </c>
      <c r="H568" s="711" t="s">
        <v>28</v>
      </c>
      <c r="I568" s="712"/>
      <c r="J568" s="713"/>
      <c r="K568" s="182"/>
      <c r="L568" s="170" t="str">
        <f t="shared" si="342"/>
        <v/>
      </c>
      <c r="M568" s="714"/>
      <c r="N568" s="744"/>
      <c r="O568" s="726"/>
      <c r="P568" s="117"/>
      <c r="Q568" s="80">
        <f>'Mapa de Risco'!H568</f>
        <v>0</v>
      </c>
      <c r="R568" s="728" t="s">
        <v>28</v>
      </c>
      <c r="S568" s="728"/>
      <c r="T568" s="728"/>
      <c r="U568" s="182"/>
      <c r="V568" s="170" t="str">
        <f t="shared" si="343"/>
        <v/>
      </c>
      <c r="W568" s="714"/>
      <c r="X568" s="708"/>
      <c r="Y568" s="714"/>
      <c r="AA568" s="417"/>
      <c r="AB568" s="417"/>
      <c r="AC568" s="539"/>
      <c r="AD568" s="526"/>
    </row>
    <row r="569" spans="2:30" s="78" customFormat="1" ht="13.9" customHeight="1" thickTop="1" thickBot="1" x14ac:dyDescent="0.25">
      <c r="B569" s="446"/>
      <c r="C569" s="459"/>
      <c r="D569" s="446"/>
      <c r="E569" s="459"/>
      <c r="F569" s="613"/>
      <c r="G569" s="123">
        <f>'Mapa de Risco'!F569</f>
        <v>0</v>
      </c>
      <c r="H569" s="711" t="s">
        <v>28</v>
      </c>
      <c r="I569" s="712"/>
      <c r="J569" s="713"/>
      <c r="K569" s="182"/>
      <c r="L569" s="170" t="str">
        <f t="shared" si="342"/>
        <v/>
      </c>
      <c r="M569" s="714"/>
      <c r="N569" s="744"/>
      <c r="O569" s="726"/>
      <c r="P569" s="117"/>
      <c r="Q569" s="80">
        <f>'Mapa de Risco'!H569</f>
        <v>0</v>
      </c>
      <c r="R569" s="728" t="s">
        <v>28</v>
      </c>
      <c r="S569" s="728"/>
      <c r="T569" s="728"/>
      <c r="U569" s="182"/>
      <c r="V569" s="170" t="str">
        <f t="shared" si="343"/>
        <v/>
      </c>
      <c r="W569" s="714"/>
      <c r="X569" s="708"/>
      <c r="Y569" s="714"/>
      <c r="AA569" s="417"/>
      <c r="AB569" s="417"/>
      <c r="AC569" s="539"/>
      <c r="AD569" s="526"/>
    </row>
    <row r="570" spans="2:30" s="78" customFormat="1" ht="13.9" customHeight="1" thickTop="1" thickBot="1" x14ac:dyDescent="0.25">
      <c r="B570" s="446"/>
      <c r="C570" s="459"/>
      <c r="D570" s="446"/>
      <c r="E570" s="459"/>
      <c r="F570" s="613"/>
      <c r="G570" s="123">
        <f>'Mapa de Risco'!F570</f>
        <v>0</v>
      </c>
      <c r="H570" s="711" t="s">
        <v>28</v>
      </c>
      <c r="I570" s="712"/>
      <c r="J570" s="713"/>
      <c r="K570" s="182"/>
      <c r="L570" s="170" t="str">
        <f t="shared" si="342"/>
        <v/>
      </c>
      <c r="M570" s="714"/>
      <c r="N570" s="744"/>
      <c r="O570" s="726"/>
      <c r="P570" s="117"/>
      <c r="Q570" s="80">
        <f>'Mapa de Risco'!H570</f>
        <v>0</v>
      </c>
      <c r="R570" s="728" t="s">
        <v>28</v>
      </c>
      <c r="S570" s="728"/>
      <c r="T570" s="728"/>
      <c r="U570" s="182"/>
      <c r="V570" s="170" t="str">
        <f t="shared" si="343"/>
        <v/>
      </c>
      <c r="W570" s="714"/>
      <c r="X570" s="708"/>
      <c r="Y570" s="714"/>
      <c r="AA570" s="417"/>
      <c r="AB570" s="417"/>
      <c r="AC570" s="539"/>
      <c r="AD570" s="526"/>
    </row>
    <row r="571" spans="2:30" s="78" customFormat="1" ht="13.9" customHeight="1" thickTop="1" thickBot="1" x14ac:dyDescent="0.25">
      <c r="B571" s="447"/>
      <c r="C571" s="460"/>
      <c r="D571" s="447"/>
      <c r="E571" s="460"/>
      <c r="F571" s="614"/>
      <c r="G571" s="123">
        <f>'Mapa de Risco'!F571</f>
        <v>0</v>
      </c>
      <c r="H571" s="711" t="s">
        <v>28</v>
      </c>
      <c r="I571" s="712"/>
      <c r="J571" s="713"/>
      <c r="K571" s="182"/>
      <c r="L571" s="170" t="str">
        <f t="shared" si="342"/>
        <v/>
      </c>
      <c r="M571" s="715"/>
      <c r="N571" s="745"/>
      <c r="O571" s="727"/>
      <c r="P571" s="117"/>
      <c r="Q571" s="80">
        <f>'Mapa de Risco'!H571</f>
        <v>0</v>
      </c>
      <c r="R571" s="728" t="s">
        <v>28</v>
      </c>
      <c r="S571" s="728"/>
      <c r="T571" s="728"/>
      <c r="U571" s="182"/>
      <c r="V571" s="170" t="str">
        <f t="shared" si="343"/>
        <v/>
      </c>
      <c r="W571" s="715"/>
      <c r="X571" s="709"/>
      <c r="Y571" s="715"/>
      <c r="AA571" s="418"/>
      <c r="AB571" s="418"/>
      <c r="AC571" s="540"/>
      <c r="AD571" s="527"/>
    </row>
    <row r="572" spans="2:30" s="78" customFormat="1" ht="13.9" customHeight="1" thickTop="1" thickBot="1" x14ac:dyDescent="0.25">
      <c r="B572" s="454" t="str">
        <f>'Mapa de Risco'!B572:B651</f>
        <v>Subp.08</v>
      </c>
      <c r="C572" s="461">
        <f>'Mapa de Risco'!C572:C651</f>
        <v>0</v>
      </c>
      <c r="D572" s="464" t="str">
        <f>'Mapa de Risco'!D572:D581</f>
        <v>FCS.01</v>
      </c>
      <c r="E572" s="471">
        <f>'Mapa de Risco'!E572:E581</f>
        <v>0</v>
      </c>
      <c r="F572" s="609" t="str">
        <f>'Mapa de Risco'!G572:G581</f>
        <v>Evento 57</v>
      </c>
      <c r="G572" s="120">
        <f>'Mapa de Risco'!F572</f>
        <v>0</v>
      </c>
      <c r="H572" s="729" t="s">
        <v>28</v>
      </c>
      <c r="I572" s="730"/>
      <c r="J572" s="731"/>
      <c r="K572" s="183"/>
      <c r="L572" s="174" t="str">
        <f t="shared" si="342"/>
        <v/>
      </c>
      <c r="M572" s="733" t="str">
        <f t="shared" ref="M572" si="369">IFERROR(AVERAGE(L572:L581),"")</f>
        <v/>
      </c>
      <c r="N572" s="742" t="str">
        <f t="shared" ref="N572" si="370">IF(M572="","",IF(M572&lt;=0.1,$L$10,IF(M572&lt;=0.3,$K$10,IF(M572&lt;=0.5,$J$10,IF(M572&lt;=0.7,$I$10,IF(M572&lt;=0.8,$H$10,""))))))</f>
        <v/>
      </c>
      <c r="O572" s="735" t="str">
        <f t="shared" ref="O572" si="371">IFERROR(1-M572,"")</f>
        <v/>
      </c>
      <c r="P572" s="175"/>
      <c r="Q572" s="83">
        <f>'Mapa de Risco'!H572</f>
        <v>0</v>
      </c>
      <c r="R572" s="732" t="s">
        <v>28</v>
      </c>
      <c r="S572" s="732"/>
      <c r="T572" s="732"/>
      <c r="U572" s="183"/>
      <c r="V572" s="174" t="str">
        <f t="shared" si="343"/>
        <v/>
      </c>
      <c r="W572" s="733" t="str">
        <f t="shared" ref="W572" si="372">IFERROR(AVERAGE(V572:V581),"")</f>
        <v/>
      </c>
      <c r="X572" s="706" t="str">
        <f t="shared" ref="X572" si="373">IF(W572="","",IF(W572&lt;=0.1,$V$10,IF(W572&lt;=0.3,$U$10,IF(W572&lt;=0.5,$T$10,IF(W572&lt;=0.7,$S$10,IF(W572&lt;=0.8,$R$10,""))))))</f>
        <v/>
      </c>
      <c r="Y572" s="733" t="str">
        <f t="shared" ref="Y572" si="374">IFERROR(1-W572,"")</f>
        <v/>
      </c>
      <c r="Z572" s="122"/>
      <c r="AA572" s="411" t="str">
        <f>IFERROR(IF(ROUND('Mapa de Risco'!K572:K581*'Avaliar os Controles Existent.'!O572:O581,0)&lt;=1,1,ROUND('Mapa de Risco'!K572:K581*'Avaliar os Controles Existent.'!O572:O581,0)),"")</f>
        <v/>
      </c>
      <c r="AB572" s="411" t="str">
        <f>IFERROR(IF(ROUND('Mapa de Risco'!L572:L581*'Avaliar os Controles Existent.'!Y572:Y581,0)&lt;=1,1,ROUND('Mapa de Risco'!L572:L581*'Avaliar os Controles Existent.'!Y572:Y581,0)),"")</f>
        <v/>
      </c>
      <c r="AC572" s="410" t="str">
        <f t="shared" si="368"/>
        <v/>
      </c>
      <c r="AD572" s="522" t="str">
        <f t="shared" si="335"/>
        <v/>
      </c>
    </row>
    <row r="573" spans="2:30" s="78" customFormat="1" ht="13.9" customHeight="1" thickTop="1" thickBot="1" x14ac:dyDescent="0.25">
      <c r="B573" s="455"/>
      <c r="C573" s="462"/>
      <c r="D573" s="465"/>
      <c r="E573" s="472"/>
      <c r="F573" s="610"/>
      <c r="G573" s="120">
        <f>'Mapa de Risco'!F573</f>
        <v>0</v>
      </c>
      <c r="H573" s="729" t="s">
        <v>28</v>
      </c>
      <c r="I573" s="730"/>
      <c r="J573" s="731"/>
      <c r="K573" s="183"/>
      <c r="L573" s="174" t="str">
        <f t="shared" si="342"/>
        <v/>
      </c>
      <c r="M573" s="733"/>
      <c r="N573" s="742"/>
      <c r="O573" s="735"/>
      <c r="P573" s="175"/>
      <c r="Q573" s="83">
        <f>'Mapa de Risco'!H573</f>
        <v>0</v>
      </c>
      <c r="R573" s="732" t="s">
        <v>28</v>
      </c>
      <c r="S573" s="732"/>
      <c r="T573" s="732"/>
      <c r="U573" s="183"/>
      <c r="V573" s="174" t="str">
        <f t="shared" si="343"/>
        <v/>
      </c>
      <c r="W573" s="733"/>
      <c r="X573" s="706"/>
      <c r="Y573" s="733"/>
      <c r="Z573" s="122"/>
      <c r="AA573" s="411"/>
      <c r="AB573" s="411"/>
      <c r="AC573" s="411"/>
      <c r="AD573" s="523"/>
    </row>
    <row r="574" spans="2:30" s="78" customFormat="1" ht="13.9" customHeight="1" thickTop="1" thickBot="1" x14ac:dyDescent="0.25">
      <c r="B574" s="455"/>
      <c r="C574" s="462"/>
      <c r="D574" s="465"/>
      <c r="E574" s="472"/>
      <c r="F574" s="610"/>
      <c r="G574" s="120">
        <f>'Mapa de Risco'!F574</f>
        <v>0</v>
      </c>
      <c r="H574" s="729" t="s">
        <v>28</v>
      </c>
      <c r="I574" s="730"/>
      <c r="J574" s="731"/>
      <c r="K574" s="183"/>
      <c r="L574" s="174" t="str">
        <f t="shared" si="342"/>
        <v/>
      </c>
      <c r="M574" s="733"/>
      <c r="N574" s="742"/>
      <c r="O574" s="735"/>
      <c r="P574" s="175"/>
      <c r="Q574" s="83">
        <f>'Mapa de Risco'!H574</f>
        <v>0</v>
      </c>
      <c r="R574" s="732" t="s">
        <v>28</v>
      </c>
      <c r="S574" s="732"/>
      <c r="T574" s="732"/>
      <c r="U574" s="183"/>
      <c r="V574" s="174" t="str">
        <f t="shared" si="343"/>
        <v/>
      </c>
      <c r="W574" s="733"/>
      <c r="X574" s="706"/>
      <c r="Y574" s="733"/>
      <c r="Z574" s="122"/>
      <c r="AA574" s="411"/>
      <c r="AB574" s="411"/>
      <c r="AC574" s="411"/>
      <c r="AD574" s="523"/>
    </row>
    <row r="575" spans="2:30" s="78" customFormat="1" ht="13.9" customHeight="1" thickTop="1" thickBot="1" x14ac:dyDescent="0.25">
      <c r="B575" s="455"/>
      <c r="C575" s="462"/>
      <c r="D575" s="465"/>
      <c r="E575" s="472"/>
      <c r="F575" s="610"/>
      <c r="G575" s="120">
        <f>'Mapa de Risco'!F575</f>
        <v>0</v>
      </c>
      <c r="H575" s="729" t="s">
        <v>28</v>
      </c>
      <c r="I575" s="730"/>
      <c r="J575" s="731"/>
      <c r="K575" s="183"/>
      <c r="L575" s="174" t="str">
        <f t="shared" si="342"/>
        <v/>
      </c>
      <c r="M575" s="733"/>
      <c r="N575" s="742"/>
      <c r="O575" s="735"/>
      <c r="P575" s="175"/>
      <c r="Q575" s="83">
        <f>'Mapa de Risco'!H575</f>
        <v>0</v>
      </c>
      <c r="R575" s="732" t="s">
        <v>28</v>
      </c>
      <c r="S575" s="732"/>
      <c r="T575" s="732"/>
      <c r="U575" s="183"/>
      <c r="V575" s="174" t="str">
        <f t="shared" si="343"/>
        <v/>
      </c>
      <c r="W575" s="733"/>
      <c r="X575" s="706"/>
      <c r="Y575" s="733"/>
      <c r="Z575" s="122"/>
      <c r="AA575" s="411"/>
      <c r="AB575" s="411"/>
      <c r="AC575" s="411"/>
      <c r="AD575" s="523"/>
    </row>
    <row r="576" spans="2:30" s="78" customFormat="1" ht="13.9" customHeight="1" thickTop="1" thickBot="1" x14ac:dyDescent="0.25">
      <c r="B576" s="455"/>
      <c r="C576" s="462"/>
      <c r="D576" s="465"/>
      <c r="E576" s="472"/>
      <c r="F576" s="610"/>
      <c r="G576" s="120">
        <f>'Mapa de Risco'!F576</f>
        <v>0</v>
      </c>
      <c r="H576" s="729" t="s">
        <v>28</v>
      </c>
      <c r="I576" s="730"/>
      <c r="J576" s="731"/>
      <c r="K576" s="183"/>
      <c r="L576" s="174" t="str">
        <f t="shared" si="342"/>
        <v/>
      </c>
      <c r="M576" s="733"/>
      <c r="N576" s="742"/>
      <c r="O576" s="735"/>
      <c r="P576" s="175"/>
      <c r="Q576" s="83">
        <f>'Mapa de Risco'!H576</f>
        <v>0</v>
      </c>
      <c r="R576" s="732" t="s">
        <v>28</v>
      </c>
      <c r="S576" s="732"/>
      <c r="T576" s="732"/>
      <c r="U576" s="183"/>
      <c r="V576" s="174" t="str">
        <f t="shared" si="343"/>
        <v/>
      </c>
      <c r="W576" s="733"/>
      <c r="X576" s="706"/>
      <c r="Y576" s="733"/>
      <c r="Z576" s="122"/>
      <c r="AA576" s="411"/>
      <c r="AB576" s="411"/>
      <c r="AC576" s="411"/>
      <c r="AD576" s="523"/>
    </row>
    <row r="577" spans="2:30" s="78" customFormat="1" ht="13.9" customHeight="1" thickTop="1" thickBot="1" x14ac:dyDescent="0.25">
      <c r="B577" s="455"/>
      <c r="C577" s="462"/>
      <c r="D577" s="465"/>
      <c r="E577" s="472"/>
      <c r="F577" s="610"/>
      <c r="G577" s="120">
        <f>'Mapa de Risco'!F577</f>
        <v>0</v>
      </c>
      <c r="H577" s="729" t="s">
        <v>28</v>
      </c>
      <c r="I577" s="730"/>
      <c r="J577" s="731"/>
      <c r="K577" s="183"/>
      <c r="L577" s="174" t="str">
        <f t="shared" si="342"/>
        <v/>
      </c>
      <c r="M577" s="733"/>
      <c r="N577" s="742"/>
      <c r="O577" s="735"/>
      <c r="P577" s="175"/>
      <c r="Q577" s="83">
        <f>'Mapa de Risco'!H577</f>
        <v>0</v>
      </c>
      <c r="R577" s="732" t="s">
        <v>28</v>
      </c>
      <c r="S577" s="732"/>
      <c r="T577" s="732"/>
      <c r="U577" s="183"/>
      <c r="V577" s="174" t="str">
        <f t="shared" si="343"/>
        <v/>
      </c>
      <c r="W577" s="733"/>
      <c r="X577" s="706"/>
      <c r="Y577" s="733"/>
      <c r="Z577" s="122"/>
      <c r="AA577" s="411"/>
      <c r="AB577" s="411"/>
      <c r="AC577" s="411"/>
      <c r="AD577" s="523"/>
    </row>
    <row r="578" spans="2:30" s="78" customFormat="1" ht="13.9" customHeight="1" thickTop="1" thickBot="1" x14ac:dyDescent="0.25">
      <c r="B578" s="455"/>
      <c r="C578" s="462"/>
      <c r="D578" s="465"/>
      <c r="E578" s="472"/>
      <c r="F578" s="610"/>
      <c r="G578" s="120">
        <f>'Mapa de Risco'!F578</f>
        <v>0</v>
      </c>
      <c r="H578" s="729" t="s">
        <v>28</v>
      </c>
      <c r="I578" s="730"/>
      <c r="J578" s="731"/>
      <c r="K578" s="183"/>
      <c r="L578" s="174" t="str">
        <f t="shared" si="342"/>
        <v/>
      </c>
      <c r="M578" s="733"/>
      <c r="N578" s="742"/>
      <c r="O578" s="735"/>
      <c r="P578" s="175"/>
      <c r="Q578" s="83">
        <f>'Mapa de Risco'!H578</f>
        <v>0</v>
      </c>
      <c r="R578" s="732" t="s">
        <v>28</v>
      </c>
      <c r="S578" s="732"/>
      <c r="T578" s="732"/>
      <c r="U578" s="183"/>
      <c r="V578" s="174" t="str">
        <f t="shared" si="343"/>
        <v/>
      </c>
      <c r="W578" s="733"/>
      <c r="X578" s="706"/>
      <c r="Y578" s="733"/>
      <c r="Z578" s="122"/>
      <c r="AA578" s="411"/>
      <c r="AB578" s="411"/>
      <c r="AC578" s="411"/>
      <c r="AD578" s="523"/>
    </row>
    <row r="579" spans="2:30" s="78" customFormat="1" ht="13.9" customHeight="1" thickTop="1" thickBot="1" x14ac:dyDescent="0.25">
      <c r="B579" s="455"/>
      <c r="C579" s="462"/>
      <c r="D579" s="465"/>
      <c r="E579" s="472"/>
      <c r="F579" s="610"/>
      <c r="G579" s="120">
        <f>'Mapa de Risco'!F579</f>
        <v>0</v>
      </c>
      <c r="H579" s="729" t="s">
        <v>28</v>
      </c>
      <c r="I579" s="730"/>
      <c r="J579" s="731"/>
      <c r="K579" s="183"/>
      <c r="L579" s="174" t="str">
        <f t="shared" si="342"/>
        <v/>
      </c>
      <c r="M579" s="733"/>
      <c r="N579" s="742"/>
      <c r="O579" s="735"/>
      <c r="P579" s="175"/>
      <c r="Q579" s="83">
        <f>'Mapa de Risco'!H579</f>
        <v>0</v>
      </c>
      <c r="R579" s="732" t="s">
        <v>28</v>
      </c>
      <c r="S579" s="732"/>
      <c r="T579" s="732"/>
      <c r="U579" s="183"/>
      <c r="V579" s="174" t="str">
        <f t="shared" si="343"/>
        <v/>
      </c>
      <c r="W579" s="733"/>
      <c r="X579" s="706"/>
      <c r="Y579" s="733"/>
      <c r="Z579" s="122"/>
      <c r="AA579" s="411"/>
      <c r="AB579" s="411"/>
      <c r="AC579" s="411"/>
      <c r="AD579" s="523"/>
    </row>
    <row r="580" spans="2:30" s="78" customFormat="1" ht="13.9" customHeight="1" thickTop="1" thickBot="1" x14ac:dyDescent="0.25">
      <c r="B580" s="455"/>
      <c r="C580" s="462"/>
      <c r="D580" s="465"/>
      <c r="E580" s="472"/>
      <c r="F580" s="610"/>
      <c r="G580" s="120">
        <f>'Mapa de Risco'!F580</f>
        <v>0</v>
      </c>
      <c r="H580" s="729" t="s">
        <v>28</v>
      </c>
      <c r="I580" s="730"/>
      <c r="J580" s="731"/>
      <c r="K580" s="183"/>
      <c r="L580" s="174" t="str">
        <f t="shared" si="342"/>
        <v/>
      </c>
      <c r="M580" s="733"/>
      <c r="N580" s="742"/>
      <c r="O580" s="735"/>
      <c r="P580" s="175"/>
      <c r="Q580" s="83">
        <f>'Mapa de Risco'!H580</f>
        <v>0</v>
      </c>
      <c r="R580" s="732" t="s">
        <v>28</v>
      </c>
      <c r="S580" s="732"/>
      <c r="T580" s="732"/>
      <c r="U580" s="183"/>
      <c r="V580" s="174" t="str">
        <f t="shared" si="343"/>
        <v/>
      </c>
      <c r="W580" s="733"/>
      <c r="X580" s="706"/>
      <c r="Y580" s="733"/>
      <c r="Z580" s="122"/>
      <c r="AA580" s="411"/>
      <c r="AB580" s="411"/>
      <c r="AC580" s="411"/>
      <c r="AD580" s="523"/>
    </row>
    <row r="581" spans="2:30" s="78" customFormat="1" ht="13.9" customHeight="1" thickTop="1" thickBot="1" x14ac:dyDescent="0.25">
      <c r="B581" s="455"/>
      <c r="C581" s="462"/>
      <c r="D581" s="466"/>
      <c r="E581" s="473"/>
      <c r="F581" s="611"/>
      <c r="G581" s="120">
        <f>'Mapa de Risco'!F581</f>
        <v>0</v>
      </c>
      <c r="H581" s="729" t="s">
        <v>28</v>
      </c>
      <c r="I581" s="730"/>
      <c r="J581" s="731"/>
      <c r="K581" s="183"/>
      <c r="L581" s="174" t="str">
        <f t="shared" si="342"/>
        <v/>
      </c>
      <c r="M581" s="734"/>
      <c r="N581" s="743"/>
      <c r="O581" s="736"/>
      <c r="P581" s="175"/>
      <c r="Q581" s="83">
        <f>'Mapa de Risco'!H581</f>
        <v>0</v>
      </c>
      <c r="R581" s="732" t="s">
        <v>28</v>
      </c>
      <c r="S581" s="732"/>
      <c r="T581" s="732"/>
      <c r="U581" s="183"/>
      <c r="V581" s="174" t="str">
        <f t="shared" si="343"/>
        <v/>
      </c>
      <c r="W581" s="734"/>
      <c r="X581" s="707"/>
      <c r="Y581" s="734"/>
      <c r="Z581" s="122"/>
      <c r="AA581" s="412"/>
      <c r="AB581" s="412"/>
      <c r="AC581" s="412"/>
      <c r="AD581" s="524"/>
    </row>
    <row r="582" spans="2:30" s="78" customFormat="1" ht="13.9" customHeight="1" thickTop="1" thickBot="1" x14ac:dyDescent="0.25">
      <c r="B582" s="455"/>
      <c r="C582" s="462"/>
      <c r="D582" s="464" t="str">
        <f>'Mapa de Risco'!D582:D591</f>
        <v>FCS.02</v>
      </c>
      <c r="E582" s="471">
        <f>'Mapa de Risco'!E582:E591</f>
        <v>0</v>
      </c>
      <c r="F582" s="609" t="str">
        <f>'Mapa de Risco'!G582:G591</f>
        <v>Evento 58</v>
      </c>
      <c r="G582" s="120">
        <f>'Mapa de Risco'!F582</f>
        <v>0</v>
      </c>
      <c r="H582" s="729" t="s">
        <v>28</v>
      </c>
      <c r="I582" s="730"/>
      <c r="J582" s="731"/>
      <c r="K582" s="183"/>
      <c r="L582" s="174" t="str">
        <f t="shared" si="342"/>
        <v/>
      </c>
      <c r="M582" s="733" t="str">
        <f t="shared" ref="M582" si="375">IFERROR(AVERAGE(L582:L591),"")</f>
        <v/>
      </c>
      <c r="N582" s="742" t="str">
        <f t="shared" ref="N582" si="376">IF(M582="","",IF(M582&lt;=0.1,$L$10,IF(M582&lt;=0.3,$K$10,IF(M582&lt;=0.5,$J$10,IF(M582&lt;=0.7,$I$10,IF(M582&lt;=0.8,$H$10,""))))))</f>
        <v/>
      </c>
      <c r="O582" s="735" t="str">
        <f t="shared" ref="O582" si="377">IFERROR(1-M582,"")</f>
        <v/>
      </c>
      <c r="P582" s="175"/>
      <c r="Q582" s="83">
        <f>'Mapa de Risco'!H582</f>
        <v>0</v>
      </c>
      <c r="R582" s="732" t="s">
        <v>28</v>
      </c>
      <c r="S582" s="732"/>
      <c r="T582" s="732"/>
      <c r="U582" s="183"/>
      <c r="V582" s="174" t="str">
        <f t="shared" si="343"/>
        <v/>
      </c>
      <c r="W582" s="733" t="str">
        <f t="shared" ref="W582" si="378">IFERROR(AVERAGE(V582:V591),"")</f>
        <v/>
      </c>
      <c r="X582" s="706" t="str">
        <f t="shared" ref="X582" si="379">IF(W582="","",IF(W582&lt;=0.1,$V$10,IF(W582&lt;=0.3,$U$10,IF(W582&lt;=0.5,$T$10,IF(W582&lt;=0.7,$S$10,IF(W582&lt;=0.8,$R$10,""))))))</f>
        <v/>
      </c>
      <c r="Y582" s="733" t="str">
        <f t="shared" ref="Y582" si="380">IFERROR(1-W582,"")</f>
        <v/>
      </c>
      <c r="Z582" s="122"/>
      <c r="AA582" s="411" t="str">
        <f>IFERROR(IF(ROUND('Mapa de Risco'!K582:K591*'Avaliar os Controles Existent.'!O582:O591,0)&lt;=1,1,ROUND('Mapa de Risco'!K582:K591*'Avaliar os Controles Existent.'!O582:O591,0)),"")</f>
        <v/>
      </c>
      <c r="AB582" s="411" t="str">
        <f>IFERROR(IF(ROUND('Mapa de Risco'!L582:L591*'Avaliar os Controles Existent.'!Y582:Y591,0)&lt;=1,1,ROUND('Mapa de Risco'!L582:L591*'Avaliar os Controles Existent.'!Y582:Y591,0)),"")</f>
        <v/>
      </c>
      <c r="AC582" s="410" t="str">
        <f t="shared" si="368"/>
        <v/>
      </c>
      <c r="AD582" s="522" t="str">
        <f t="shared" ref="AD582" si="381">IF(AC582=0,"",IF(AC582&lt;=2,"Risco Insignificante",IF(AC582&lt;=5,"Risco Pequeno",IF(AC582&lt;=10,"Risco Moderado",IF(AC582&lt;=16,"Risco Alto",IF(AC582&lt;=25,"Risco Crítico",""))))))</f>
        <v/>
      </c>
    </row>
    <row r="583" spans="2:30" s="78" customFormat="1" ht="13.9" customHeight="1" thickTop="1" thickBot="1" x14ac:dyDescent="0.25">
      <c r="B583" s="455"/>
      <c r="C583" s="462"/>
      <c r="D583" s="465"/>
      <c r="E583" s="472"/>
      <c r="F583" s="610"/>
      <c r="G583" s="120">
        <f>'Mapa de Risco'!F583</f>
        <v>0</v>
      </c>
      <c r="H583" s="729" t="s">
        <v>28</v>
      </c>
      <c r="I583" s="730"/>
      <c r="J583" s="731"/>
      <c r="K583" s="183"/>
      <c r="L583" s="174" t="str">
        <f t="shared" si="342"/>
        <v/>
      </c>
      <c r="M583" s="733"/>
      <c r="N583" s="742"/>
      <c r="O583" s="735"/>
      <c r="P583" s="175"/>
      <c r="Q583" s="83">
        <f>'Mapa de Risco'!H583</f>
        <v>0</v>
      </c>
      <c r="R583" s="732" t="s">
        <v>28</v>
      </c>
      <c r="S583" s="732"/>
      <c r="T583" s="732"/>
      <c r="U583" s="183"/>
      <c r="V583" s="174" t="str">
        <f t="shared" si="343"/>
        <v/>
      </c>
      <c r="W583" s="733"/>
      <c r="X583" s="706"/>
      <c r="Y583" s="733"/>
      <c r="Z583" s="122"/>
      <c r="AA583" s="411"/>
      <c r="AB583" s="411"/>
      <c r="AC583" s="411"/>
      <c r="AD583" s="523"/>
    </row>
    <row r="584" spans="2:30" s="78" customFormat="1" ht="13.9" customHeight="1" thickTop="1" thickBot="1" x14ac:dyDescent="0.25">
      <c r="B584" s="455"/>
      <c r="C584" s="462"/>
      <c r="D584" s="465"/>
      <c r="E584" s="472"/>
      <c r="F584" s="610"/>
      <c r="G584" s="120">
        <f>'Mapa de Risco'!F584</f>
        <v>0</v>
      </c>
      <c r="H584" s="729" t="s">
        <v>28</v>
      </c>
      <c r="I584" s="730"/>
      <c r="J584" s="731"/>
      <c r="K584" s="183"/>
      <c r="L584" s="174" t="str">
        <f t="shared" si="342"/>
        <v/>
      </c>
      <c r="M584" s="733"/>
      <c r="N584" s="742"/>
      <c r="O584" s="735"/>
      <c r="P584" s="175"/>
      <c r="Q584" s="83">
        <f>'Mapa de Risco'!H584</f>
        <v>0</v>
      </c>
      <c r="R584" s="732" t="s">
        <v>28</v>
      </c>
      <c r="S584" s="732"/>
      <c r="T584" s="732"/>
      <c r="U584" s="183"/>
      <c r="V584" s="174" t="str">
        <f t="shared" si="343"/>
        <v/>
      </c>
      <c r="W584" s="733"/>
      <c r="X584" s="706"/>
      <c r="Y584" s="733"/>
      <c r="Z584" s="122"/>
      <c r="AA584" s="411"/>
      <c r="AB584" s="411"/>
      <c r="AC584" s="411"/>
      <c r="AD584" s="523"/>
    </row>
    <row r="585" spans="2:30" s="78" customFormat="1" ht="13.9" customHeight="1" thickTop="1" thickBot="1" x14ac:dyDescent="0.25">
      <c r="B585" s="455"/>
      <c r="C585" s="462"/>
      <c r="D585" s="465"/>
      <c r="E585" s="472"/>
      <c r="F585" s="610"/>
      <c r="G585" s="120">
        <f>'Mapa de Risco'!F585</f>
        <v>0</v>
      </c>
      <c r="H585" s="729" t="s">
        <v>28</v>
      </c>
      <c r="I585" s="730"/>
      <c r="J585" s="731"/>
      <c r="K585" s="183"/>
      <c r="L585" s="174" t="str">
        <f t="shared" si="342"/>
        <v/>
      </c>
      <c r="M585" s="733"/>
      <c r="N585" s="742"/>
      <c r="O585" s="735"/>
      <c r="P585" s="175"/>
      <c r="Q585" s="83">
        <f>'Mapa de Risco'!H585</f>
        <v>0</v>
      </c>
      <c r="R585" s="732" t="s">
        <v>28</v>
      </c>
      <c r="S585" s="732"/>
      <c r="T585" s="732"/>
      <c r="U585" s="183"/>
      <c r="V585" s="174" t="str">
        <f t="shared" si="343"/>
        <v/>
      </c>
      <c r="W585" s="733"/>
      <c r="X585" s="706"/>
      <c r="Y585" s="733"/>
      <c r="Z585" s="122"/>
      <c r="AA585" s="411"/>
      <c r="AB585" s="411"/>
      <c r="AC585" s="411"/>
      <c r="AD585" s="523"/>
    </row>
    <row r="586" spans="2:30" s="78" customFormat="1" ht="13.9" customHeight="1" thickTop="1" thickBot="1" x14ac:dyDescent="0.25">
      <c r="B586" s="455"/>
      <c r="C586" s="462"/>
      <c r="D586" s="465"/>
      <c r="E586" s="472"/>
      <c r="F586" s="610"/>
      <c r="G586" s="120">
        <f>'Mapa de Risco'!F586</f>
        <v>0</v>
      </c>
      <c r="H586" s="729" t="s">
        <v>28</v>
      </c>
      <c r="I586" s="730"/>
      <c r="J586" s="731"/>
      <c r="K586" s="183"/>
      <c r="L586" s="174" t="str">
        <f t="shared" si="342"/>
        <v/>
      </c>
      <c r="M586" s="733"/>
      <c r="N586" s="742"/>
      <c r="O586" s="735"/>
      <c r="P586" s="175"/>
      <c r="Q586" s="83">
        <f>'Mapa de Risco'!H586</f>
        <v>0</v>
      </c>
      <c r="R586" s="732" t="s">
        <v>28</v>
      </c>
      <c r="S586" s="732"/>
      <c r="T586" s="732"/>
      <c r="U586" s="183"/>
      <c r="V586" s="174" t="str">
        <f t="shared" si="343"/>
        <v/>
      </c>
      <c r="W586" s="733"/>
      <c r="X586" s="706"/>
      <c r="Y586" s="733"/>
      <c r="Z586" s="122"/>
      <c r="AA586" s="411"/>
      <c r="AB586" s="411"/>
      <c r="AC586" s="411"/>
      <c r="AD586" s="523"/>
    </row>
    <row r="587" spans="2:30" s="78" customFormat="1" ht="13.9" customHeight="1" thickTop="1" thickBot="1" x14ac:dyDescent="0.25">
      <c r="B587" s="455"/>
      <c r="C587" s="462"/>
      <c r="D587" s="465"/>
      <c r="E587" s="472"/>
      <c r="F587" s="610"/>
      <c r="G587" s="120">
        <f>'Mapa de Risco'!F587</f>
        <v>0</v>
      </c>
      <c r="H587" s="729" t="s">
        <v>28</v>
      </c>
      <c r="I587" s="730"/>
      <c r="J587" s="731"/>
      <c r="K587" s="183"/>
      <c r="L587" s="174" t="str">
        <f t="shared" si="342"/>
        <v/>
      </c>
      <c r="M587" s="733"/>
      <c r="N587" s="742"/>
      <c r="O587" s="735"/>
      <c r="P587" s="175"/>
      <c r="Q587" s="83">
        <f>'Mapa de Risco'!H587</f>
        <v>0</v>
      </c>
      <c r="R587" s="732" t="s">
        <v>28</v>
      </c>
      <c r="S587" s="732"/>
      <c r="T587" s="732"/>
      <c r="U587" s="183"/>
      <c r="V587" s="174" t="str">
        <f t="shared" si="343"/>
        <v/>
      </c>
      <c r="W587" s="733"/>
      <c r="X587" s="706"/>
      <c r="Y587" s="733"/>
      <c r="Z587" s="122"/>
      <c r="AA587" s="411"/>
      <c r="AB587" s="411"/>
      <c r="AC587" s="411"/>
      <c r="AD587" s="523"/>
    </row>
    <row r="588" spans="2:30" s="78" customFormat="1" ht="13.9" customHeight="1" thickTop="1" thickBot="1" x14ac:dyDescent="0.25">
      <c r="B588" s="455"/>
      <c r="C588" s="462"/>
      <c r="D588" s="465"/>
      <c r="E588" s="472"/>
      <c r="F588" s="610"/>
      <c r="G588" s="120">
        <f>'Mapa de Risco'!F588</f>
        <v>0</v>
      </c>
      <c r="H588" s="729" t="s">
        <v>28</v>
      </c>
      <c r="I588" s="730"/>
      <c r="J588" s="731"/>
      <c r="K588" s="183"/>
      <c r="L588" s="174" t="str">
        <f t="shared" ref="L588:L651" si="382">IF(K588=$H$10,$H$9,IF(K588=$I$10,$I$9,IF(K588=$J$10,$J$9,IF(K588=$K$10,$K$9,IF(K588=$L$10,$L$9,"")))))</f>
        <v/>
      </c>
      <c r="M588" s="733"/>
      <c r="N588" s="742"/>
      <c r="O588" s="735"/>
      <c r="P588" s="175"/>
      <c r="Q588" s="83">
        <f>'Mapa de Risco'!H588</f>
        <v>0</v>
      </c>
      <c r="R588" s="732" t="s">
        <v>28</v>
      </c>
      <c r="S588" s="732"/>
      <c r="T588" s="732"/>
      <c r="U588" s="183"/>
      <c r="V588" s="174" t="str">
        <f t="shared" si="343"/>
        <v/>
      </c>
      <c r="W588" s="733"/>
      <c r="X588" s="706"/>
      <c r="Y588" s="733"/>
      <c r="Z588" s="122"/>
      <c r="AA588" s="411"/>
      <c r="AB588" s="411"/>
      <c r="AC588" s="411"/>
      <c r="AD588" s="523"/>
    </row>
    <row r="589" spans="2:30" s="78" customFormat="1" ht="13.9" customHeight="1" thickTop="1" thickBot="1" x14ac:dyDescent="0.25">
      <c r="B589" s="455"/>
      <c r="C589" s="462"/>
      <c r="D589" s="465"/>
      <c r="E589" s="472"/>
      <c r="F589" s="610"/>
      <c r="G589" s="120">
        <f>'Mapa de Risco'!F589</f>
        <v>0</v>
      </c>
      <c r="H589" s="729" t="s">
        <v>28</v>
      </c>
      <c r="I589" s="730"/>
      <c r="J589" s="731"/>
      <c r="K589" s="183"/>
      <c r="L589" s="174" t="str">
        <f t="shared" si="382"/>
        <v/>
      </c>
      <c r="M589" s="733"/>
      <c r="N589" s="742"/>
      <c r="O589" s="735"/>
      <c r="P589" s="175"/>
      <c r="Q589" s="83">
        <f>'Mapa de Risco'!H589</f>
        <v>0</v>
      </c>
      <c r="R589" s="732" t="s">
        <v>28</v>
      </c>
      <c r="S589" s="732"/>
      <c r="T589" s="732"/>
      <c r="U589" s="183"/>
      <c r="V589" s="174" t="str">
        <f t="shared" ref="V589:V652" si="383">IF(U589=$R$10,$R$9,IF(U589=$S$10,$S$9,IF(U589=$T$10,$T$9,IF(U589=$U$10,$U$9,IF(U589=$V$10,$V$9,"")))))</f>
        <v/>
      </c>
      <c r="W589" s="733"/>
      <c r="X589" s="706"/>
      <c r="Y589" s="733"/>
      <c r="Z589" s="122"/>
      <c r="AA589" s="411"/>
      <c r="AB589" s="411"/>
      <c r="AC589" s="411"/>
      <c r="AD589" s="523"/>
    </row>
    <row r="590" spans="2:30" s="78" customFormat="1" ht="13.9" customHeight="1" thickTop="1" thickBot="1" x14ac:dyDescent="0.25">
      <c r="B590" s="455"/>
      <c r="C590" s="462"/>
      <c r="D590" s="465"/>
      <c r="E590" s="472"/>
      <c r="F590" s="610"/>
      <c r="G590" s="120">
        <f>'Mapa de Risco'!F590</f>
        <v>0</v>
      </c>
      <c r="H590" s="729" t="s">
        <v>28</v>
      </c>
      <c r="I590" s="730"/>
      <c r="J590" s="731"/>
      <c r="K590" s="183"/>
      <c r="L590" s="174" t="str">
        <f t="shared" si="382"/>
        <v/>
      </c>
      <c r="M590" s="733"/>
      <c r="N590" s="742"/>
      <c r="O590" s="735"/>
      <c r="P590" s="175"/>
      <c r="Q590" s="83">
        <f>'Mapa de Risco'!H590</f>
        <v>0</v>
      </c>
      <c r="R590" s="732" t="s">
        <v>28</v>
      </c>
      <c r="S590" s="732"/>
      <c r="T590" s="732"/>
      <c r="U590" s="183"/>
      <c r="V590" s="174" t="str">
        <f t="shared" si="383"/>
        <v/>
      </c>
      <c r="W590" s="733"/>
      <c r="X590" s="706"/>
      <c r="Y590" s="733"/>
      <c r="Z590" s="122"/>
      <c r="AA590" s="411"/>
      <c r="AB590" s="411"/>
      <c r="AC590" s="411"/>
      <c r="AD590" s="523"/>
    </row>
    <row r="591" spans="2:30" s="78" customFormat="1" ht="13.9" customHeight="1" thickTop="1" thickBot="1" x14ac:dyDescent="0.25">
      <c r="B591" s="455"/>
      <c r="C591" s="462"/>
      <c r="D591" s="466"/>
      <c r="E591" s="473"/>
      <c r="F591" s="611"/>
      <c r="G591" s="120">
        <f>'Mapa de Risco'!F591</f>
        <v>0</v>
      </c>
      <c r="H591" s="729" t="s">
        <v>28</v>
      </c>
      <c r="I591" s="730"/>
      <c r="J591" s="731"/>
      <c r="K591" s="183"/>
      <c r="L591" s="174" t="str">
        <f t="shared" si="382"/>
        <v/>
      </c>
      <c r="M591" s="734"/>
      <c r="N591" s="743"/>
      <c r="O591" s="736"/>
      <c r="P591" s="175"/>
      <c r="Q591" s="83">
        <f>'Mapa de Risco'!H591</f>
        <v>0</v>
      </c>
      <c r="R591" s="732" t="s">
        <v>28</v>
      </c>
      <c r="S591" s="732"/>
      <c r="T591" s="732"/>
      <c r="U591" s="183"/>
      <c r="V591" s="174" t="str">
        <f t="shared" si="383"/>
        <v/>
      </c>
      <c r="W591" s="734"/>
      <c r="X591" s="707"/>
      <c r="Y591" s="734"/>
      <c r="Z591" s="122"/>
      <c r="AA591" s="412"/>
      <c r="AB591" s="412"/>
      <c r="AC591" s="412"/>
      <c r="AD591" s="524"/>
    </row>
    <row r="592" spans="2:30" s="78" customFormat="1" ht="13.9" customHeight="1" thickTop="1" thickBot="1" x14ac:dyDescent="0.25">
      <c r="B592" s="455"/>
      <c r="C592" s="462"/>
      <c r="D592" s="464" t="str">
        <f>'Mapa de Risco'!D592:D601</f>
        <v>FCS.03</v>
      </c>
      <c r="E592" s="471">
        <f>'Mapa de Risco'!E592:E601</f>
        <v>0</v>
      </c>
      <c r="F592" s="609" t="str">
        <f>'Mapa de Risco'!G592:G601</f>
        <v>Evento 59</v>
      </c>
      <c r="G592" s="120">
        <f>'Mapa de Risco'!F592</f>
        <v>0</v>
      </c>
      <c r="H592" s="729" t="s">
        <v>28</v>
      </c>
      <c r="I592" s="730"/>
      <c r="J592" s="731"/>
      <c r="K592" s="183"/>
      <c r="L592" s="174" t="str">
        <f t="shared" si="382"/>
        <v/>
      </c>
      <c r="M592" s="733" t="str">
        <f t="shared" ref="M592" si="384">IFERROR(AVERAGE(L592:L601),"")</f>
        <v/>
      </c>
      <c r="N592" s="742" t="str">
        <f t="shared" ref="N592" si="385">IF(M592="","",IF(M592&lt;=0.1,$L$10,IF(M592&lt;=0.3,$K$10,IF(M592&lt;=0.5,$J$10,IF(M592&lt;=0.7,$I$10,IF(M592&lt;=0.8,$H$10,""))))))</f>
        <v/>
      </c>
      <c r="O592" s="735" t="str">
        <f t="shared" ref="O592" si="386">IFERROR(1-M592,"")</f>
        <v/>
      </c>
      <c r="P592" s="175"/>
      <c r="Q592" s="83">
        <f>'Mapa de Risco'!H592</f>
        <v>0</v>
      </c>
      <c r="R592" s="732" t="s">
        <v>28</v>
      </c>
      <c r="S592" s="732"/>
      <c r="T592" s="732"/>
      <c r="U592" s="183"/>
      <c r="V592" s="174" t="str">
        <f t="shared" si="383"/>
        <v/>
      </c>
      <c r="W592" s="733" t="str">
        <f t="shared" ref="W592" si="387">IFERROR(AVERAGE(V592:V601),"")</f>
        <v/>
      </c>
      <c r="X592" s="706" t="str">
        <f t="shared" ref="X592" si="388">IF(W592="","",IF(W592&lt;=0.1,$V$10,IF(W592&lt;=0.3,$U$10,IF(W592&lt;=0.5,$T$10,IF(W592&lt;=0.7,$S$10,IF(W592&lt;=0.8,$R$10,""))))))</f>
        <v/>
      </c>
      <c r="Y592" s="733" t="str">
        <f t="shared" ref="Y592" si="389">IFERROR(1-W592,"")</f>
        <v/>
      </c>
      <c r="Z592" s="122"/>
      <c r="AA592" s="411" t="str">
        <f>IFERROR(IF(ROUND('Mapa de Risco'!K592:K601*'Avaliar os Controles Existent.'!O592:O601,0)&lt;=1,1,ROUND('Mapa de Risco'!K592:K601*'Avaliar os Controles Existent.'!O592:O601,0)),"")</f>
        <v/>
      </c>
      <c r="AB592" s="411" t="str">
        <f>IFERROR(IF(ROUND('Mapa de Risco'!L592:L601*'Avaliar os Controles Existent.'!Y592:Y601,0)&lt;=1,1,ROUND('Mapa de Risco'!L592:L601*'Avaliar os Controles Existent.'!Y592:Y601,0)),"")</f>
        <v/>
      </c>
      <c r="AC592" s="410" t="str">
        <f t="shared" si="368"/>
        <v/>
      </c>
      <c r="AD592" s="522" t="str">
        <f t="shared" ref="AD592:AD652" si="390">IF(AC592=0,"",IF(AC592&lt;=2,"Risco Insignificante",IF(AC592&lt;=5,"Risco Pequeno",IF(AC592&lt;=10,"Risco Moderado",IF(AC592&lt;=16,"Risco Alto",IF(AC592&lt;=25,"Risco Crítico",""))))))</f>
        <v/>
      </c>
    </row>
    <row r="593" spans="2:30" s="78" customFormat="1" ht="13.9" customHeight="1" thickTop="1" thickBot="1" x14ac:dyDescent="0.25">
      <c r="B593" s="455"/>
      <c r="C593" s="462"/>
      <c r="D593" s="465"/>
      <c r="E593" s="472"/>
      <c r="F593" s="610"/>
      <c r="G593" s="120">
        <f>'Mapa de Risco'!F593</f>
        <v>0</v>
      </c>
      <c r="H593" s="729" t="s">
        <v>28</v>
      </c>
      <c r="I593" s="730"/>
      <c r="J593" s="731"/>
      <c r="K593" s="183"/>
      <c r="L593" s="174" t="str">
        <f t="shared" si="382"/>
        <v/>
      </c>
      <c r="M593" s="733"/>
      <c r="N593" s="742"/>
      <c r="O593" s="735"/>
      <c r="P593" s="175"/>
      <c r="Q593" s="83">
        <f>'Mapa de Risco'!H593</f>
        <v>0</v>
      </c>
      <c r="R593" s="732" t="s">
        <v>28</v>
      </c>
      <c r="S593" s="732"/>
      <c r="T593" s="732"/>
      <c r="U593" s="183"/>
      <c r="V593" s="174" t="str">
        <f t="shared" si="383"/>
        <v/>
      </c>
      <c r="W593" s="733"/>
      <c r="X593" s="706"/>
      <c r="Y593" s="733"/>
      <c r="Z593" s="122"/>
      <c r="AA593" s="411"/>
      <c r="AB593" s="411"/>
      <c r="AC593" s="411"/>
      <c r="AD593" s="523"/>
    </row>
    <row r="594" spans="2:30" s="78" customFormat="1" ht="13.9" customHeight="1" thickTop="1" thickBot="1" x14ac:dyDescent="0.25">
      <c r="B594" s="455"/>
      <c r="C594" s="462"/>
      <c r="D594" s="465"/>
      <c r="E594" s="472"/>
      <c r="F594" s="610"/>
      <c r="G594" s="120">
        <f>'Mapa de Risco'!F594</f>
        <v>0</v>
      </c>
      <c r="H594" s="729" t="s">
        <v>28</v>
      </c>
      <c r="I594" s="730"/>
      <c r="J594" s="731"/>
      <c r="K594" s="183"/>
      <c r="L594" s="174" t="str">
        <f t="shared" si="382"/>
        <v/>
      </c>
      <c r="M594" s="733"/>
      <c r="N594" s="742"/>
      <c r="O594" s="735"/>
      <c r="P594" s="175"/>
      <c r="Q594" s="83">
        <f>'Mapa de Risco'!H594</f>
        <v>0</v>
      </c>
      <c r="R594" s="732" t="s">
        <v>28</v>
      </c>
      <c r="S594" s="732"/>
      <c r="T594" s="732"/>
      <c r="U594" s="183"/>
      <c r="V594" s="174" t="str">
        <f t="shared" si="383"/>
        <v/>
      </c>
      <c r="W594" s="733"/>
      <c r="X594" s="706"/>
      <c r="Y594" s="733"/>
      <c r="Z594" s="122"/>
      <c r="AA594" s="411"/>
      <c r="AB594" s="411"/>
      <c r="AC594" s="411"/>
      <c r="AD594" s="523"/>
    </row>
    <row r="595" spans="2:30" s="78" customFormat="1" ht="13.9" customHeight="1" thickTop="1" thickBot="1" x14ac:dyDescent="0.25">
      <c r="B595" s="455"/>
      <c r="C595" s="462"/>
      <c r="D595" s="465"/>
      <c r="E595" s="472"/>
      <c r="F595" s="610"/>
      <c r="G595" s="120">
        <f>'Mapa de Risco'!F595</f>
        <v>0</v>
      </c>
      <c r="H595" s="729" t="s">
        <v>28</v>
      </c>
      <c r="I595" s="730"/>
      <c r="J595" s="731"/>
      <c r="K595" s="183"/>
      <c r="L595" s="174" t="str">
        <f t="shared" si="382"/>
        <v/>
      </c>
      <c r="M595" s="733"/>
      <c r="N595" s="742"/>
      <c r="O595" s="735"/>
      <c r="P595" s="175"/>
      <c r="Q595" s="83">
        <f>'Mapa de Risco'!H595</f>
        <v>0</v>
      </c>
      <c r="R595" s="732" t="s">
        <v>28</v>
      </c>
      <c r="S595" s="732"/>
      <c r="T595" s="732"/>
      <c r="U595" s="183"/>
      <c r="V595" s="174" t="str">
        <f t="shared" si="383"/>
        <v/>
      </c>
      <c r="W595" s="733"/>
      <c r="X595" s="706"/>
      <c r="Y595" s="733"/>
      <c r="Z595" s="122"/>
      <c r="AA595" s="411"/>
      <c r="AB595" s="411"/>
      <c r="AC595" s="411"/>
      <c r="AD595" s="523"/>
    </row>
    <row r="596" spans="2:30" s="78" customFormat="1" ht="13.9" customHeight="1" thickTop="1" thickBot="1" x14ac:dyDescent="0.25">
      <c r="B596" s="455"/>
      <c r="C596" s="462"/>
      <c r="D596" s="465"/>
      <c r="E596" s="472"/>
      <c r="F596" s="610"/>
      <c r="G596" s="120">
        <f>'Mapa de Risco'!F596</f>
        <v>0</v>
      </c>
      <c r="H596" s="729" t="s">
        <v>28</v>
      </c>
      <c r="I596" s="730"/>
      <c r="J596" s="731"/>
      <c r="K596" s="183"/>
      <c r="L596" s="174" t="str">
        <f t="shared" si="382"/>
        <v/>
      </c>
      <c r="M596" s="733"/>
      <c r="N596" s="742"/>
      <c r="O596" s="735"/>
      <c r="P596" s="175"/>
      <c r="Q596" s="83">
        <f>'Mapa de Risco'!H596</f>
        <v>0</v>
      </c>
      <c r="R596" s="732" t="s">
        <v>28</v>
      </c>
      <c r="S596" s="732"/>
      <c r="T596" s="732"/>
      <c r="U596" s="183"/>
      <c r="V596" s="174" t="str">
        <f t="shared" si="383"/>
        <v/>
      </c>
      <c r="W596" s="733"/>
      <c r="X596" s="706"/>
      <c r="Y596" s="733"/>
      <c r="Z596" s="122"/>
      <c r="AA596" s="411"/>
      <c r="AB596" s="411"/>
      <c r="AC596" s="411"/>
      <c r="AD596" s="523"/>
    </row>
    <row r="597" spans="2:30" s="78" customFormat="1" ht="13.9" customHeight="1" thickTop="1" thickBot="1" x14ac:dyDescent="0.25">
      <c r="B597" s="455"/>
      <c r="C597" s="462"/>
      <c r="D597" s="465"/>
      <c r="E597" s="472"/>
      <c r="F597" s="610"/>
      <c r="G597" s="120">
        <f>'Mapa de Risco'!F597</f>
        <v>0</v>
      </c>
      <c r="H597" s="729" t="s">
        <v>28</v>
      </c>
      <c r="I597" s="730"/>
      <c r="J597" s="731"/>
      <c r="K597" s="183"/>
      <c r="L597" s="174" t="str">
        <f t="shared" si="382"/>
        <v/>
      </c>
      <c r="M597" s="733"/>
      <c r="N597" s="742"/>
      <c r="O597" s="735"/>
      <c r="P597" s="175"/>
      <c r="Q597" s="83">
        <f>'Mapa de Risco'!H597</f>
        <v>0</v>
      </c>
      <c r="R597" s="732" t="s">
        <v>28</v>
      </c>
      <c r="S597" s="732"/>
      <c r="T597" s="732"/>
      <c r="U597" s="183"/>
      <c r="V597" s="174" t="str">
        <f t="shared" si="383"/>
        <v/>
      </c>
      <c r="W597" s="733"/>
      <c r="X597" s="706"/>
      <c r="Y597" s="733"/>
      <c r="Z597" s="122"/>
      <c r="AA597" s="411"/>
      <c r="AB597" s="411"/>
      <c r="AC597" s="411"/>
      <c r="AD597" s="523"/>
    </row>
    <row r="598" spans="2:30" s="78" customFormat="1" ht="13.9" customHeight="1" thickTop="1" thickBot="1" x14ac:dyDescent="0.25">
      <c r="B598" s="455"/>
      <c r="C598" s="462"/>
      <c r="D598" s="465"/>
      <c r="E598" s="472"/>
      <c r="F598" s="610"/>
      <c r="G598" s="120">
        <f>'Mapa de Risco'!F598</f>
        <v>0</v>
      </c>
      <c r="H598" s="729" t="s">
        <v>28</v>
      </c>
      <c r="I598" s="730"/>
      <c r="J598" s="731"/>
      <c r="K598" s="183"/>
      <c r="L598" s="174" t="str">
        <f t="shared" si="382"/>
        <v/>
      </c>
      <c r="M598" s="733"/>
      <c r="N598" s="742"/>
      <c r="O598" s="735"/>
      <c r="P598" s="175"/>
      <c r="Q598" s="83">
        <f>'Mapa de Risco'!H598</f>
        <v>0</v>
      </c>
      <c r="R598" s="732" t="s">
        <v>28</v>
      </c>
      <c r="S598" s="732"/>
      <c r="T598" s="732"/>
      <c r="U598" s="183"/>
      <c r="V598" s="174" t="str">
        <f t="shared" si="383"/>
        <v/>
      </c>
      <c r="W598" s="733"/>
      <c r="X598" s="706"/>
      <c r="Y598" s="733"/>
      <c r="Z598" s="122"/>
      <c r="AA598" s="411"/>
      <c r="AB598" s="411"/>
      <c r="AC598" s="411"/>
      <c r="AD598" s="523"/>
    </row>
    <row r="599" spans="2:30" s="78" customFormat="1" ht="13.9" customHeight="1" thickTop="1" thickBot="1" x14ac:dyDescent="0.25">
      <c r="B599" s="455"/>
      <c r="C599" s="462"/>
      <c r="D599" s="465"/>
      <c r="E599" s="472"/>
      <c r="F599" s="610"/>
      <c r="G599" s="120">
        <f>'Mapa de Risco'!F599</f>
        <v>0</v>
      </c>
      <c r="H599" s="729" t="s">
        <v>28</v>
      </c>
      <c r="I599" s="730"/>
      <c r="J599" s="731"/>
      <c r="K599" s="183"/>
      <c r="L599" s="174" t="str">
        <f t="shared" si="382"/>
        <v/>
      </c>
      <c r="M599" s="733"/>
      <c r="N599" s="742"/>
      <c r="O599" s="735"/>
      <c r="P599" s="175"/>
      <c r="Q599" s="83">
        <f>'Mapa de Risco'!H599</f>
        <v>0</v>
      </c>
      <c r="R599" s="732" t="s">
        <v>28</v>
      </c>
      <c r="S599" s="732"/>
      <c r="T599" s="732"/>
      <c r="U599" s="183"/>
      <c r="V599" s="174" t="str">
        <f t="shared" si="383"/>
        <v/>
      </c>
      <c r="W599" s="733"/>
      <c r="X599" s="706"/>
      <c r="Y599" s="733"/>
      <c r="Z599" s="122"/>
      <c r="AA599" s="411"/>
      <c r="AB599" s="411"/>
      <c r="AC599" s="411"/>
      <c r="AD599" s="523"/>
    </row>
    <row r="600" spans="2:30" s="78" customFormat="1" ht="13.9" customHeight="1" thickTop="1" thickBot="1" x14ac:dyDescent="0.25">
      <c r="B600" s="455"/>
      <c r="C600" s="462"/>
      <c r="D600" s="465"/>
      <c r="E600" s="472"/>
      <c r="F600" s="610"/>
      <c r="G600" s="120">
        <f>'Mapa de Risco'!F600</f>
        <v>0</v>
      </c>
      <c r="H600" s="729" t="s">
        <v>28</v>
      </c>
      <c r="I600" s="730"/>
      <c r="J600" s="731"/>
      <c r="K600" s="183"/>
      <c r="L600" s="174" t="str">
        <f t="shared" si="382"/>
        <v/>
      </c>
      <c r="M600" s="733"/>
      <c r="N600" s="742"/>
      <c r="O600" s="735"/>
      <c r="P600" s="175"/>
      <c r="Q600" s="83">
        <f>'Mapa de Risco'!H600</f>
        <v>0</v>
      </c>
      <c r="R600" s="732" t="s">
        <v>28</v>
      </c>
      <c r="S600" s="732"/>
      <c r="T600" s="732"/>
      <c r="U600" s="183"/>
      <c r="V600" s="174" t="str">
        <f t="shared" si="383"/>
        <v/>
      </c>
      <c r="W600" s="733"/>
      <c r="X600" s="706"/>
      <c r="Y600" s="733"/>
      <c r="Z600" s="122"/>
      <c r="AA600" s="411"/>
      <c r="AB600" s="411"/>
      <c r="AC600" s="411"/>
      <c r="AD600" s="523"/>
    </row>
    <row r="601" spans="2:30" s="78" customFormat="1" ht="13.9" customHeight="1" thickTop="1" thickBot="1" x14ac:dyDescent="0.25">
      <c r="B601" s="455"/>
      <c r="C601" s="462"/>
      <c r="D601" s="466"/>
      <c r="E601" s="473"/>
      <c r="F601" s="611"/>
      <c r="G601" s="120">
        <f>'Mapa de Risco'!F601</f>
        <v>0</v>
      </c>
      <c r="H601" s="729" t="s">
        <v>28</v>
      </c>
      <c r="I601" s="730"/>
      <c r="J601" s="731"/>
      <c r="K601" s="183"/>
      <c r="L601" s="174" t="str">
        <f t="shared" si="382"/>
        <v/>
      </c>
      <c r="M601" s="734"/>
      <c r="N601" s="743"/>
      <c r="O601" s="736"/>
      <c r="P601" s="175"/>
      <c r="Q601" s="83">
        <f>'Mapa de Risco'!H601</f>
        <v>0</v>
      </c>
      <c r="R601" s="732" t="s">
        <v>28</v>
      </c>
      <c r="S601" s="732"/>
      <c r="T601" s="732"/>
      <c r="U601" s="183"/>
      <c r="V601" s="174" t="str">
        <f t="shared" si="383"/>
        <v/>
      </c>
      <c r="W601" s="734"/>
      <c r="X601" s="707"/>
      <c r="Y601" s="734"/>
      <c r="Z601" s="122"/>
      <c r="AA601" s="412"/>
      <c r="AB601" s="412"/>
      <c r="AC601" s="412"/>
      <c r="AD601" s="524"/>
    </row>
    <row r="602" spans="2:30" s="78" customFormat="1" ht="13.9" customHeight="1" thickTop="1" thickBot="1" x14ac:dyDescent="0.25">
      <c r="B602" s="455"/>
      <c r="C602" s="462"/>
      <c r="D602" s="464" t="str">
        <f>'Mapa de Risco'!D602:D611</f>
        <v>FCS.04</v>
      </c>
      <c r="E602" s="471">
        <f>'Mapa de Risco'!E602:E611</f>
        <v>0</v>
      </c>
      <c r="F602" s="609" t="str">
        <f>'Mapa de Risco'!G602:G611</f>
        <v>Evento 60</v>
      </c>
      <c r="G602" s="120">
        <f>'Mapa de Risco'!F602</f>
        <v>0</v>
      </c>
      <c r="H602" s="729" t="s">
        <v>28</v>
      </c>
      <c r="I602" s="730"/>
      <c r="J602" s="731"/>
      <c r="K602" s="183"/>
      <c r="L602" s="174" t="str">
        <f t="shared" si="382"/>
        <v/>
      </c>
      <c r="M602" s="733" t="str">
        <f t="shared" ref="M602" si="391">IFERROR(AVERAGE(L602:L611),"")</f>
        <v/>
      </c>
      <c r="N602" s="742" t="str">
        <f t="shared" ref="N602" si="392">IF(M602="","",IF(M602&lt;=0.1,$L$10,IF(M602&lt;=0.3,$K$10,IF(M602&lt;=0.5,$J$10,IF(M602&lt;=0.7,$I$10,IF(M602&lt;=0.8,$H$10,""))))))</f>
        <v/>
      </c>
      <c r="O602" s="735" t="str">
        <f t="shared" ref="O602" si="393">IFERROR(1-M602,"")</f>
        <v/>
      </c>
      <c r="P602" s="175"/>
      <c r="Q602" s="83">
        <f>'Mapa de Risco'!H602</f>
        <v>0</v>
      </c>
      <c r="R602" s="732" t="s">
        <v>28</v>
      </c>
      <c r="S602" s="732"/>
      <c r="T602" s="732"/>
      <c r="U602" s="183"/>
      <c r="V602" s="174" t="str">
        <f t="shared" si="383"/>
        <v/>
      </c>
      <c r="W602" s="733" t="str">
        <f t="shared" ref="W602" si="394">IFERROR(AVERAGE(V602:V611),"")</f>
        <v/>
      </c>
      <c r="X602" s="706" t="str">
        <f t="shared" ref="X602" si="395">IF(W602="","",IF(W602&lt;=0.1,$V$10,IF(W602&lt;=0.3,$U$10,IF(W602&lt;=0.5,$T$10,IF(W602&lt;=0.7,$S$10,IF(W602&lt;=0.8,$R$10,""))))))</f>
        <v/>
      </c>
      <c r="Y602" s="733" t="str">
        <f t="shared" ref="Y602" si="396">IFERROR(1-W602,"")</f>
        <v/>
      </c>
      <c r="Z602" s="122"/>
      <c r="AA602" s="411" t="str">
        <f>IFERROR(IF(ROUND('Mapa de Risco'!K602:K611*'Avaliar os Controles Existent.'!O602:O611,0)&lt;=1,1,ROUND('Mapa de Risco'!K602:K611*'Avaliar os Controles Existent.'!O602:O611,0)),"")</f>
        <v/>
      </c>
      <c r="AB602" s="411" t="str">
        <f>IFERROR(IF(ROUND('Mapa de Risco'!L602:L611*'Avaliar os Controles Existent.'!Y602:Y611,0)&lt;=1,1,ROUND('Mapa de Risco'!L602:L611*'Avaliar os Controles Existent.'!Y602:Y611,0)),"")</f>
        <v/>
      </c>
      <c r="AC602" s="410" t="str">
        <f t="shared" si="368"/>
        <v/>
      </c>
      <c r="AD602" s="522" t="str">
        <f t="shared" si="390"/>
        <v/>
      </c>
    </row>
    <row r="603" spans="2:30" s="78" customFormat="1" ht="13.9" customHeight="1" thickTop="1" thickBot="1" x14ac:dyDescent="0.25">
      <c r="B603" s="455"/>
      <c r="C603" s="462"/>
      <c r="D603" s="465"/>
      <c r="E603" s="472"/>
      <c r="F603" s="610"/>
      <c r="G603" s="120">
        <f>'Mapa de Risco'!F603</f>
        <v>0</v>
      </c>
      <c r="H603" s="729" t="s">
        <v>28</v>
      </c>
      <c r="I603" s="730"/>
      <c r="J603" s="731"/>
      <c r="K603" s="183"/>
      <c r="L603" s="174" t="str">
        <f t="shared" si="382"/>
        <v/>
      </c>
      <c r="M603" s="733"/>
      <c r="N603" s="742"/>
      <c r="O603" s="735"/>
      <c r="P603" s="175"/>
      <c r="Q603" s="83">
        <f>'Mapa de Risco'!H603</f>
        <v>0</v>
      </c>
      <c r="R603" s="732" t="s">
        <v>28</v>
      </c>
      <c r="S603" s="732"/>
      <c r="T603" s="732"/>
      <c r="U603" s="183"/>
      <c r="V603" s="174" t="str">
        <f t="shared" si="383"/>
        <v/>
      </c>
      <c r="W603" s="733"/>
      <c r="X603" s="706"/>
      <c r="Y603" s="733"/>
      <c r="Z603" s="122"/>
      <c r="AA603" s="411"/>
      <c r="AB603" s="411"/>
      <c r="AC603" s="411"/>
      <c r="AD603" s="523"/>
    </row>
    <row r="604" spans="2:30" s="78" customFormat="1" ht="13.9" customHeight="1" thickTop="1" thickBot="1" x14ac:dyDescent="0.25">
      <c r="B604" s="455"/>
      <c r="C604" s="462"/>
      <c r="D604" s="465"/>
      <c r="E604" s="472"/>
      <c r="F604" s="610"/>
      <c r="G604" s="120">
        <f>'Mapa de Risco'!F604</f>
        <v>0</v>
      </c>
      <c r="H604" s="729" t="s">
        <v>28</v>
      </c>
      <c r="I604" s="730"/>
      <c r="J604" s="731"/>
      <c r="K604" s="183"/>
      <c r="L604" s="174" t="str">
        <f t="shared" si="382"/>
        <v/>
      </c>
      <c r="M604" s="733"/>
      <c r="N604" s="742"/>
      <c r="O604" s="735"/>
      <c r="P604" s="175"/>
      <c r="Q604" s="83">
        <f>'Mapa de Risco'!H604</f>
        <v>0</v>
      </c>
      <c r="R604" s="732" t="s">
        <v>28</v>
      </c>
      <c r="S604" s="732"/>
      <c r="T604" s="732"/>
      <c r="U604" s="183"/>
      <c r="V604" s="174" t="str">
        <f t="shared" si="383"/>
        <v/>
      </c>
      <c r="W604" s="733"/>
      <c r="X604" s="706"/>
      <c r="Y604" s="733"/>
      <c r="Z604" s="122"/>
      <c r="AA604" s="411"/>
      <c r="AB604" s="411"/>
      <c r="AC604" s="411"/>
      <c r="AD604" s="523"/>
    </row>
    <row r="605" spans="2:30" s="78" customFormat="1" ht="13.9" customHeight="1" thickTop="1" thickBot="1" x14ac:dyDescent="0.25">
      <c r="B605" s="455"/>
      <c r="C605" s="462"/>
      <c r="D605" s="465"/>
      <c r="E605" s="472"/>
      <c r="F605" s="610"/>
      <c r="G605" s="120">
        <f>'Mapa de Risco'!F605</f>
        <v>0</v>
      </c>
      <c r="H605" s="729" t="s">
        <v>28</v>
      </c>
      <c r="I605" s="730"/>
      <c r="J605" s="731"/>
      <c r="K605" s="183"/>
      <c r="L605" s="174" t="str">
        <f t="shared" si="382"/>
        <v/>
      </c>
      <c r="M605" s="733"/>
      <c r="N605" s="742"/>
      <c r="O605" s="735"/>
      <c r="P605" s="175"/>
      <c r="Q605" s="83">
        <f>'Mapa de Risco'!H605</f>
        <v>0</v>
      </c>
      <c r="R605" s="732" t="s">
        <v>28</v>
      </c>
      <c r="S605" s="732"/>
      <c r="T605" s="732"/>
      <c r="U605" s="183"/>
      <c r="V605" s="174" t="str">
        <f t="shared" si="383"/>
        <v/>
      </c>
      <c r="W605" s="733"/>
      <c r="X605" s="706"/>
      <c r="Y605" s="733"/>
      <c r="Z605" s="122"/>
      <c r="AA605" s="411"/>
      <c r="AB605" s="411"/>
      <c r="AC605" s="411"/>
      <c r="AD605" s="523"/>
    </row>
    <row r="606" spans="2:30" s="78" customFormat="1" ht="13.9" customHeight="1" thickTop="1" thickBot="1" x14ac:dyDescent="0.25">
      <c r="B606" s="455"/>
      <c r="C606" s="462"/>
      <c r="D606" s="465"/>
      <c r="E606" s="472"/>
      <c r="F606" s="610"/>
      <c r="G606" s="120">
        <f>'Mapa de Risco'!F606</f>
        <v>0</v>
      </c>
      <c r="H606" s="729" t="s">
        <v>28</v>
      </c>
      <c r="I606" s="730"/>
      <c r="J606" s="731"/>
      <c r="K606" s="183"/>
      <c r="L606" s="174" t="str">
        <f t="shared" si="382"/>
        <v/>
      </c>
      <c r="M606" s="733"/>
      <c r="N606" s="742"/>
      <c r="O606" s="735"/>
      <c r="P606" s="175"/>
      <c r="Q606" s="83">
        <f>'Mapa de Risco'!H606</f>
        <v>0</v>
      </c>
      <c r="R606" s="732" t="s">
        <v>28</v>
      </c>
      <c r="S606" s="732"/>
      <c r="T606" s="732"/>
      <c r="U606" s="183"/>
      <c r="V606" s="174" t="str">
        <f t="shared" si="383"/>
        <v/>
      </c>
      <c r="W606" s="733"/>
      <c r="X606" s="706"/>
      <c r="Y606" s="733"/>
      <c r="Z606" s="122"/>
      <c r="AA606" s="411"/>
      <c r="AB606" s="411"/>
      <c r="AC606" s="411"/>
      <c r="AD606" s="523"/>
    </row>
    <row r="607" spans="2:30" s="78" customFormat="1" ht="13.9" customHeight="1" thickTop="1" thickBot="1" x14ac:dyDescent="0.25">
      <c r="B607" s="455"/>
      <c r="C607" s="462"/>
      <c r="D607" s="465"/>
      <c r="E607" s="472"/>
      <c r="F607" s="610"/>
      <c r="G607" s="120">
        <f>'Mapa de Risco'!F607</f>
        <v>0</v>
      </c>
      <c r="H607" s="729" t="s">
        <v>28</v>
      </c>
      <c r="I607" s="730"/>
      <c r="J607" s="731"/>
      <c r="K607" s="183"/>
      <c r="L607" s="174" t="str">
        <f t="shared" si="382"/>
        <v/>
      </c>
      <c r="M607" s="733"/>
      <c r="N607" s="742"/>
      <c r="O607" s="735"/>
      <c r="P607" s="175"/>
      <c r="Q607" s="83">
        <f>'Mapa de Risco'!H607</f>
        <v>0</v>
      </c>
      <c r="R607" s="732" t="s">
        <v>28</v>
      </c>
      <c r="S607" s="732"/>
      <c r="T607" s="732"/>
      <c r="U607" s="183"/>
      <c r="V607" s="174" t="str">
        <f t="shared" si="383"/>
        <v/>
      </c>
      <c r="W607" s="733"/>
      <c r="X607" s="706"/>
      <c r="Y607" s="733"/>
      <c r="Z607" s="122"/>
      <c r="AA607" s="411"/>
      <c r="AB607" s="411"/>
      <c r="AC607" s="411"/>
      <c r="AD607" s="523"/>
    </row>
    <row r="608" spans="2:30" s="78" customFormat="1" ht="13.9" customHeight="1" thickTop="1" thickBot="1" x14ac:dyDescent="0.25">
      <c r="B608" s="455"/>
      <c r="C608" s="462"/>
      <c r="D608" s="465"/>
      <c r="E608" s="472"/>
      <c r="F608" s="610"/>
      <c r="G608" s="120">
        <f>'Mapa de Risco'!F608</f>
        <v>0</v>
      </c>
      <c r="H608" s="729" t="s">
        <v>28</v>
      </c>
      <c r="I608" s="730"/>
      <c r="J608" s="731"/>
      <c r="K608" s="183"/>
      <c r="L608" s="174" t="str">
        <f t="shared" si="382"/>
        <v/>
      </c>
      <c r="M608" s="733"/>
      <c r="N608" s="742"/>
      <c r="O608" s="735"/>
      <c r="P608" s="175"/>
      <c r="Q608" s="83">
        <f>'Mapa de Risco'!H608</f>
        <v>0</v>
      </c>
      <c r="R608" s="732" t="s">
        <v>28</v>
      </c>
      <c r="S608" s="732"/>
      <c r="T608" s="732"/>
      <c r="U608" s="183"/>
      <c r="V608" s="174" t="str">
        <f t="shared" si="383"/>
        <v/>
      </c>
      <c r="W608" s="733"/>
      <c r="X608" s="706"/>
      <c r="Y608" s="733"/>
      <c r="Z608" s="122"/>
      <c r="AA608" s="411"/>
      <c r="AB608" s="411"/>
      <c r="AC608" s="411"/>
      <c r="AD608" s="523"/>
    </row>
    <row r="609" spans="2:30" s="78" customFormat="1" ht="13.9" customHeight="1" thickTop="1" thickBot="1" x14ac:dyDescent="0.25">
      <c r="B609" s="455"/>
      <c r="C609" s="462"/>
      <c r="D609" s="465"/>
      <c r="E609" s="472"/>
      <c r="F609" s="610"/>
      <c r="G609" s="120">
        <f>'Mapa de Risco'!F609</f>
        <v>0</v>
      </c>
      <c r="H609" s="729" t="s">
        <v>28</v>
      </c>
      <c r="I609" s="730"/>
      <c r="J609" s="731"/>
      <c r="K609" s="183"/>
      <c r="L609" s="174" t="str">
        <f t="shared" si="382"/>
        <v/>
      </c>
      <c r="M609" s="733"/>
      <c r="N609" s="742"/>
      <c r="O609" s="735"/>
      <c r="P609" s="175"/>
      <c r="Q609" s="83">
        <f>'Mapa de Risco'!H609</f>
        <v>0</v>
      </c>
      <c r="R609" s="732" t="s">
        <v>28</v>
      </c>
      <c r="S609" s="732"/>
      <c r="T609" s="732"/>
      <c r="U609" s="183"/>
      <c r="V609" s="174" t="str">
        <f t="shared" si="383"/>
        <v/>
      </c>
      <c r="W609" s="733"/>
      <c r="X609" s="706"/>
      <c r="Y609" s="733"/>
      <c r="Z609" s="122"/>
      <c r="AA609" s="411"/>
      <c r="AB609" s="411"/>
      <c r="AC609" s="411"/>
      <c r="AD609" s="523"/>
    </row>
    <row r="610" spans="2:30" s="78" customFormat="1" ht="13.9" customHeight="1" thickTop="1" thickBot="1" x14ac:dyDescent="0.25">
      <c r="B610" s="455"/>
      <c r="C610" s="462"/>
      <c r="D610" s="465"/>
      <c r="E610" s="472"/>
      <c r="F610" s="610"/>
      <c r="G610" s="120">
        <f>'Mapa de Risco'!F610</f>
        <v>0</v>
      </c>
      <c r="H610" s="729" t="s">
        <v>28</v>
      </c>
      <c r="I610" s="730"/>
      <c r="J610" s="731"/>
      <c r="K610" s="183"/>
      <c r="L610" s="174" t="str">
        <f t="shared" si="382"/>
        <v/>
      </c>
      <c r="M610" s="733"/>
      <c r="N610" s="742"/>
      <c r="O610" s="735"/>
      <c r="P610" s="175"/>
      <c r="Q610" s="83">
        <f>'Mapa de Risco'!H610</f>
        <v>0</v>
      </c>
      <c r="R610" s="732" t="s">
        <v>28</v>
      </c>
      <c r="S610" s="732"/>
      <c r="T610" s="732"/>
      <c r="U610" s="183"/>
      <c r="V610" s="174" t="str">
        <f t="shared" si="383"/>
        <v/>
      </c>
      <c r="W610" s="733"/>
      <c r="X610" s="706"/>
      <c r="Y610" s="733"/>
      <c r="Z610" s="122"/>
      <c r="AA610" s="411"/>
      <c r="AB610" s="411"/>
      <c r="AC610" s="411"/>
      <c r="AD610" s="523"/>
    </row>
    <row r="611" spans="2:30" s="78" customFormat="1" ht="13.9" customHeight="1" thickTop="1" thickBot="1" x14ac:dyDescent="0.25">
      <c r="B611" s="455"/>
      <c r="C611" s="462"/>
      <c r="D611" s="466"/>
      <c r="E611" s="473"/>
      <c r="F611" s="611"/>
      <c r="G611" s="120">
        <f>'Mapa de Risco'!F611</f>
        <v>0</v>
      </c>
      <c r="H611" s="729" t="s">
        <v>28</v>
      </c>
      <c r="I611" s="730"/>
      <c r="J611" s="731"/>
      <c r="K611" s="183"/>
      <c r="L611" s="174" t="str">
        <f t="shared" si="382"/>
        <v/>
      </c>
      <c r="M611" s="734"/>
      <c r="N611" s="743"/>
      <c r="O611" s="736"/>
      <c r="P611" s="175"/>
      <c r="Q611" s="83">
        <f>'Mapa de Risco'!H611</f>
        <v>0</v>
      </c>
      <c r="R611" s="732" t="s">
        <v>28</v>
      </c>
      <c r="S611" s="732"/>
      <c r="T611" s="732"/>
      <c r="U611" s="183"/>
      <c r="V611" s="174" t="str">
        <f t="shared" si="383"/>
        <v/>
      </c>
      <c r="W611" s="734"/>
      <c r="X611" s="707"/>
      <c r="Y611" s="734"/>
      <c r="Z611" s="122"/>
      <c r="AA611" s="412"/>
      <c r="AB611" s="412"/>
      <c r="AC611" s="412"/>
      <c r="AD611" s="524"/>
    </row>
    <row r="612" spans="2:30" s="78" customFormat="1" ht="13.9" customHeight="1" thickTop="1" thickBot="1" x14ac:dyDescent="0.25">
      <c r="B612" s="455"/>
      <c r="C612" s="462"/>
      <c r="D612" s="464" t="str">
        <f>'Mapa de Risco'!D612:D621</f>
        <v>FCS.05</v>
      </c>
      <c r="E612" s="471">
        <f>'Mapa de Risco'!E612:E621</f>
        <v>0</v>
      </c>
      <c r="F612" s="609" t="str">
        <f>'Mapa de Risco'!G612:G621</f>
        <v>Evento 61</v>
      </c>
      <c r="G612" s="120">
        <f>'Mapa de Risco'!F612</f>
        <v>0</v>
      </c>
      <c r="H612" s="729" t="s">
        <v>28</v>
      </c>
      <c r="I612" s="730"/>
      <c r="J612" s="731"/>
      <c r="K612" s="183"/>
      <c r="L612" s="174" t="str">
        <f t="shared" si="382"/>
        <v/>
      </c>
      <c r="M612" s="733" t="str">
        <f t="shared" ref="M612" si="397">IFERROR(AVERAGE(L612:L621),"")</f>
        <v/>
      </c>
      <c r="N612" s="742" t="str">
        <f t="shared" ref="N612" si="398">IF(M612="","",IF(M612&lt;=0.1,$L$10,IF(M612&lt;=0.3,$K$10,IF(M612&lt;=0.5,$J$10,IF(M612&lt;=0.7,$I$10,IF(M612&lt;=0.8,$H$10,""))))))</f>
        <v/>
      </c>
      <c r="O612" s="735" t="str">
        <f t="shared" ref="O612" si="399">IFERROR(1-M612,"")</f>
        <v/>
      </c>
      <c r="P612" s="175"/>
      <c r="Q612" s="83">
        <f>'Mapa de Risco'!H612</f>
        <v>0</v>
      </c>
      <c r="R612" s="732" t="s">
        <v>28</v>
      </c>
      <c r="S612" s="732"/>
      <c r="T612" s="732"/>
      <c r="U612" s="183"/>
      <c r="V612" s="174" t="str">
        <f t="shared" si="383"/>
        <v/>
      </c>
      <c r="W612" s="733" t="str">
        <f t="shared" ref="W612" si="400">IFERROR(AVERAGE(V612:V621),"")</f>
        <v/>
      </c>
      <c r="X612" s="706" t="str">
        <f t="shared" ref="X612" si="401">IF(W612="","",IF(W612&lt;=0.1,$V$10,IF(W612&lt;=0.3,$U$10,IF(W612&lt;=0.5,$T$10,IF(W612&lt;=0.7,$S$10,IF(W612&lt;=0.8,$R$10,""))))))</f>
        <v/>
      </c>
      <c r="Y612" s="733" t="str">
        <f t="shared" ref="Y612" si="402">IFERROR(1-W612,"")</f>
        <v/>
      </c>
      <c r="Z612" s="122"/>
      <c r="AA612" s="411" t="str">
        <f>IFERROR(IF(ROUND('Mapa de Risco'!K612:K621*'Avaliar os Controles Existent.'!O612:O621,0)&lt;=1,1,ROUND('Mapa de Risco'!K612:K621*'Avaliar os Controles Existent.'!O612:O621,0)),"")</f>
        <v/>
      </c>
      <c r="AB612" s="411" t="str">
        <f>IFERROR(IF(ROUND('Mapa de Risco'!L612:L621*'Avaliar os Controles Existent.'!Y612:Y621,0)&lt;=1,1,ROUND('Mapa de Risco'!L612:L621*'Avaliar os Controles Existent.'!Y612:Y621,0)),"")</f>
        <v/>
      </c>
      <c r="AC612" s="410" t="str">
        <f t="shared" si="368"/>
        <v/>
      </c>
      <c r="AD612" s="522" t="str">
        <f t="shared" si="390"/>
        <v/>
      </c>
    </row>
    <row r="613" spans="2:30" s="78" customFormat="1" ht="13.9" customHeight="1" thickTop="1" thickBot="1" x14ac:dyDescent="0.25">
      <c r="B613" s="455"/>
      <c r="C613" s="462"/>
      <c r="D613" s="465"/>
      <c r="E613" s="472"/>
      <c r="F613" s="610"/>
      <c r="G613" s="120">
        <f>'Mapa de Risco'!F613</f>
        <v>0</v>
      </c>
      <c r="H613" s="729" t="s">
        <v>28</v>
      </c>
      <c r="I613" s="730"/>
      <c r="J613" s="731"/>
      <c r="K613" s="183"/>
      <c r="L613" s="174" t="str">
        <f t="shared" si="382"/>
        <v/>
      </c>
      <c r="M613" s="733"/>
      <c r="N613" s="742"/>
      <c r="O613" s="735"/>
      <c r="P613" s="175"/>
      <c r="Q613" s="83">
        <f>'Mapa de Risco'!H613</f>
        <v>0</v>
      </c>
      <c r="R613" s="732" t="s">
        <v>28</v>
      </c>
      <c r="S613" s="732"/>
      <c r="T613" s="732"/>
      <c r="U613" s="183"/>
      <c r="V613" s="174" t="str">
        <f t="shared" si="383"/>
        <v/>
      </c>
      <c r="W613" s="733"/>
      <c r="X613" s="706"/>
      <c r="Y613" s="733"/>
      <c r="Z613" s="122"/>
      <c r="AA613" s="411"/>
      <c r="AB613" s="411"/>
      <c r="AC613" s="411"/>
      <c r="AD613" s="523"/>
    </row>
    <row r="614" spans="2:30" s="78" customFormat="1" ht="13.9" customHeight="1" thickTop="1" thickBot="1" x14ac:dyDescent="0.25">
      <c r="B614" s="455"/>
      <c r="C614" s="462"/>
      <c r="D614" s="465"/>
      <c r="E614" s="472"/>
      <c r="F614" s="610"/>
      <c r="G614" s="120">
        <f>'Mapa de Risco'!F614</f>
        <v>0</v>
      </c>
      <c r="H614" s="729" t="s">
        <v>28</v>
      </c>
      <c r="I614" s="730"/>
      <c r="J614" s="731"/>
      <c r="K614" s="183"/>
      <c r="L614" s="174" t="str">
        <f t="shared" si="382"/>
        <v/>
      </c>
      <c r="M614" s="733"/>
      <c r="N614" s="742"/>
      <c r="O614" s="735"/>
      <c r="P614" s="175"/>
      <c r="Q614" s="83">
        <f>'Mapa de Risco'!H614</f>
        <v>0</v>
      </c>
      <c r="R614" s="732" t="s">
        <v>28</v>
      </c>
      <c r="S614" s="732"/>
      <c r="T614" s="732"/>
      <c r="U614" s="183"/>
      <c r="V614" s="174" t="str">
        <f t="shared" si="383"/>
        <v/>
      </c>
      <c r="W614" s="733"/>
      <c r="X614" s="706"/>
      <c r="Y614" s="733"/>
      <c r="Z614" s="122"/>
      <c r="AA614" s="411"/>
      <c r="AB614" s="411"/>
      <c r="AC614" s="411"/>
      <c r="AD614" s="523"/>
    </row>
    <row r="615" spans="2:30" s="78" customFormat="1" ht="13.9" customHeight="1" thickTop="1" thickBot="1" x14ac:dyDescent="0.25">
      <c r="B615" s="455"/>
      <c r="C615" s="462"/>
      <c r="D615" s="465"/>
      <c r="E615" s="472"/>
      <c r="F615" s="610"/>
      <c r="G615" s="120">
        <f>'Mapa de Risco'!F615</f>
        <v>0</v>
      </c>
      <c r="H615" s="729" t="s">
        <v>28</v>
      </c>
      <c r="I615" s="730"/>
      <c r="J615" s="731"/>
      <c r="K615" s="183"/>
      <c r="L615" s="174" t="str">
        <f t="shared" si="382"/>
        <v/>
      </c>
      <c r="M615" s="733"/>
      <c r="N615" s="742"/>
      <c r="O615" s="735"/>
      <c r="P615" s="175"/>
      <c r="Q615" s="83">
        <f>'Mapa de Risco'!H615</f>
        <v>0</v>
      </c>
      <c r="R615" s="732" t="s">
        <v>28</v>
      </c>
      <c r="S615" s="732"/>
      <c r="T615" s="732"/>
      <c r="U615" s="183"/>
      <c r="V615" s="174" t="str">
        <f t="shared" si="383"/>
        <v/>
      </c>
      <c r="W615" s="733"/>
      <c r="X615" s="706"/>
      <c r="Y615" s="733"/>
      <c r="Z615" s="122"/>
      <c r="AA615" s="411"/>
      <c r="AB615" s="411"/>
      <c r="AC615" s="411"/>
      <c r="AD615" s="523"/>
    </row>
    <row r="616" spans="2:30" s="78" customFormat="1" ht="13.9" customHeight="1" thickTop="1" thickBot="1" x14ac:dyDescent="0.25">
      <c r="B616" s="455"/>
      <c r="C616" s="462"/>
      <c r="D616" s="465"/>
      <c r="E616" s="472"/>
      <c r="F616" s="610"/>
      <c r="G616" s="120">
        <f>'Mapa de Risco'!F616</f>
        <v>0</v>
      </c>
      <c r="H616" s="729" t="s">
        <v>28</v>
      </c>
      <c r="I616" s="730"/>
      <c r="J616" s="731"/>
      <c r="K616" s="183"/>
      <c r="L616" s="174" t="str">
        <f t="shared" si="382"/>
        <v/>
      </c>
      <c r="M616" s="733"/>
      <c r="N616" s="742"/>
      <c r="O616" s="735"/>
      <c r="P616" s="175"/>
      <c r="Q616" s="83">
        <f>'Mapa de Risco'!H616</f>
        <v>0</v>
      </c>
      <c r="R616" s="732" t="s">
        <v>28</v>
      </c>
      <c r="S616" s="732"/>
      <c r="T616" s="732"/>
      <c r="U616" s="183"/>
      <c r="V616" s="174" t="str">
        <f t="shared" si="383"/>
        <v/>
      </c>
      <c r="W616" s="733"/>
      <c r="X616" s="706"/>
      <c r="Y616" s="733"/>
      <c r="Z616" s="122"/>
      <c r="AA616" s="411"/>
      <c r="AB616" s="411"/>
      <c r="AC616" s="411"/>
      <c r="AD616" s="523"/>
    </row>
    <row r="617" spans="2:30" s="78" customFormat="1" ht="13.9" customHeight="1" thickTop="1" thickBot="1" x14ac:dyDescent="0.25">
      <c r="B617" s="455"/>
      <c r="C617" s="462"/>
      <c r="D617" s="465"/>
      <c r="E617" s="472"/>
      <c r="F617" s="610"/>
      <c r="G617" s="120">
        <f>'Mapa de Risco'!F617</f>
        <v>0</v>
      </c>
      <c r="H617" s="729" t="s">
        <v>28</v>
      </c>
      <c r="I617" s="730"/>
      <c r="J617" s="731"/>
      <c r="K617" s="183"/>
      <c r="L617" s="174" t="str">
        <f t="shared" si="382"/>
        <v/>
      </c>
      <c r="M617" s="733"/>
      <c r="N617" s="742"/>
      <c r="O617" s="735"/>
      <c r="P617" s="175"/>
      <c r="Q617" s="83">
        <f>'Mapa de Risco'!H617</f>
        <v>0</v>
      </c>
      <c r="R617" s="732" t="s">
        <v>28</v>
      </c>
      <c r="S617" s="732"/>
      <c r="T617" s="732"/>
      <c r="U617" s="183"/>
      <c r="V617" s="174" t="str">
        <f t="shared" si="383"/>
        <v/>
      </c>
      <c r="W617" s="733"/>
      <c r="X617" s="706"/>
      <c r="Y617" s="733"/>
      <c r="Z617" s="122"/>
      <c r="AA617" s="411"/>
      <c r="AB617" s="411"/>
      <c r="AC617" s="411"/>
      <c r="AD617" s="523"/>
    </row>
    <row r="618" spans="2:30" s="78" customFormat="1" ht="13.9" customHeight="1" thickTop="1" thickBot="1" x14ac:dyDescent="0.25">
      <c r="B618" s="455"/>
      <c r="C618" s="462"/>
      <c r="D618" s="465"/>
      <c r="E618" s="472"/>
      <c r="F618" s="610"/>
      <c r="G618" s="120">
        <f>'Mapa de Risco'!F618</f>
        <v>0</v>
      </c>
      <c r="H618" s="729" t="s">
        <v>28</v>
      </c>
      <c r="I618" s="730"/>
      <c r="J618" s="731"/>
      <c r="K618" s="183"/>
      <c r="L618" s="174" t="str">
        <f t="shared" si="382"/>
        <v/>
      </c>
      <c r="M618" s="733"/>
      <c r="N618" s="742"/>
      <c r="O618" s="735"/>
      <c r="P618" s="175"/>
      <c r="Q618" s="83">
        <f>'Mapa de Risco'!H618</f>
        <v>0</v>
      </c>
      <c r="R618" s="732" t="s">
        <v>28</v>
      </c>
      <c r="S618" s="732"/>
      <c r="T618" s="732"/>
      <c r="U618" s="183"/>
      <c r="V618" s="174" t="str">
        <f t="shared" si="383"/>
        <v/>
      </c>
      <c r="W618" s="733"/>
      <c r="X618" s="706"/>
      <c r="Y618" s="733"/>
      <c r="Z618" s="122"/>
      <c r="AA618" s="411"/>
      <c r="AB618" s="411"/>
      <c r="AC618" s="411"/>
      <c r="AD618" s="523"/>
    </row>
    <row r="619" spans="2:30" s="78" customFormat="1" ht="13.9" customHeight="1" thickTop="1" thickBot="1" x14ac:dyDescent="0.25">
      <c r="B619" s="455"/>
      <c r="C619" s="462"/>
      <c r="D619" s="465"/>
      <c r="E619" s="472"/>
      <c r="F619" s="610"/>
      <c r="G619" s="120">
        <f>'Mapa de Risco'!F619</f>
        <v>0</v>
      </c>
      <c r="H619" s="729" t="s">
        <v>28</v>
      </c>
      <c r="I619" s="730"/>
      <c r="J619" s="731"/>
      <c r="K619" s="183"/>
      <c r="L619" s="174" t="str">
        <f t="shared" si="382"/>
        <v/>
      </c>
      <c r="M619" s="733"/>
      <c r="N619" s="742"/>
      <c r="O619" s="735"/>
      <c r="P619" s="175"/>
      <c r="Q619" s="83">
        <f>'Mapa de Risco'!H619</f>
        <v>0</v>
      </c>
      <c r="R619" s="732" t="s">
        <v>28</v>
      </c>
      <c r="S619" s="732"/>
      <c r="T619" s="732"/>
      <c r="U619" s="183"/>
      <c r="V619" s="174" t="str">
        <f t="shared" si="383"/>
        <v/>
      </c>
      <c r="W619" s="733"/>
      <c r="X619" s="706"/>
      <c r="Y619" s="733"/>
      <c r="Z619" s="122"/>
      <c r="AA619" s="411"/>
      <c r="AB619" s="411"/>
      <c r="AC619" s="411"/>
      <c r="AD619" s="523"/>
    </row>
    <row r="620" spans="2:30" s="78" customFormat="1" ht="13.9" customHeight="1" thickTop="1" thickBot="1" x14ac:dyDescent="0.25">
      <c r="B620" s="455"/>
      <c r="C620" s="462"/>
      <c r="D620" s="465"/>
      <c r="E620" s="472"/>
      <c r="F620" s="610"/>
      <c r="G620" s="120">
        <f>'Mapa de Risco'!F620</f>
        <v>0</v>
      </c>
      <c r="H620" s="729" t="s">
        <v>28</v>
      </c>
      <c r="I620" s="730"/>
      <c r="J620" s="731"/>
      <c r="K620" s="183"/>
      <c r="L620" s="174" t="str">
        <f t="shared" si="382"/>
        <v/>
      </c>
      <c r="M620" s="733"/>
      <c r="N620" s="742"/>
      <c r="O620" s="735"/>
      <c r="P620" s="175"/>
      <c r="Q620" s="83">
        <f>'Mapa de Risco'!H620</f>
        <v>0</v>
      </c>
      <c r="R620" s="732" t="s">
        <v>28</v>
      </c>
      <c r="S620" s="732"/>
      <c r="T620" s="732"/>
      <c r="U620" s="183"/>
      <c r="V620" s="174" t="str">
        <f t="shared" si="383"/>
        <v/>
      </c>
      <c r="W620" s="733"/>
      <c r="X620" s="706"/>
      <c r="Y620" s="733"/>
      <c r="Z620" s="122"/>
      <c r="AA620" s="411"/>
      <c r="AB620" s="411"/>
      <c r="AC620" s="411"/>
      <c r="AD620" s="523"/>
    </row>
    <row r="621" spans="2:30" s="78" customFormat="1" ht="13.9" customHeight="1" thickTop="1" thickBot="1" x14ac:dyDescent="0.25">
      <c r="B621" s="455"/>
      <c r="C621" s="462"/>
      <c r="D621" s="466"/>
      <c r="E621" s="473"/>
      <c r="F621" s="611"/>
      <c r="G621" s="120">
        <f>'Mapa de Risco'!F621</f>
        <v>0</v>
      </c>
      <c r="H621" s="729" t="s">
        <v>28</v>
      </c>
      <c r="I621" s="730"/>
      <c r="J621" s="731"/>
      <c r="K621" s="183"/>
      <c r="L621" s="174" t="str">
        <f t="shared" si="382"/>
        <v/>
      </c>
      <c r="M621" s="734"/>
      <c r="N621" s="743"/>
      <c r="O621" s="736"/>
      <c r="P621" s="175"/>
      <c r="Q621" s="83">
        <f>'Mapa de Risco'!H621</f>
        <v>0</v>
      </c>
      <c r="R621" s="732" t="s">
        <v>28</v>
      </c>
      <c r="S621" s="732"/>
      <c r="T621" s="732"/>
      <c r="U621" s="183"/>
      <c r="V621" s="174" t="str">
        <f t="shared" si="383"/>
        <v/>
      </c>
      <c r="W621" s="734"/>
      <c r="X621" s="707"/>
      <c r="Y621" s="734"/>
      <c r="Z621" s="122"/>
      <c r="AA621" s="412"/>
      <c r="AB621" s="412"/>
      <c r="AC621" s="412"/>
      <c r="AD621" s="524"/>
    </row>
    <row r="622" spans="2:30" s="78" customFormat="1" ht="13.9" customHeight="1" thickTop="1" thickBot="1" x14ac:dyDescent="0.25">
      <c r="B622" s="455"/>
      <c r="C622" s="462"/>
      <c r="D622" s="464" t="str">
        <f>'Mapa de Risco'!D622:D631</f>
        <v>FCS.06</v>
      </c>
      <c r="E622" s="471">
        <f>'Mapa de Risco'!E622:E631</f>
        <v>0</v>
      </c>
      <c r="F622" s="609" t="str">
        <f>'Mapa de Risco'!G622:G631</f>
        <v>Evento 62</v>
      </c>
      <c r="G622" s="120">
        <f>'Mapa de Risco'!F622</f>
        <v>0</v>
      </c>
      <c r="H622" s="729" t="s">
        <v>28</v>
      </c>
      <c r="I622" s="730"/>
      <c r="J622" s="731"/>
      <c r="K622" s="183"/>
      <c r="L622" s="174" t="str">
        <f t="shared" si="382"/>
        <v/>
      </c>
      <c r="M622" s="733" t="str">
        <f t="shared" ref="M622" si="403">IFERROR(AVERAGE(L622:L631),"")</f>
        <v/>
      </c>
      <c r="N622" s="742" t="str">
        <f t="shared" ref="N622" si="404">IF(M622="","",IF(M622&lt;=0.1,$L$10,IF(M622&lt;=0.3,$K$10,IF(M622&lt;=0.5,$J$10,IF(M622&lt;=0.7,$I$10,IF(M622&lt;=0.8,$H$10,""))))))</f>
        <v/>
      </c>
      <c r="O622" s="735" t="str">
        <f t="shared" ref="O622" si="405">IFERROR(1-M622,"")</f>
        <v/>
      </c>
      <c r="P622" s="175"/>
      <c r="Q622" s="83">
        <f>'Mapa de Risco'!H622</f>
        <v>0</v>
      </c>
      <c r="R622" s="732" t="s">
        <v>28</v>
      </c>
      <c r="S622" s="732"/>
      <c r="T622" s="732"/>
      <c r="U622" s="183"/>
      <c r="V622" s="174" t="str">
        <f t="shared" si="383"/>
        <v/>
      </c>
      <c r="W622" s="733" t="str">
        <f t="shared" ref="W622" si="406">IFERROR(AVERAGE(V622:V631),"")</f>
        <v/>
      </c>
      <c r="X622" s="706" t="str">
        <f t="shared" ref="X622" si="407">IF(W622="","",IF(W622&lt;=0.1,$V$10,IF(W622&lt;=0.3,$U$10,IF(W622&lt;=0.5,$T$10,IF(W622&lt;=0.7,$S$10,IF(W622&lt;=0.8,$R$10,""))))))</f>
        <v/>
      </c>
      <c r="Y622" s="733" t="str">
        <f t="shared" ref="Y622" si="408">IFERROR(1-W622,"")</f>
        <v/>
      </c>
      <c r="Z622" s="122"/>
      <c r="AA622" s="411" t="str">
        <f>IFERROR(IF(ROUND('Mapa de Risco'!K622:K631*'Avaliar os Controles Existent.'!O622:O631,0)&lt;=1,1,ROUND('Mapa de Risco'!K622:K631*'Avaliar os Controles Existent.'!O622:O631,0)),"")</f>
        <v/>
      </c>
      <c r="AB622" s="411" t="str">
        <f>IFERROR(IF(ROUND('Mapa de Risco'!L622:L631*'Avaliar os Controles Existent.'!Y622:Y631,0)&lt;=1,1,ROUND('Mapa de Risco'!L622:L631*'Avaliar os Controles Existent.'!Y622:Y631,0)),"")</f>
        <v/>
      </c>
      <c r="AC622" s="410" t="str">
        <f t="shared" si="368"/>
        <v/>
      </c>
      <c r="AD622" s="522" t="str">
        <f t="shared" si="390"/>
        <v/>
      </c>
    </row>
    <row r="623" spans="2:30" s="78" customFormat="1" ht="13.9" customHeight="1" thickTop="1" thickBot="1" x14ac:dyDescent="0.25">
      <c r="B623" s="455"/>
      <c r="C623" s="462"/>
      <c r="D623" s="465"/>
      <c r="E623" s="472"/>
      <c r="F623" s="610"/>
      <c r="G623" s="120">
        <f>'Mapa de Risco'!F623</f>
        <v>0</v>
      </c>
      <c r="H623" s="729" t="s">
        <v>28</v>
      </c>
      <c r="I623" s="730"/>
      <c r="J623" s="731"/>
      <c r="K623" s="183"/>
      <c r="L623" s="174" t="str">
        <f t="shared" si="382"/>
        <v/>
      </c>
      <c r="M623" s="733"/>
      <c r="N623" s="742"/>
      <c r="O623" s="735"/>
      <c r="P623" s="175"/>
      <c r="Q623" s="83">
        <f>'Mapa de Risco'!H623</f>
        <v>0</v>
      </c>
      <c r="R623" s="732" t="s">
        <v>28</v>
      </c>
      <c r="S623" s="732"/>
      <c r="T623" s="732"/>
      <c r="U623" s="183"/>
      <c r="V623" s="174" t="str">
        <f t="shared" si="383"/>
        <v/>
      </c>
      <c r="W623" s="733"/>
      <c r="X623" s="706"/>
      <c r="Y623" s="733"/>
      <c r="Z623" s="122"/>
      <c r="AA623" s="411"/>
      <c r="AB623" s="411"/>
      <c r="AC623" s="411"/>
      <c r="AD623" s="523"/>
    </row>
    <row r="624" spans="2:30" s="78" customFormat="1" ht="13.9" customHeight="1" thickTop="1" thickBot="1" x14ac:dyDescent="0.25">
      <c r="B624" s="455"/>
      <c r="C624" s="462"/>
      <c r="D624" s="465"/>
      <c r="E624" s="472"/>
      <c r="F624" s="610"/>
      <c r="G624" s="120">
        <f>'Mapa de Risco'!F624</f>
        <v>0</v>
      </c>
      <c r="H624" s="729" t="s">
        <v>28</v>
      </c>
      <c r="I624" s="730"/>
      <c r="J624" s="731"/>
      <c r="K624" s="183"/>
      <c r="L624" s="174" t="str">
        <f t="shared" si="382"/>
        <v/>
      </c>
      <c r="M624" s="733"/>
      <c r="N624" s="742"/>
      <c r="O624" s="735"/>
      <c r="P624" s="175"/>
      <c r="Q624" s="83">
        <f>'Mapa de Risco'!H624</f>
        <v>0</v>
      </c>
      <c r="R624" s="732" t="s">
        <v>28</v>
      </c>
      <c r="S624" s="732"/>
      <c r="T624" s="732"/>
      <c r="U624" s="183"/>
      <c r="V624" s="174" t="str">
        <f t="shared" si="383"/>
        <v/>
      </c>
      <c r="W624" s="733"/>
      <c r="X624" s="706"/>
      <c r="Y624" s="733"/>
      <c r="Z624" s="122"/>
      <c r="AA624" s="411"/>
      <c r="AB624" s="411"/>
      <c r="AC624" s="411"/>
      <c r="AD624" s="523"/>
    </row>
    <row r="625" spans="2:30" s="78" customFormat="1" ht="13.9" customHeight="1" thickTop="1" thickBot="1" x14ac:dyDescent="0.25">
      <c r="B625" s="455"/>
      <c r="C625" s="462"/>
      <c r="D625" s="465"/>
      <c r="E625" s="472"/>
      <c r="F625" s="610"/>
      <c r="G625" s="120">
        <f>'Mapa de Risco'!F625</f>
        <v>0</v>
      </c>
      <c r="H625" s="729" t="s">
        <v>28</v>
      </c>
      <c r="I625" s="730"/>
      <c r="J625" s="731"/>
      <c r="K625" s="183"/>
      <c r="L625" s="174" t="str">
        <f t="shared" si="382"/>
        <v/>
      </c>
      <c r="M625" s="733"/>
      <c r="N625" s="742"/>
      <c r="O625" s="735"/>
      <c r="P625" s="175"/>
      <c r="Q625" s="83">
        <f>'Mapa de Risco'!H625</f>
        <v>0</v>
      </c>
      <c r="R625" s="732" t="s">
        <v>28</v>
      </c>
      <c r="S625" s="732"/>
      <c r="T625" s="732"/>
      <c r="U625" s="183"/>
      <c r="V625" s="174" t="str">
        <f t="shared" si="383"/>
        <v/>
      </c>
      <c r="W625" s="733"/>
      <c r="X625" s="706"/>
      <c r="Y625" s="733"/>
      <c r="Z625" s="122"/>
      <c r="AA625" s="411"/>
      <c r="AB625" s="411"/>
      <c r="AC625" s="411"/>
      <c r="AD625" s="523"/>
    </row>
    <row r="626" spans="2:30" s="78" customFormat="1" ht="13.9" customHeight="1" thickTop="1" thickBot="1" x14ac:dyDescent="0.25">
      <c r="B626" s="455"/>
      <c r="C626" s="462"/>
      <c r="D626" s="465"/>
      <c r="E626" s="472"/>
      <c r="F626" s="610"/>
      <c r="G626" s="120">
        <f>'Mapa de Risco'!F626</f>
        <v>0</v>
      </c>
      <c r="H626" s="729" t="s">
        <v>28</v>
      </c>
      <c r="I626" s="730"/>
      <c r="J626" s="731"/>
      <c r="K626" s="183"/>
      <c r="L626" s="174" t="str">
        <f t="shared" si="382"/>
        <v/>
      </c>
      <c r="M626" s="733"/>
      <c r="N626" s="742"/>
      <c r="O626" s="735"/>
      <c r="P626" s="175"/>
      <c r="Q626" s="83">
        <f>'Mapa de Risco'!H626</f>
        <v>0</v>
      </c>
      <c r="R626" s="732" t="s">
        <v>28</v>
      </c>
      <c r="S626" s="732"/>
      <c r="T626" s="732"/>
      <c r="U626" s="183"/>
      <c r="V626" s="174" t="str">
        <f t="shared" si="383"/>
        <v/>
      </c>
      <c r="W626" s="733"/>
      <c r="X626" s="706"/>
      <c r="Y626" s="733"/>
      <c r="Z626" s="122"/>
      <c r="AA626" s="411"/>
      <c r="AB626" s="411"/>
      <c r="AC626" s="411"/>
      <c r="AD626" s="523"/>
    </row>
    <row r="627" spans="2:30" s="78" customFormat="1" ht="13.9" customHeight="1" thickTop="1" thickBot="1" x14ac:dyDescent="0.25">
      <c r="B627" s="455"/>
      <c r="C627" s="462"/>
      <c r="D627" s="465"/>
      <c r="E627" s="472"/>
      <c r="F627" s="610"/>
      <c r="G627" s="120">
        <f>'Mapa de Risco'!F627</f>
        <v>0</v>
      </c>
      <c r="H627" s="729" t="s">
        <v>28</v>
      </c>
      <c r="I627" s="730"/>
      <c r="J627" s="731"/>
      <c r="K627" s="183"/>
      <c r="L627" s="174" t="str">
        <f t="shared" si="382"/>
        <v/>
      </c>
      <c r="M627" s="733"/>
      <c r="N627" s="742"/>
      <c r="O627" s="735"/>
      <c r="P627" s="175"/>
      <c r="Q627" s="83">
        <f>'Mapa de Risco'!H627</f>
        <v>0</v>
      </c>
      <c r="R627" s="732" t="s">
        <v>28</v>
      </c>
      <c r="S627" s="732"/>
      <c r="T627" s="732"/>
      <c r="U627" s="183"/>
      <c r="V627" s="174" t="str">
        <f t="shared" si="383"/>
        <v/>
      </c>
      <c r="W627" s="733"/>
      <c r="X627" s="706"/>
      <c r="Y627" s="733"/>
      <c r="Z627" s="122"/>
      <c r="AA627" s="411"/>
      <c r="AB627" s="411"/>
      <c r="AC627" s="411"/>
      <c r="AD627" s="523"/>
    </row>
    <row r="628" spans="2:30" s="78" customFormat="1" ht="13.9" customHeight="1" thickTop="1" thickBot="1" x14ac:dyDescent="0.25">
      <c r="B628" s="455"/>
      <c r="C628" s="462"/>
      <c r="D628" s="465"/>
      <c r="E628" s="472"/>
      <c r="F628" s="610"/>
      <c r="G628" s="120">
        <f>'Mapa de Risco'!F628</f>
        <v>0</v>
      </c>
      <c r="H628" s="729" t="s">
        <v>28</v>
      </c>
      <c r="I628" s="730"/>
      <c r="J628" s="731"/>
      <c r="K628" s="183"/>
      <c r="L628" s="174" t="str">
        <f t="shared" si="382"/>
        <v/>
      </c>
      <c r="M628" s="733"/>
      <c r="N628" s="742"/>
      <c r="O628" s="735"/>
      <c r="P628" s="175"/>
      <c r="Q628" s="83">
        <f>'Mapa de Risco'!H628</f>
        <v>0</v>
      </c>
      <c r="R628" s="732" t="s">
        <v>28</v>
      </c>
      <c r="S628" s="732"/>
      <c r="T628" s="732"/>
      <c r="U628" s="183"/>
      <c r="V628" s="174" t="str">
        <f t="shared" si="383"/>
        <v/>
      </c>
      <c r="W628" s="733"/>
      <c r="X628" s="706"/>
      <c r="Y628" s="733"/>
      <c r="Z628" s="122"/>
      <c r="AA628" s="411"/>
      <c r="AB628" s="411"/>
      <c r="AC628" s="411"/>
      <c r="AD628" s="523"/>
    </row>
    <row r="629" spans="2:30" s="78" customFormat="1" ht="13.9" customHeight="1" thickTop="1" thickBot="1" x14ac:dyDescent="0.25">
      <c r="B629" s="455"/>
      <c r="C629" s="462"/>
      <c r="D629" s="465"/>
      <c r="E629" s="472"/>
      <c r="F629" s="610"/>
      <c r="G629" s="120">
        <f>'Mapa de Risco'!F629</f>
        <v>0</v>
      </c>
      <c r="H629" s="729" t="s">
        <v>28</v>
      </c>
      <c r="I629" s="730"/>
      <c r="J629" s="731"/>
      <c r="K629" s="183"/>
      <c r="L629" s="174" t="str">
        <f t="shared" si="382"/>
        <v/>
      </c>
      <c r="M629" s="733"/>
      <c r="N629" s="742"/>
      <c r="O629" s="735"/>
      <c r="P629" s="175"/>
      <c r="Q629" s="83">
        <f>'Mapa de Risco'!H629</f>
        <v>0</v>
      </c>
      <c r="R629" s="732" t="s">
        <v>28</v>
      </c>
      <c r="S629" s="732"/>
      <c r="T629" s="732"/>
      <c r="U629" s="183"/>
      <c r="V629" s="174" t="str">
        <f t="shared" si="383"/>
        <v/>
      </c>
      <c r="W629" s="733"/>
      <c r="X629" s="706"/>
      <c r="Y629" s="733"/>
      <c r="Z629" s="122"/>
      <c r="AA629" s="411"/>
      <c r="AB629" s="411"/>
      <c r="AC629" s="411"/>
      <c r="AD629" s="523"/>
    </row>
    <row r="630" spans="2:30" s="78" customFormat="1" ht="13.9" customHeight="1" thickTop="1" thickBot="1" x14ac:dyDescent="0.25">
      <c r="B630" s="455"/>
      <c r="C630" s="462"/>
      <c r="D630" s="465"/>
      <c r="E630" s="472"/>
      <c r="F630" s="610"/>
      <c r="G630" s="120">
        <f>'Mapa de Risco'!F630</f>
        <v>0</v>
      </c>
      <c r="H630" s="729" t="s">
        <v>28</v>
      </c>
      <c r="I630" s="730"/>
      <c r="J630" s="731"/>
      <c r="K630" s="183"/>
      <c r="L630" s="174" t="str">
        <f t="shared" si="382"/>
        <v/>
      </c>
      <c r="M630" s="733"/>
      <c r="N630" s="742"/>
      <c r="O630" s="735"/>
      <c r="P630" s="175"/>
      <c r="Q630" s="83">
        <f>'Mapa de Risco'!H630</f>
        <v>0</v>
      </c>
      <c r="R630" s="732" t="s">
        <v>28</v>
      </c>
      <c r="S630" s="732"/>
      <c r="T630" s="732"/>
      <c r="U630" s="183"/>
      <c r="V630" s="174" t="str">
        <f t="shared" si="383"/>
        <v/>
      </c>
      <c r="W630" s="733"/>
      <c r="X630" s="706"/>
      <c r="Y630" s="733"/>
      <c r="Z630" s="122"/>
      <c r="AA630" s="411"/>
      <c r="AB630" s="411"/>
      <c r="AC630" s="411"/>
      <c r="AD630" s="523"/>
    </row>
    <row r="631" spans="2:30" s="78" customFormat="1" ht="13.9" customHeight="1" thickTop="1" thickBot="1" x14ac:dyDescent="0.25">
      <c r="B631" s="455"/>
      <c r="C631" s="462"/>
      <c r="D631" s="466"/>
      <c r="E631" s="473"/>
      <c r="F631" s="611"/>
      <c r="G631" s="120">
        <f>'Mapa de Risco'!F631</f>
        <v>0</v>
      </c>
      <c r="H631" s="729" t="s">
        <v>28</v>
      </c>
      <c r="I631" s="730"/>
      <c r="J631" s="731"/>
      <c r="K631" s="183"/>
      <c r="L631" s="174" t="str">
        <f t="shared" si="382"/>
        <v/>
      </c>
      <c r="M631" s="734"/>
      <c r="N631" s="743"/>
      <c r="O631" s="736"/>
      <c r="P631" s="175"/>
      <c r="Q631" s="83">
        <f>'Mapa de Risco'!H631</f>
        <v>0</v>
      </c>
      <c r="R631" s="732" t="s">
        <v>28</v>
      </c>
      <c r="S631" s="732"/>
      <c r="T631" s="732"/>
      <c r="U631" s="183"/>
      <c r="V631" s="174" t="str">
        <f t="shared" si="383"/>
        <v/>
      </c>
      <c r="W631" s="734"/>
      <c r="X631" s="707"/>
      <c r="Y631" s="734"/>
      <c r="Z631" s="122"/>
      <c r="AA631" s="412"/>
      <c r="AB631" s="412"/>
      <c r="AC631" s="412"/>
      <c r="AD631" s="524"/>
    </row>
    <row r="632" spans="2:30" s="78" customFormat="1" ht="13.9" customHeight="1" thickTop="1" thickBot="1" x14ac:dyDescent="0.25">
      <c r="B632" s="455"/>
      <c r="C632" s="462"/>
      <c r="D632" s="464" t="str">
        <f>'Mapa de Risco'!D632:D641</f>
        <v>FCS.07</v>
      </c>
      <c r="E632" s="471">
        <f>'Mapa de Risco'!E632:E641</f>
        <v>0</v>
      </c>
      <c r="F632" s="609" t="str">
        <f>'Mapa de Risco'!G632:G641</f>
        <v>Evento 63</v>
      </c>
      <c r="G632" s="120">
        <f>'Mapa de Risco'!F632</f>
        <v>0</v>
      </c>
      <c r="H632" s="729" t="s">
        <v>28</v>
      </c>
      <c r="I632" s="730"/>
      <c r="J632" s="731"/>
      <c r="K632" s="183"/>
      <c r="L632" s="174" t="str">
        <f t="shared" si="382"/>
        <v/>
      </c>
      <c r="M632" s="733" t="str">
        <f t="shared" ref="M632" si="409">IFERROR(AVERAGE(L632:L641),"")</f>
        <v/>
      </c>
      <c r="N632" s="742" t="str">
        <f t="shared" ref="N632" si="410">IF(M632="","",IF(M632&lt;=0.1,$L$10,IF(M632&lt;=0.3,$K$10,IF(M632&lt;=0.5,$J$10,IF(M632&lt;=0.7,$I$10,IF(M632&lt;=0.8,$H$10,""))))))</f>
        <v/>
      </c>
      <c r="O632" s="735" t="str">
        <f t="shared" ref="O632" si="411">IFERROR(1-M632,"")</f>
        <v/>
      </c>
      <c r="P632" s="175"/>
      <c r="Q632" s="83">
        <f>'Mapa de Risco'!H632</f>
        <v>0</v>
      </c>
      <c r="R632" s="732" t="s">
        <v>28</v>
      </c>
      <c r="S632" s="732"/>
      <c r="T632" s="732"/>
      <c r="U632" s="183"/>
      <c r="V632" s="174" t="str">
        <f t="shared" si="383"/>
        <v/>
      </c>
      <c r="W632" s="733" t="str">
        <f t="shared" ref="W632" si="412">IFERROR(AVERAGE(V632:V641),"")</f>
        <v/>
      </c>
      <c r="X632" s="706" t="str">
        <f t="shared" ref="X632" si="413">IF(W632="","",IF(W632&lt;=0.1,$V$10,IF(W632&lt;=0.3,$U$10,IF(W632&lt;=0.5,$T$10,IF(W632&lt;=0.7,$S$10,IF(W632&lt;=0.8,$R$10,""))))))</f>
        <v/>
      </c>
      <c r="Y632" s="733" t="str">
        <f t="shared" ref="Y632" si="414">IFERROR(1-W632,"")</f>
        <v/>
      </c>
      <c r="Z632" s="122"/>
      <c r="AA632" s="411" t="str">
        <f>IFERROR(IF(ROUND('Mapa de Risco'!K632:K641*'Avaliar os Controles Existent.'!O632:O641,0)&lt;=1,1,ROUND('Mapa de Risco'!K632:K641*'Avaliar os Controles Existent.'!O632:O641,0)),"")</f>
        <v/>
      </c>
      <c r="AB632" s="411" t="str">
        <f>IFERROR(IF(ROUND('Mapa de Risco'!L632:L641*'Avaliar os Controles Existent.'!Y632:Y641,0)&lt;=1,1,ROUND('Mapa de Risco'!L632:L641*'Avaliar os Controles Existent.'!Y632:Y641,0)),"")</f>
        <v/>
      </c>
      <c r="AC632" s="410" t="str">
        <f t="shared" ref="AC632:AC692" si="415">IFERROR(AA632*AB632,"")</f>
        <v/>
      </c>
      <c r="AD632" s="522" t="str">
        <f t="shared" si="390"/>
        <v/>
      </c>
    </row>
    <row r="633" spans="2:30" s="78" customFormat="1" ht="13.9" customHeight="1" thickTop="1" thickBot="1" x14ac:dyDescent="0.25">
      <c r="B633" s="455"/>
      <c r="C633" s="462"/>
      <c r="D633" s="465"/>
      <c r="E633" s="472"/>
      <c r="F633" s="610"/>
      <c r="G633" s="120">
        <f>'Mapa de Risco'!F633</f>
        <v>0</v>
      </c>
      <c r="H633" s="729" t="s">
        <v>28</v>
      </c>
      <c r="I633" s="730"/>
      <c r="J633" s="731"/>
      <c r="K633" s="183"/>
      <c r="L633" s="174" t="str">
        <f t="shared" si="382"/>
        <v/>
      </c>
      <c r="M633" s="733"/>
      <c r="N633" s="742"/>
      <c r="O633" s="735"/>
      <c r="P633" s="175"/>
      <c r="Q633" s="83">
        <f>'Mapa de Risco'!H633</f>
        <v>0</v>
      </c>
      <c r="R633" s="732" t="s">
        <v>28</v>
      </c>
      <c r="S633" s="732"/>
      <c r="T633" s="732"/>
      <c r="U633" s="183"/>
      <c r="V633" s="174" t="str">
        <f t="shared" si="383"/>
        <v/>
      </c>
      <c r="W633" s="733"/>
      <c r="X633" s="706"/>
      <c r="Y633" s="733"/>
      <c r="Z633" s="122"/>
      <c r="AA633" s="411"/>
      <c r="AB633" s="411"/>
      <c r="AC633" s="411"/>
      <c r="AD633" s="523"/>
    </row>
    <row r="634" spans="2:30" s="78" customFormat="1" ht="13.9" customHeight="1" thickTop="1" thickBot="1" x14ac:dyDescent="0.25">
      <c r="B634" s="455"/>
      <c r="C634" s="462"/>
      <c r="D634" s="465"/>
      <c r="E634" s="472"/>
      <c r="F634" s="610"/>
      <c r="G634" s="120">
        <f>'Mapa de Risco'!F634</f>
        <v>0</v>
      </c>
      <c r="H634" s="729" t="s">
        <v>28</v>
      </c>
      <c r="I634" s="730"/>
      <c r="J634" s="731"/>
      <c r="K634" s="183"/>
      <c r="L634" s="174" t="str">
        <f t="shared" si="382"/>
        <v/>
      </c>
      <c r="M634" s="733"/>
      <c r="N634" s="742"/>
      <c r="O634" s="735"/>
      <c r="P634" s="175"/>
      <c r="Q634" s="83">
        <f>'Mapa de Risco'!H634</f>
        <v>0</v>
      </c>
      <c r="R634" s="732" t="s">
        <v>28</v>
      </c>
      <c r="S634" s="732"/>
      <c r="T634" s="732"/>
      <c r="U634" s="183"/>
      <c r="V634" s="174" t="str">
        <f t="shared" si="383"/>
        <v/>
      </c>
      <c r="W634" s="733"/>
      <c r="X634" s="706"/>
      <c r="Y634" s="733"/>
      <c r="Z634" s="122"/>
      <c r="AA634" s="411"/>
      <c r="AB634" s="411"/>
      <c r="AC634" s="411"/>
      <c r="AD634" s="523"/>
    </row>
    <row r="635" spans="2:30" s="78" customFormat="1" ht="13.9" customHeight="1" thickTop="1" thickBot="1" x14ac:dyDescent="0.25">
      <c r="B635" s="455"/>
      <c r="C635" s="462"/>
      <c r="D635" s="465"/>
      <c r="E635" s="472"/>
      <c r="F635" s="610"/>
      <c r="G635" s="120">
        <f>'Mapa de Risco'!F635</f>
        <v>0</v>
      </c>
      <c r="H635" s="729" t="s">
        <v>28</v>
      </c>
      <c r="I635" s="730"/>
      <c r="J635" s="731"/>
      <c r="K635" s="183"/>
      <c r="L635" s="174" t="str">
        <f t="shared" si="382"/>
        <v/>
      </c>
      <c r="M635" s="733"/>
      <c r="N635" s="742"/>
      <c r="O635" s="735"/>
      <c r="P635" s="175"/>
      <c r="Q635" s="83">
        <f>'Mapa de Risco'!H635</f>
        <v>0</v>
      </c>
      <c r="R635" s="732" t="s">
        <v>28</v>
      </c>
      <c r="S635" s="732"/>
      <c r="T635" s="732"/>
      <c r="U635" s="183"/>
      <c r="V635" s="174" t="str">
        <f t="shared" si="383"/>
        <v/>
      </c>
      <c r="W635" s="733"/>
      <c r="X635" s="706"/>
      <c r="Y635" s="733"/>
      <c r="Z635" s="122"/>
      <c r="AA635" s="411"/>
      <c r="AB635" s="411"/>
      <c r="AC635" s="411"/>
      <c r="AD635" s="523"/>
    </row>
    <row r="636" spans="2:30" s="78" customFormat="1" ht="13.9" customHeight="1" thickTop="1" thickBot="1" x14ac:dyDescent="0.25">
      <c r="B636" s="455"/>
      <c r="C636" s="462"/>
      <c r="D636" s="465"/>
      <c r="E636" s="472"/>
      <c r="F636" s="610"/>
      <c r="G636" s="120">
        <f>'Mapa de Risco'!F636</f>
        <v>0</v>
      </c>
      <c r="H636" s="729" t="s">
        <v>28</v>
      </c>
      <c r="I636" s="730"/>
      <c r="J636" s="731"/>
      <c r="K636" s="183"/>
      <c r="L636" s="174" t="str">
        <f t="shared" si="382"/>
        <v/>
      </c>
      <c r="M636" s="733"/>
      <c r="N636" s="742"/>
      <c r="O636" s="735"/>
      <c r="P636" s="175"/>
      <c r="Q636" s="83">
        <f>'Mapa de Risco'!H636</f>
        <v>0</v>
      </c>
      <c r="R636" s="732" t="s">
        <v>28</v>
      </c>
      <c r="S636" s="732"/>
      <c r="T636" s="732"/>
      <c r="U636" s="183"/>
      <c r="V636" s="174" t="str">
        <f t="shared" si="383"/>
        <v/>
      </c>
      <c r="W636" s="733"/>
      <c r="X636" s="706"/>
      <c r="Y636" s="733"/>
      <c r="Z636" s="122"/>
      <c r="AA636" s="411"/>
      <c r="AB636" s="411"/>
      <c r="AC636" s="411"/>
      <c r="AD636" s="523"/>
    </row>
    <row r="637" spans="2:30" s="78" customFormat="1" ht="13.9" customHeight="1" thickTop="1" thickBot="1" x14ac:dyDescent="0.25">
      <c r="B637" s="455"/>
      <c r="C637" s="462"/>
      <c r="D637" s="465"/>
      <c r="E637" s="472"/>
      <c r="F637" s="610"/>
      <c r="G637" s="120">
        <f>'Mapa de Risco'!F637</f>
        <v>0</v>
      </c>
      <c r="H637" s="729" t="s">
        <v>28</v>
      </c>
      <c r="I637" s="730"/>
      <c r="J637" s="731"/>
      <c r="K637" s="183"/>
      <c r="L637" s="174" t="str">
        <f t="shared" si="382"/>
        <v/>
      </c>
      <c r="M637" s="733"/>
      <c r="N637" s="742"/>
      <c r="O637" s="735"/>
      <c r="P637" s="175"/>
      <c r="Q637" s="83">
        <f>'Mapa de Risco'!H637</f>
        <v>0</v>
      </c>
      <c r="R637" s="732" t="s">
        <v>28</v>
      </c>
      <c r="S637" s="732"/>
      <c r="T637" s="732"/>
      <c r="U637" s="183"/>
      <c r="V637" s="174" t="str">
        <f t="shared" si="383"/>
        <v/>
      </c>
      <c r="W637" s="733"/>
      <c r="X637" s="706"/>
      <c r="Y637" s="733"/>
      <c r="Z637" s="122"/>
      <c r="AA637" s="411"/>
      <c r="AB637" s="411"/>
      <c r="AC637" s="411"/>
      <c r="AD637" s="523"/>
    </row>
    <row r="638" spans="2:30" s="78" customFormat="1" ht="13.9" customHeight="1" thickTop="1" thickBot="1" x14ac:dyDescent="0.25">
      <c r="B638" s="455"/>
      <c r="C638" s="462"/>
      <c r="D638" s="465"/>
      <c r="E638" s="472"/>
      <c r="F638" s="610"/>
      <c r="G638" s="120">
        <f>'Mapa de Risco'!F638</f>
        <v>0</v>
      </c>
      <c r="H638" s="729" t="s">
        <v>28</v>
      </c>
      <c r="I638" s="730"/>
      <c r="J638" s="731"/>
      <c r="K638" s="183"/>
      <c r="L638" s="174" t="str">
        <f t="shared" si="382"/>
        <v/>
      </c>
      <c r="M638" s="733"/>
      <c r="N638" s="742"/>
      <c r="O638" s="735"/>
      <c r="P638" s="175"/>
      <c r="Q638" s="83">
        <f>'Mapa de Risco'!H638</f>
        <v>0</v>
      </c>
      <c r="R638" s="732" t="s">
        <v>28</v>
      </c>
      <c r="S638" s="732"/>
      <c r="T638" s="732"/>
      <c r="U638" s="183"/>
      <c r="V638" s="174" t="str">
        <f t="shared" si="383"/>
        <v/>
      </c>
      <c r="W638" s="733"/>
      <c r="X638" s="706"/>
      <c r="Y638" s="733"/>
      <c r="Z638" s="122"/>
      <c r="AA638" s="411"/>
      <c r="AB638" s="411"/>
      <c r="AC638" s="411"/>
      <c r="AD638" s="523"/>
    </row>
    <row r="639" spans="2:30" s="78" customFormat="1" ht="13.9" customHeight="1" thickTop="1" thickBot="1" x14ac:dyDescent="0.25">
      <c r="B639" s="455"/>
      <c r="C639" s="462"/>
      <c r="D639" s="465"/>
      <c r="E639" s="472"/>
      <c r="F639" s="610"/>
      <c r="G639" s="120">
        <f>'Mapa de Risco'!F639</f>
        <v>0</v>
      </c>
      <c r="H639" s="729" t="s">
        <v>28</v>
      </c>
      <c r="I639" s="730"/>
      <c r="J639" s="731"/>
      <c r="K639" s="183"/>
      <c r="L639" s="174" t="str">
        <f t="shared" si="382"/>
        <v/>
      </c>
      <c r="M639" s="733"/>
      <c r="N639" s="742"/>
      <c r="O639" s="735"/>
      <c r="P639" s="175"/>
      <c r="Q639" s="83">
        <f>'Mapa de Risco'!H639</f>
        <v>0</v>
      </c>
      <c r="R639" s="732" t="s">
        <v>28</v>
      </c>
      <c r="S639" s="732"/>
      <c r="T639" s="732"/>
      <c r="U639" s="183"/>
      <c r="V639" s="174" t="str">
        <f t="shared" si="383"/>
        <v/>
      </c>
      <c r="W639" s="733"/>
      <c r="X639" s="706"/>
      <c r="Y639" s="733"/>
      <c r="Z639" s="122"/>
      <c r="AA639" s="411"/>
      <c r="AB639" s="411"/>
      <c r="AC639" s="411"/>
      <c r="AD639" s="523"/>
    </row>
    <row r="640" spans="2:30" s="78" customFormat="1" ht="13.9" customHeight="1" thickTop="1" thickBot="1" x14ac:dyDescent="0.25">
      <c r="B640" s="455"/>
      <c r="C640" s="462"/>
      <c r="D640" s="465"/>
      <c r="E640" s="472"/>
      <c r="F640" s="610"/>
      <c r="G640" s="120">
        <f>'Mapa de Risco'!F640</f>
        <v>0</v>
      </c>
      <c r="H640" s="729" t="s">
        <v>28</v>
      </c>
      <c r="I640" s="730"/>
      <c r="J640" s="731"/>
      <c r="K640" s="183"/>
      <c r="L640" s="174" t="str">
        <f t="shared" si="382"/>
        <v/>
      </c>
      <c r="M640" s="733"/>
      <c r="N640" s="742"/>
      <c r="O640" s="735"/>
      <c r="P640" s="175"/>
      <c r="Q640" s="83">
        <f>'Mapa de Risco'!H640</f>
        <v>0</v>
      </c>
      <c r="R640" s="732" t="s">
        <v>28</v>
      </c>
      <c r="S640" s="732"/>
      <c r="T640" s="732"/>
      <c r="U640" s="183"/>
      <c r="V640" s="174" t="str">
        <f t="shared" si="383"/>
        <v/>
      </c>
      <c r="W640" s="733"/>
      <c r="X640" s="706"/>
      <c r="Y640" s="733"/>
      <c r="Z640" s="122"/>
      <c r="AA640" s="411"/>
      <c r="AB640" s="411"/>
      <c r="AC640" s="411"/>
      <c r="AD640" s="523"/>
    </row>
    <row r="641" spans="2:30" s="78" customFormat="1" ht="13.9" customHeight="1" thickTop="1" thickBot="1" x14ac:dyDescent="0.25">
      <c r="B641" s="455"/>
      <c r="C641" s="462"/>
      <c r="D641" s="466"/>
      <c r="E641" s="473"/>
      <c r="F641" s="611"/>
      <c r="G641" s="120">
        <f>'Mapa de Risco'!F641</f>
        <v>0</v>
      </c>
      <c r="H641" s="729" t="s">
        <v>28</v>
      </c>
      <c r="I641" s="730"/>
      <c r="J641" s="731"/>
      <c r="K641" s="183"/>
      <c r="L641" s="174" t="str">
        <f t="shared" si="382"/>
        <v/>
      </c>
      <c r="M641" s="734"/>
      <c r="N641" s="743"/>
      <c r="O641" s="736"/>
      <c r="P641" s="175"/>
      <c r="Q641" s="83">
        <f>'Mapa de Risco'!H641</f>
        <v>0</v>
      </c>
      <c r="R641" s="732" t="s">
        <v>28</v>
      </c>
      <c r="S641" s="732"/>
      <c r="T641" s="732"/>
      <c r="U641" s="183"/>
      <c r="V641" s="174" t="str">
        <f t="shared" si="383"/>
        <v/>
      </c>
      <c r="W641" s="734"/>
      <c r="X641" s="707"/>
      <c r="Y641" s="734"/>
      <c r="Z641" s="122"/>
      <c r="AA641" s="412"/>
      <c r="AB641" s="412"/>
      <c r="AC641" s="412"/>
      <c r="AD641" s="524"/>
    </row>
    <row r="642" spans="2:30" s="78" customFormat="1" ht="13.9" customHeight="1" thickTop="1" thickBot="1" x14ac:dyDescent="0.25">
      <c r="B642" s="455"/>
      <c r="C642" s="462"/>
      <c r="D642" s="464" t="str">
        <f>'Mapa de Risco'!D642:D651</f>
        <v>FCS.08</v>
      </c>
      <c r="E642" s="471">
        <f>'Mapa de Risco'!E642:E651</f>
        <v>0</v>
      </c>
      <c r="F642" s="609" t="str">
        <f>'Mapa de Risco'!G642:G651</f>
        <v>Evento 64</v>
      </c>
      <c r="G642" s="120">
        <f>'Mapa de Risco'!F642</f>
        <v>0</v>
      </c>
      <c r="H642" s="729" t="s">
        <v>28</v>
      </c>
      <c r="I642" s="730"/>
      <c r="J642" s="731"/>
      <c r="K642" s="183"/>
      <c r="L642" s="174" t="str">
        <f t="shared" si="382"/>
        <v/>
      </c>
      <c r="M642" s="733" t="str">
        <f t="shared" ref="M642" si="416">IFERROR(AVERAGE(L642:L651),"")</f>
        <v/>
      </c>
      <c r="N642" s="742" t="str">
        <f t="shared" ref="N642" si="417">IF(M642="","",IF(M642&lt;=0.1,$L$10,IF(M642&lt;=0.3,$K$10,IF(M642&lt;=0.5,$J$10,IF(M642&lt;=0.7,$I$10,IF(M642&lt;=0.8,$H$10,""))))))</f>
        <v/>
      </c>
      <c r="O642" s="735" t="str">
        <f t="shared" ref="O642" si="418">IFERROR(1-M642,"")</f>
        <v/>
      </c>
      <c r="P642" s="175"/>
      <c r="Q642" s="83">
        <f>'Mapa de Risco'!H642</f>
        <v>0</v>
      </c>
      <c r="R642" s="732" t="s">
        <v>28</v>
      </c>
      <c r="S642" s="732"/>
      <c r="T642" s="732"/>
      <c r="U642" s="183"/>
      <c r="V642" s="174" t="str">
        <f t="shared" si="383"/>
        <v/>
      </c>
      <c r="W642" s="733" t="str">
        <f t="shared" ref="W642" si="419">IFERROR(AVERAGE(V642:V651),"")</f>
        <v/>
      </c>
      <c r="X642" s="706" t="str">
        <f t="shared" ref="X642" si="420">IF(W642="","",IF(W642&lt;=0.1,$V$10,IF(W642&lt;=0.3,$U$10,IF(W642&lt;=0.5,$T$10,IF(W642&lt;=0.7,$S$10,IF(W642&lt;=0.8,$R$10,""))))))</f>
        <v/>
      </c>
      <c r="Y642" s="733" t="str">
        <f t="shared" ref="Y642" si="421">IFERROR(1-W642,"")</f>
        <v/>
      </c>
      <c r="Z642" s="122"/>
      <c r="AA642" s="411" t="str">
        <f>IFERROR(IF(ROUND('Mapa de Risco'!K642:K651*'Avaliar os Controles Existent.'!O642:O651,0)&lt;=1,1,ROUND('Mapa de Risco'!K642:K651*'Avaliar os Controles Existent.'!O642:O651,0)),"")</f>
        <v/>
      </c>
      <c r="AB642" s="411" t="str">
        <f>IFERROR(IF(ROUND('Mapa de Risco'!L642:L651*'Avaliar os Controles Existent.'!Y642:Y651,0)&lt;=1,1,ROUND('Mapa de Risco'!L642:L651*'Avaliar os Controles Existent.'!Y642:Y651,0)),"")</f>
        <v/>
      </c>
      <c r="AC642" s="410" t="str">
        <f t="shared" si="415"/>
        <v/>
      </c>
      <c r="AD642" s="522" t="str">
        <f t="shared" si="390"/>
        <v/>
      </c>
    </row>
    <row r="643" spans="2:30" s="78" customFormat="1" ht="13.9" customHeight="1" thickTop="1" thickBot="1" x14ac:dyDescent="0.25">
      <c r="B643" s="455"/>
      <c r="C643" s="462"/>
      <c r="D643" s="465"/>
      <c r="E643" s="472"/>
      <c r="F643" s="610"/>
      <c r="G643" s="120">
        <f>'Mapa de Risco'!F643</f>
        <v>0</v>
      </c>
      <c r="H643" s="729" t="s">
        <v>28</v>
      </c>
      <c r="I643" s="730"/>
      <c r="J643" s="731"/>
      <c r="K643" s="183"/>
      <c r="L643" s="174" t="str">
        <f t="shared" si="382"/>
        <v/>
      </c>
      <c r="M643" s="733"/>
      <c r="N643" s="742"/>
      <c r="O643" s="735"/>
      <c r="P643" s="175"/>
      <c r="Q643" s="83">
        <f>'Mapa de Risco'!H643</f>
        <v>0</v>
      </c>
      <c r="R643" s="732" t="s">
        <v>28</v>
      </c>
      <c r="S643" s="732"/>
      <c r="T643" s="732"/>
      <c r="U643" s="183"/>
      <c r="V643" s="174" t="str">
        <f t="shared" si="383"/>
        <v/>
      </c>
      <c r="W643" s="733"/>
      <c r="X643" s="706"/>
      <c r="Y643" s="733"/>
      <c r="Z643" s="122"/>
      <c r="AA643" s="411"/>
      <c r="AB643" s="411"/>
      <c r="AC643" s="411"/>
      <c r="AD643" s="523"/>
    </row>
    <row r="644" spans="2:30" s="78" customFormat="1" ht="13.9" customHeight="1" thickTop="1" thickBot="1" x14ac:dyDescent="0.25">
      <c r="B644" s="455"/>
      <c r="C644" s="462"/>
      <c r="D644" s="465"/>
      <c r="E644" s="472"/>
      <c r="F644" s="610"/>
      <c r="G644" s="120">
        <f>'Mapa de Risco'!F644</f>
        <v>0</v>
      </c>
      <c r="H644" s="729" t="s">
        <v>28</v>
      </c>
      <c r="I644" s="730"/>
      <c r="J644" s="731"/>
      <c r="K644" s="183"/>
      <c r="L644" s="174" t="str">
        <f t="shared" si="382"/>
        <v/>
      </c>
      <c r="M644" s="733"/>
      <c r="N644" s="742"/>
      <c r="O644" s="735"/>
      <c r="P644" s="175"/>
      <c r="Q644" s="83">
        <f>'Mapa de Risco'!H644</f>
        <v>0</v>
      </c>
      <c r="R644" s="732" t="s">
        <v>28</v>
      </c>
      <c r="S644" s="732"/>
      <c r="T644" s="732"/>
      <c r="U644" s="183"/>
      <c r="V644" s="174" t="str">
        <f t="shared" si="383"/>
        <v/>
      </c>
      <c r="W644" s="733"/>
      <c r="X644" s="706"/>
      <c r="Y644" s="733"/>
      <c r="Z644" s="122"/>
      <c r="AA644" s="411"/>
      <c r="AB644" s="411"/>
      <c r="AC644" s="411"/>
      <c r="AD644" s="523"/>
    </row>
    <row r="645" spans="2:30" s="78" customFormat="1" ht="13.9" customHeight="1" thickTop="1" thickBot="1" x14ac:dyDescent="0.25">
      <c r="B645" s="455"/>
      <c r="C645" s="462"/>
      <c r="D645" s="465"/>
      <c r="E645" s="472"/>
      <c r="F645" s="610"/>
      <c r="G645" s="120">
        <f>'Mapa de Risco'!F645</f>
        <v>0</v>
      </c>
      <c r="H645" s="729" t="s">
        <v>28</v>
      </c>
      <c r="I645" s="730"/>
      <c r="J645" s="731"/>
      <c r="K645" s="183"/>
      <c r="L645" s="174" t="str">
        <f t="shared" si="382"/>
        <v/>
      </c>
      <c r="M645" s="733"/>
      <c r="N645" s="742"/>
      <c r="O645" s="735"/>
      <c r="P645" s="175"/>
      <c r="Q645" s="83">
        <f>'Mapa de Risco'!H645</f>
        <v>0</v>
      </c>
      <c r="R645" s="732" t="s">
        <v>28</v>
      </c>
      <c r="S645" s="732"/>
      <c r="T645" s="732"/>
      <c r="U645" s="183"/>
      <c r="V645" s="174" t="str">
        <f t="shared" si="383"/>
        <v/>
      </c>
      <c r="W645" s="733"/>
      <c r="X645" s="706"/>
      <c r="Y645" s="733"/>
      <c r="Z645" s="122"/>
      <c r="AA645" s="411"/>
      <c r="AB645" s="411"/>
      <c r="AC645" s="411"/>
      <c r="AD645" s="523"/>
    </row>
    <row r="646" spans="2:30" s="78" customFormat="1" ht="13.9" customHeight="1" thickTop="1" thickBot="1" x14ac:dyDescent="0.25">
      <c r="B646" s="455"/>
      <c r="C646" s="462"/>
      <c r="D646" s="465"/>
      <c r="E646" s="472"/>
      <c r="F646" s="610"/>
      <c r="G646" s="120">
        <f>'Mapa de Risco'!F646</f>
        <v>0</v>
      </c>
      <c r="H646" s="729" t="s">
        <v>28</v>
      </c>
      <c r="I646" s="730"/>
      <c r="J646" s="731"/>
      <c r="K646" s="183"/>
      <c r="L646" s="174" t="str">
        <f t="shared" si="382"/>
        <v/>
      </c>
      <c r="M646" s="733"/>
      <c r="N646" s="742"/>
      <c r="O646" s="735"/>
      <c r="P646" s="175"/>
      <c r="Q646" s="83">
        <f>'Mapa de Risco'!H646</f>
        <v>0</v>
      </c>
      <c r="R646" s="732" t="s">
        <v>28</v>
      </c>
      <c r="S646" s="732"/>
      <c r="T646" s="732"/>
      <c r="U646" s="183"/>
      <c r="V646" s="174" t="str">
        <f t="shared" si="383"/>
        <v/>
      </c>
      <c r="W646" s="733"/>
      <c r="X646" s="706"/>
      <c r="Y646" s="733"/>
      <c r="Z646" s="122"/>
      <c r="AA646" s="411"/>
      <c r="AB646" s="411"/>
      <c r="AC646" s="411"/>
      <c r="AD646" s="523"/>
    </row>
    <row r="647" spans="2:30" s="78" customFormat="1" ht="13.9" customHeight="1" thickTop="1" thickBot="1" x14ac:dyDescent="0.25">
      <c r="B647" s="455"/>
      <c r="C647" s="462"/>
      <c r="D647" s="465"/>
      <c r="E647" s="472"/>
      <c r="F647" s="610"/>
      <c r="G647" s="120">
        <f>'Mapa de Risco'!F647</f>
        <v>0</v>
      </c>
      <c r="H647" s="729" t="s">
        <v>28</v>
      </c>
      <c r="I647" s="730"/>
      <c r="J647" s="731"/>
      <c r="K647" s="183"/>
      <c r="L647" s="174" t="str">
        <f t="shared" si="382"/>
        <v/>
      </c>
      <c r="M647" s="733"/>
      <c r="N647" s="742"/>
      <c r="O647" s="735"/>
      <c r="P647" s="175"/>
      <c r="Q647" s="83">
        <f>'Mapa de Risco'!H647</f>
        <v>0</v>
      </c>
      <c r="R647" s="732" t="s">
        <v>28</v>
      </c>
      <c r="S647" s="732"/>
      <c r="T647" s="732"/>
      <c r="U647" s="183"/>
      <c r="V647" s="174" t="str">
        <f t="shared" si="383"/>
        <v/>
      </c>
      <c r="W647" s="733"/>
      <c r="X647" s="706"/>
      <c r="Y647" s="733"/>
      <c r="Z647" s="122"/>
      <c r="AA647" s="411"/>
      <c r="AB647" s="411"/>
      <c r="AC647" s="411"/>
      <c r="AD647" s="523"/>
    </row>
    <row r="648" spans="2:30" s="78" customFormat="1" ht="13.9" customHeight="1" thickTop="1" thickBot="1" x14ac:dyDescent="0.25">
      <c r="B648" s="455"/>
      <c r="C648" s="462"/>
      <c r="D648" s="465"/>
      <c r="E648" s="472"/>
      <c r="F648" s="610"/>
      <c r="G648" s="120">
        <f>'Mapa de Risco'!F648</f>
        <v>0</v>
      </c>
      <c r="H648" s="729" t="s">
        <v>28</v>
      </c>
      <c r="I648" s="730"/>
      <c r="J648" s="731"/>
      <c r="K648" s="183"/>
      <c r="L648" s="174" t="str">
        <f t="shared" si="382"/>
        <v/>
      </c>
      <c r="M648" s="733"/>
      <c r="N648" s="742"/>
      <c r="O648" s="735"/>
      <c r="P648" s="175"/>
      <c r="Q648" s="83">
        <f>'Mapa de Risco'!H648</f>
        <v>0</v>
      </c>
      <c r="R648" s="732" t="s">
        <v>28</v>
      </c>
      <c r="S648" s="732"/>
      <c r="T648" s="732"/>
      <c r="U648" s="183"/>
      <c r="V648" s="174" t="str">
        <f t="shared" si="383"/>
        <v/>
      </c>
      <c r="W648" s="733"/>
      <c r="X648" s="706"/>
      <c r="Y648" s="733"/>
      <c r="Z648" s="122"/>
      <c r="AA648" s="411"/>
      <c r="AB648" s="411"/>
      <c r="AC648" s="411"/>
      <c r="AD648" s="523"/>
    </row>
    <row r="649" spans="2:30" s="78" customFormat="1" ht="13.9" customHeight="1" thickTop="1" thickBot="1" x14ac:dyDescent="0.25">
      <c r="B649" s="455"/>
      <c r="C649" s="462"/>
      <c r="D649" s="465"/>
      <c r="E649" s="472"/>
      <c r="F649" s="610"/>
      <c r="G649" s="120">
        <f>'Mapa de Risco'!F649</f>
        <v>0</v>
      </c>
      <c r="H649" s="729" t="s">
        <v>28</v>
      </c>
      <c r="I649" s="730"/>
      <c r="J649" s="731"/>
      <c r="K649" s="183"/>
      <c r="L649" s="174" t="str">
        <f t="shared" si="382"/>
        <v/>
      </c>
      <c r="M649" s="733"/>
      <c r="N649" s="742"/>
      <c r="O649" s="735"/>
      <c r="P649" s="175"/>
      <c r="Q649" s="83">
        <f>'Mapa de Risco'!H649</f>
        <v>0</v>
      </c>
      <c r="R649" s="732" t="s">
        <v>28</v>
      </c>
      <c r="S649" s="732"/>
      <c r="T649" s="732"/>
      <c r="U649" s="183"/>
      <c r="V649" s="174" t="str">
        <f t="shared" si="383"/>
        <v/>
      </c>
      <c r="W649" s="733"/>
      <c r="X649" s="706"/>
      <c r="Y649" s="733"/>
      <c r="Z649" s="122"/>
      <c r="AA649" s="411"/>
      <c r="AB649" s="411"/>
      <c r="AC649" s="411"/>
      <c r="AD649" s="523"/>
    </row>
    <row r="650" spans="2:30" s="78" customFormat="1" ht="13.9" customHeight="1" thickTop="1" thickBot="1" x14ac:dyDescent="0.25">
      <c r="B650" s="455"/>
      <c r="C650" s="462"/>
      <c r="D650" s="465"/>
      <c r="E650" s="472"/>
      <c r="F650" s="610"/>
      <c r="G650" s="120">
        <f>'Mapa de Risco'!F650</f>
        <v>0</v>
      </c>
      <c r="H650" s="729" t="s">
        <v>28</v>
      </c>
      <c r="I650" s="730"/>
      <c r="J650" s="731"/>
      <c r="K650" s="183"/>
      <c r="L650" s="174" t="str">
        <f t="shared" si="382"/>
        <v/>
      </c>
      <c r="M650" s="733"/>
      <c r="N650" s="742"/>
      <c r="O650" s="735"/>
      <c r="P650" s="175"/>
      <c r="Q650" s="83">
        <f>'Mapa de Risco'!H650</f>
        <v>0</v>
      </c>
      <c r="R650" s="732" t="s">
        <v>28</v>
      </c>
      <c r="S650" s="732"/>
      <c r="T650" s="732"/>
      <c r="U650" s="183"/>
      <c r="V650" s="174" t="str">
        <f t="shared" si="383"/>
        <v/>
      </c>
      <c r="W650" s="733"/>
      <c r="X650" s="706"/>
      <c r="Y650" s="733"/>
      <c r="Z650" s="122"/>
      <c r="AA650" s="411"/>
      <c r="AB650" s="411"/>
      <c r="AC650" s="411"/>
      <c r="AD650" s="523"/>
    </row>
    <row r="651" spans="2:30" s="78" customFormat="1" ht="13.9" customHeight="1" thickTop="1" thickBot="1" x14ac:dyDescent="0.25">
      <c r="B651" s="456"/>
      <c r="C651" s="463"/>
      <c r="D651" s="466"/>
      <c r="E651" s="473"/>
      <c r="F651" s="611"/>
      <c r="G651" s="120">
        <f>'Mapa de Risco'!F651</f>
        <v>0</v>
      </c>
      <c r="H651" s="729" t="s">
        <v>28</v>
      </c>
      <c r="I651" s="730"/>
      <c r="J651" s="731"/>
      <c r="K651" s="183"/>
      <c r="L651" s="174" t="str">
        <f t="shared" si="382"/>
        <v/>
      </c>
      <c r="M651" s="734"/>
      <c r="N651" s="743"/>
      <c r="O651" s="736"/>
      <c r="P651" s="175"/>
      <c r="Q651" s="83">
        <f>'Mapa de Risco'!H651</f>
        <v>0</v>
      </c>
      <c r="R651" s="732" t="s">
        <v>28</v>
      </c>
      <c r="S651" s="732"/>
      <c r="T651" s="732"/>
      <c r="U651" s="183"/>
      <c r="V651" s="174" t="str">
        <f t="shared" si="383"/>
        <v/>
      </c>
      <c r="W651" s="734"/>
      <c r="X651" s="707"/>
      <c r="Y651" s="734"/>
      <c r="Z651" s="122"/>
      <c r="AA651" s="412"/>
      <c r="AB651" s="412"/>
      <c r="AC651" s="412"/>
      <c r="AD651" s="524"/>
    </row>
    <row r="652" spans="2:30" s="78" customFormat="1" ht="13.9" customHeight="1" thickTop="1" thickBot="1" x14ac:dyDescent="0.25">
      <c r="B652" s="457" t="str">
        <f>'Mapa de Risco'!B652:B731</f>
        <v>Subp.09</v>
      </c>
      <c r="C652" s="458">
        <f>'Mapa de Risco'!C652:C731</f>
        <v>0</v>
      </c>
      <c r="D652" s="445" t="str">
        <f>'Mapa de Risco'!D652:D661</f>
        <v>FCS.01</v>
      </c>
      <c r="E652" s="470">
        <f>'Mapa de Risco'!E652:E661</f>
        <v>0</v>
      </c>
      <c r="F652" s="612" t="str">
        <f>'Mapa de Risco'!G652:G661</f>
        <v>Evento 65</v>
      </c>
      <c r="G652" s="123">
        <f>'Mapa de Risco'!F652</f>
        <v>0</v>
      </c>
      <c r="H652" s="711" t="s">
        <v>28</v>
      </c>
      <c r="I652" s="712"/>
      <c r="J652" s="713"/>
      <c r="K652" s="182"/>
      <c r="L652" s="170" t="str">
        <f t="shared" ref="L652:L715" si="422">IF(K652=$H$10,$H$9,IF(K652=$I$10,$I$9,IF(K652=$J$10,$J$9,IF(K652=$K$10,$K$9,IF(K652=$L$10,$L$9,"")))))</f>
        <v/>
      </c>
      <c r="M652" s="714" t="str">
        <f t="shared" ref="M652" si="423">IFERROR(AVERAGE(L652:L661),"")</f>
        <v/>
      </c>
      <c r="N652" s="744" t="str">
        <f t="shared" ref="N652" si="424">IF(M652="","",IF(M652&lt;=0.1,$L$10,IF(M652&lt;=0.3,$K$10,IF(M652&lt;=0.5,$J$10,IF(M652&lt;=0.7,$I$10,IF(M652&lt;=0.8,$H$10,""))))))</f>
        <v/>
      </c>
      <c r="O652" s="726" t="str">
        <f t="shared" ref="O652" si="425">IFERROR(1-M652,"")</f>
        <v/>
      </c>
      <c r="P652" s="117"/>
      <c r="Q652" s="80">
        <f>'Mapa de Risco'!H652</f>
        <v>0</v>
      </c>
      <c r="R652" s="728" t="s">
        <v>28</v>
      </c>
      <c r="S652" s="728"/>
      <c r="T652" s="728"/>
      <c r="U652" s="182"/>
      <c r="V652" s="170" t="str">
        <f t="shared" si="383"/>
        <v/>
      </c>
      <c r="W652" s="714" t="str">
        <f t="shared" ref="W652" si="426">IFERROR(AVERAGE(V652:V661),"")</f>
        <v/>
      </c>
      <c r="X652" s="708" t="str">
        <f t="shared" ref="X652" si="427">IF(W652="","",IF(W652&lt;=0.1,$V$10,IF(W652&lt;=0.3,$U$10,IF(W652&lt;=0.5,$T$10,IF(W652&lt;=0.7,$S$10,IF(W652&lt;=0.8,$R$10,""))))))</f>
        <v/>
      </c>
      <c r="Y652" s="714" t="str">
        <f t="shared" ref="Y652" si="428">IFERROR(1-W652,"")</f>
        <v/>
      </c>
      <c r="AA652" s="417" t="str">
        <f>IFERROR(IF(ROUND('Mapa de Risco'!K652:K661*'Avaliar os Controles Existent.'!O652:O661,0)&lt;=1,1,ROUND('Mapa de Risco'!K652:K661*'Avaliar os Controles Existent.'!O652:O661,0)),"")</f>
        <v/>
      </c>
      <c r="AB652" s="417" t="str">
        <f>IFERROR(IF(ROUND('Mapa de Risco'!L652:L661*'Avaliar os Controles Existent.'!Y652:Y661,0)&lt;=1,1,ROUND('Mapa de Risco'!L652:L661*'Avaliar os Controles Existent.'!Y652:Y661,0)),"")</f>
        <v/>
      </c>
      <c r="AC652" s="538" t="str">
        <f t="shared" si="415"/>
        <v/>
      </c>
      <c r="AD652" s="525" t="str">
        <f t="shared" si="390"/>
        <v/>
      </c>
    </row>
    <row r="653" spans="2:30" s="78" customFormat="1" ht="13.9" customHeight="1" thickTop="1" thickBot="1" x14ac:dyDescent="0.25">
      <c r="B653" s="446"/>
      <c r="C653" s="459"/>
      <c r="D653" s="446"/>
      <c r="E653" s="459"/>
      <c r="F653" s="613"/>
      <c r="G653" s="123">
        <f>'Mapa de Risco'!F653</f>
        <v>0</v>
      </c>
      <c r="H653" s="711" t="s">
        <v>28</v>
      </c>
      <c r="I653" s="712"/>
      <c r="J653" s="713"/>
      <c r="K653" s="182"/>
      <c r="L653" s="170" t="str">
        <f t="shared" si="422"/>
        <v/>
      </c>
      <c r="M653" s="714"/>
      <c r="N653" s="744"/>
      <c r="O653" s="726"/>
      <c r="P653" s="117"/>
      <c r="Q653" s="80">
        <f>'Mapa de Risco'!H653</f>
        <v>0</v>
      </c>
      <c r="R653" s="728" t="s">
        <v>28</v>
      </c>
      <c r="S653" s="728"/>
      <c r="T653" s="728"/>
      <c r="U653" s="182"/>
      <c r="V653" s="170" t="str">
        <f t="shared" ref="V653:V716" si="429">IF(U653=$R$10,$R$9,IF(U653=$S$10,$S$9,IF(U653=$T$10,$T$9,IF(U653=$U$10,$U$9,IF(U653=$V$10,$V$9,"")))))</f>
        <v/>
      </c>
      <c r="W653" s="714"/>
      <c r="X653" s="708"/>
      <c r="Y653" s="714"/>
      <c r="AA653" s="417"/>
      <c r="AB653" s="417"/>
      <c r="AC653" s="539"/>
      <c r="AD653" s="526"/>
    </row>
    <row r="654" spans="2:30" s="78" customFormat="1" ht="13.9" customHeight="1" thickTop="1" thickBot="1" x14ac:dyDescent="0.25">
      <c r="B654" s="446"/>
      <c r="C654" s="459"/>
      <c r="D654" s="446"/>
      <c r="E654" s="459"/>
      <c r="F654" s="613"/>
      <c r="G654" s="123">
        <f>'Mapa de Risco'!F654</f>
        <v>0</v>
      </c>
      <c r="H654" s="711" t="s">
        <v>28</v>
      </c>
      <c r="I654" s="712"/>
      <c r="J654" s="713"/>
      <c r="K654" s="182"/>
      <c r="L654" s="170" t="str">
        <f t="shared" si="422"/>
        <v/>
      </c>
      <c r="M654" s="714"/>
      <c r="N654" s="744"/>
      <c r="O654" s="726"/>
      <c r="P654" s="117"/>
      <c r="Q654" s="80">
        <f>'Mapa de Risco'!H654</f>
        <v>0</v>
      </c>
      <c r="R654" s="728" t="s">
        <v>28</v>
      </c>
      <c r="S654" s="728"/>
      <c r="T654" s="728"/>
      <c r="U654" s="182"/>
      <c r="V654" s="170" t="str">
        <f t="shared" si="429"/>
        <v/>
      </c>
      <c r="W654" s="714"/>
      <c r="X654" s="708"/>
      <c r="Y654" s="714"/>
      <c r="AA654" s="417"/>
      <c r="AB654" s="417"/>
      <c r="AC654" s="539"/>
      <c r="AD654" s="526"/>
    </row>
    <row r="655" spans="2:30" s="78" customFormat="1" ht="13.9" customHeight="1" thickTop="1" thickBot="1" x14ac:dyDescent="0.25">
      <c r="B655" s="446"/>
      <c r="C655" s="459"/>
      <c r="D655" s="446"/>
      <c r="E655" s="459"/>
      <c r="F655" s="613"/>
      <c r="G655" s="123">
        <f>'Mapa de Risco'!F655</f>
        <v>0</v>
      </c>
      <c r="H655" s="711" t="s">
        <v>28</v>
      </c>
      <c r="I655" s="712"/>
      <c r="J655" s="713"/>
      <c r="K655" s="182"/>
      <c r="L655" s="170" t="str">
        <f t="shared" si="422"/>
        <v/>
      </c>
      <c r="M655" s="714"/>
      <c r="N655" s="744"/>
      <c r="O655" s="726"/>
      <c r="P655" s="117"/>
      <c r="Q655" s="80">
        <f>'Mapa de Risco'!H655</f>
        <v>0</v>
      </c>
      <c r="R655" s="728" t="s">
        <v>28</v>
      </c>
      <c r="S655" s="728"/>
      <c r="T655" s="728"/>
      <c r="U655" s="182"/>
      <c r="V655" s="170" t="str">
        <f t="shared" si="429"/>
        <v/>
      </c>
      <c r="W655" s="714"/>
      <c r="X655" s="708"/>
      <c r="Y655" s="714"/>
      <c r="AA655" s="417"/>
      <c r="AB655" s="417"/>
      <c r="AC655" s="539"/>
      <c r="AD655" s="526"/>
    </row>
    <row r="656" spans="2:30" s="78" customFormat="1" ht="13.9" customHeight="1" thickTop="1" thickBot="1" x14ac:dyDescent="0.25">
      <c r="B656" s="446"/>
      <c r="C656" s="459"/>
      <c r="D656" s="446"/>
      <c r="E656" s="459"/>
      <c r="F656" s="613"/>
      <c r="G656" s="123">
        <f>'Mapa de Risco'!F656</f>
        <v>0</v>
      </c>
      <c r="H656" s="711" t="s">
        <v>28</v>
      </c>
      <c r="I656" s="712"/>
      <c r="J656" s="713"/>
      <c r="K656" s="182"/>
      <c r="L656" s="170" t="str">
        <f t="shared" si="422"/>
        <v/>
      </c>
      <c r="M656" s="714"/>
      <c r="N656" s="744"/>
      <c r="O656" s="726"/>
      <c r="P656" s="117"/>
      <c r="Q656" s="80">
        <f>'Mapa de Risco'!H656</f>
        <v>0</v>
      </c>
      <c r="R656" s="728" t="s">
        <v>28</v>
      </c>
      <c r="S656" s="728"/>
      <c r="T656" s="728"/>
      <c r="U656" s="182"/>
      <c r="V656" s="170" t="str">
        <f t="shared" si="429"/>
        <v/>
      </c>
      <c r="W656" s="714"/>
      <c r="X656" s="708"/>
      <c r="Y656" s="714"/>
      <c r="AA656" s="417"/>
      <c r="AB656" s="417"/>
      <c r="AC656" s="539"/>
      <c r="AD656" s="526"/>
    </row>
    <row r="657" spans="2:30" s="78" customFormat="1" ht="13.9" customHeight="1" thickTop="1" thickBot="1" x14ac:dyDescent="0.25">
      <c r="B657" s="446"/>
      <c r="C657" s="459"/>
      <c r="D657" s="446"/>
      <c r="E657" s="459"/>
      <c r="F657" s="613"/>
      <c r="G657" s="123">
        <f>'Mapa de Risco'!F657</f>
        <v>0</v>
      </c>
      <c r="H657" s="711" t="s">
        <v>28</v>
      </c>
      <c r="I657" s="712"/>
      <c r="J657" s="713"/>
      <c r="K657" s="182"/>
      <c r="L657" s="170" t="str">
        <f t="shared" si="422"/>
        <v/>
      </c>
      <c r="M657" s="714"/>
      <c r="N657" s="744"/>
      <c r="O657" s="726"/>
      <c r="P657" s="117"/>
      <c r="Q657" s="80">
        <f>'Mapa de Risco'!H657</f>
        <v>0</v>
      </c>
      <c r="R657" s="728" t="s">
        <v>28</v>
      </c>
      <c r="S657" s="728"/>
      <c r="T657" s="728"/>
      <c r="U657" s="182"/>
      <c r="V657" s="170" t="str">
        <f t="shared" si="429"/>
        <v/>
      </c>
      <c r="W657" s="714"/>
      <c r="X657" s="708"/>
      <c r="Y657" s="714"/>
      <c r="AA657" s="417"/>
      <c r="AB657" s="417"/>
      <c r="AC657" s="539"/>
      <c r="AD657" s="526"/>
    </row>
    <row r="658" spans="2:30" s="78" customFormat="1" ht="13.9" customHeight="1" thickTop="1" thickBot="1" x14ac:dyDescent="0.25">
      <c r="B658" s="446"/>
      <c r="C658" s="459"/>
      <c r="D658" s="446"/>
      <c r="E658" s="459"/>
      <c r="F658" s="613"/>
      <c r="G658" s="123">
        <f>'Mapa de Risco'!F658</f>
        <v>0</v>
      </c>
      <c r="H658" s="711" t="s">
        <v>28</v>
      </c>
      <c r="I658" s="712"/>
      <c r="J658" s="713"/>
      <c r="K658" s="182"/>
      <c r="L658" s="170" t="str">
        <f t="shared" si="422"/>
        <v/>
      </c>
      <c r="M658" s="714"/>
      <c r="N658" s="744"/>
      <c r="O658" s="726"/>
      <c r="P658" s="117"/>
      <c r="Q658" s="80">
        <f>'Mapa de Risco'!H658</f>
        <v>0</v>
      </c>
      <c r="R658" s="728" t="s">
        <v>28</v>
      </c>
      <c r="S658" s="728"/>
      <c r="T658" s="728"/>
      <c r="U658" s="182"/>
      <c r="V658" s="170" t="str">
        <f t="shared" si="429"/>
        <v/>
      </c>
      <c r="W658" s="714"/>
      <c r="X658" s="708"/>
      <c r="Y658" s="714"/>
      <c r="AA658" s="417"/>
      <c r="AB658" s="417"/>
      <c r="AC658" s="539"/>
      <c r="AD658" s="526"/>
    </row>
    <row r="659" spans="2:30" s="78" customFormat="1" ht="13.9" customHeight="1" thickTop="1" thickBot="1" x14ac:dyDescent="0.25">
      <c r="B659" s="446"/>
      <c r="C659" s="459"/>
      <c r="D659" s="446"/>
      <c r="E659" s="459"/>
      <c r="F659" s="613"/>
      <c r="G659" s="123">
        <f>'Mapa de Risco'!F659</f>
        <v>0</v>
      </c>
      <c r="H659" s="711" t="s">
        <v>28</v>
      </c>
      <c r="I659" s="712"/>
      <c r="J659" s="713"/>
      <c r="K659" s="182"/>
      <c r="L659" s="170" t="str">
        <f t="shared" si="422"/>
        <v/>
      </c>
      <c r="M659" s="714"/>
      <c r="N659" s="744"/>
      <c r="O659" s="726"/>
      <c r="P659" s="117"/>
      <c r="Q659" s="80">
        <f>'Mapa de Risco'!H659</f>
        <v>0</v>
      </c>
      <c r="R659" s="728" t="s">
        <v>28</v>
      </c>
      <c r="S659" s="728"/>
      <c r="T659" s="728"/>
      <c r="U659" s="182"/>
      <c r="V659" s="170" t="str">
        <f t="shared" si="429"/>
        <v/>
      </c>
      <c r="W659" s="714"/>
      <c r="X659" s="708"/>
      <c r="Y659" s="714"/>
      <c r="AA659" s="417"/>
      <c r="AB659" s="417"/>
      <c r="AC659" s="539"/>
      <c r="AD659" s="526"/>
    </row>
    <row r="660" spans="2:30" s="78" customFormat="1" ht="13.9" customHeight="1" thickTop="1" thickBot="1" x14ac:dyDescent="0.25">
      <c r="B660" s="446"/>
      <c r="C660" s="459"/>
      <c r="D660" s="446"/>
      <c r="E660" s="459"/>
      <c r="F660" s="613"/>
      <c r="G660" s="123">
        <f>'Mapa de Risco'!F660</f>
        <v>0</v>
      </c>
      <c r="H660" s="711" t="s">
        <v>28</v>
      </c>
      <c r="I660" s="712"/>
      <c r="J660" s="713"/>
      <c r="K660" s="182"/>
      <c r="L660" s="170" t="str">
        <f t="shared" si="422"/>
        <v/>
      </c>
      <c r="M660" s="714"/>
      <c r="N660" s="744"/>
      <c r="O660" s="726"/>
      <c r="P660" s="117"/>
      <c r="Q660" s="80">
        <f>'Mapa de Risco'!H660</f>
        <v>0</v>
      </c>
      <c r="R660" s="728" t="s">
        <v>28</v>
      </c>
      <c r="S660" s="728"/>
      <c r="T660" s="728"/>
      <c r="U660" s="182"/>
      <c r="V660" s="170" t="str">
        <f t="shared" si="429"/>
        <v/>
      </c>
      <c r="W660" s="714"/>
      <c r="X660" s="708"/>
      <c r="Y660" s="714"/>
      <c r="AA660" s="417"/>
      <c r="AB660" s="417"/>
      <c r="AC660" s="539"/>
      <c r="AD660" s="526"/>
    </row>
    <row r="661" spans="2:30" s="78" customFormat="1" ht="13.9" customHeight="1" thickTop="1" thickBot="1" x14ac:dyDescent="0.25">
      <c r="B661" s="446"/>
      <c r="C661" s="459"/>
      <c r="D661" s="447"/>
      <c r="E661" s="460"/>
      <c r="F661" s="614"/>
      <c r="G661" s="123">
        <f>'Mapa de Risco'!F661</f>
        <v>0</v>
      </c>
      <c r="H661" s="711" t="s">
        <v>28</v>
      </c>
      <c r="I661" s="712"/>
      <c r="J661" s="713"/>
      <c r="K661" s="182"/>
      <c r="L661" s="170" t="str">
        <f t="shared" si="422"/>
        <v/>
      </c>
      <c r="M661" s="715"/>
      <c r="N661" s="745"/>
      <c r="O661" s="727"/>
      <c r="P661" s="117"/>
      <c r="Q661" s="80">
        <f>'Mapa de Risco'!H661</f>
        <v>0</v>
      </c>
      <c r="R661" s="728" t="s">
        <v>28</v>
      </c>
      <c r="S661" s="728"/>
      <c r="T661" s="728"/>
      <c r="U661" s="182"/>
      <c r="V661" s="170" t="str">
        <f t="shared" si="429"/>
        <v/>
      </c>
      <c r="W661" s="715"/>
      <c r="X661" s="709"/>
      <c r="Y661" s="715"/>
      <c r="AA661" s="418"/>
      <c r="AB661" s="418"/>
      <c r="AC661" s="540"/>
      <c r="AD661" s="527"/>
    </row>
    <row r="662" spans="2:30" s="78" customFormat="1" ht="13.9" customHeight="1" thickTop="1" thickBot="1" x14ac:dyDescent="0.25">
      <c r="B662" s="446"/>
      <c r="C662" s="459"/>
      <c r="D662" s="445" t="str">
        <f>'Mapa de Risco'!D662:D671</f>
        <v>FCS.02</v>
      </c>
      <c r="E662" s="470">
        <f>'Mapa de Risco'!E662:E671</f>
        <v>0</v>
      </c>
      <c r="F662" s="612" t="str">
        <f>'Mapa de Risco'!G662:G671</f>
        <v>Evento 66</v>
      </c>
      <c r="G662" s="123">
        <f>'Mapa de Risco'!F662</f>
        <v>0</v>
      </c>
      <c r="H662" s="711" t="s">
        <v>28</v>
      </c>
      <c r="I662" s="712"/>
      <c r="J662" s="713"/>
      <c r="K662" s="182"/>
      <c r="L662" s="170" t="str">
        <f t="shared" si="422"/>
        <v/>
      </c>
      <c r="M662" s="714" t="str">
        <f t="shared" ref="M662" si="430">IFERROR(AVERAGE(L662:L671),"")</f>
        <v/>
      </c>
      <c r="N662" s="744" t="str">
        <f t="shared" ref="N662" si="431">IF(M662="","",IF(M662&lt;=0.1,$L$10,IF(M662&lt;=0.3,$K$10,IF(M662&lt;=0.5,$J$10,IF(M662&lt;=0.7,$I$10,IF(M662&lt;=0.8,$H$10,""))))))</f>
        <v/>
      </c>
      <c r="O662" s="726" t="str">
        <f t="shared" ref="O662" si="432">IFERROR(1-M662,"")</f>
        <v/>
      </c>
      <c r="P662" s="117"/>
      <c r="Q662" s="80">
        <f>'Mapa de Risco'!H662</f>
        <v>0</v>
      </c>
      <c r="R662" s="728" t="s">
        <v>28</v>
      </c>
      <c r="S662" s="728"/>
      <c r="T662" s="728"/>
      <c r="U662" s="182"/>
      <c r="V662" s="170" t="str">
        <f t="shared" si="429"/>
        <v/>
      </c>
      <c r="W662" s="714" t="str">
        <f t="shared" ref="W662" si="433">IFERROR(AVERAGE(V662:V671),"")</f>
        <v/>
      </c>
      <c r="X662" s="708" t="str">
        <f t="shared" ref="X662" si="434">IF(W662="","",IF(W662&lt;=0.1,$V$10,IF(W662&lt;=0.3,$U$10,IF(W662&lt;=0.5,$T$10,IF(W662&lt;=0.7,$S$10,IF(W662&lt;=0.8,$R$10,""))))))</f>
        <v/>
      </c>
      <c r="Y662" s="714" t="str">
        <f t="shared" ref="Y662" si="435">IFERROR(1-W662,"")</f>
        <v/>
      </c>
      <c r="AA662" s="417" t="str">
        <f>IFERROR(IF(ROUND('Mapa de Risco'!K662:K671*'Avaliar os Controles Existent.'!O662:O671,0)&lt;=1,1,ROUND('Mapa de Risco'!K662:K671*'Avaliar os Controles Existent.'!O662:O671,0)),"")</f>
        <v/>
      </c>
      <c r="AB662" s="417" t="str">
        <f>IFERROR(IF(ROUND('Mapa de Risco'!L662:L671*'Avaliar os Controles Existent.'!Y662:Y671,0)&lt;=1,1,ROUND('Mapa de Risco'!L662:L671*'Avaliar os Controles Existent.'!Y662:Y671,0)),"")</f>
        <v/>
      </c>
      <c r="AC662" s="538" t="str">
        <f t="shared" si="415"/>
        <v/>
      </c>
      <c r="AD662" s="525" t="str">
        <f t="shared" ref="AD662:AD722" si="436">IF(AC662=0,"",IF(AC662&lt;=2,"Risco Insignificante",IF(AC662&lt;=5,"Risco Pequeno",IF(AC662&lt;=10,"Risco Moderado",IF(AC662&lt;=16,"Risco Alto",IF(AC662&lt;=25,"Risco Crítico",""))))))</f>
        <v/>
      </c>
    </row>
    <row r="663" spans="2:30" s="78" customFormat="1" ht="13.9" customHeight="1" thickTop="1" thickBot="1" x14ac:dyDescent="0.25">
      <c r="B663" s="446"/>
      <c r="C663" s="459"/>
      <c r="D663" s="446"/>
      <c r="E663" s="459"/>
      <c r="F663" s="613"/>
      <c r="G663" s="123">
        <f>'Mapa de Risco'!F663</f>
        <v>0</v>
      </c>
      <c r="H663" s="711" t="s">
        <v>28</v>
      </c>
      <c r="I663" s="712"/>
      <c r="J663" s="713"/>
      <c r="K663" s="182"/>
      <c r="L663" s="170" t="str">
        <f t="shared" si="422"/>
        <v/>
      </c>
      <c r="M663" s="714"/>
      <c r="N663" s="744"/>
      <c r="O663" s="726"/>
      <c r="P663" s="117"/>
      <c r="Q663" s="80">
        <f>'Mapa de Risco'!H663</f>
        <v>0</v>
      </c>
      <c r="R663" s="728" t="s">
        <v>28</v>
      </c>
      <c r="S663" s="728"/>
      <c r="T663" s="728"/>
      <c r="U663" s="182"/>
      <c r="V663" s="170" t="str">
        <f t="shared" si="429"/>
        <v/>
      </c>
      <c r="W663" s="714"/>
      <c r="X663" s="708"/>
      <c r="Y663" s="714"/>
      <c r="AA663" s="417"/>
      <c r="AB663" s="417"/>
      <c r="AC663" s="539"/>
      <c r="AD663" s="526"/>
    </row>
    <row r="664" spans="2:30" s="78" customFormat="1" ht="13.9" customHeight="1" thickTop="1" thickBot="1" x14ac:dyDescent="0.25">
      <c r="B664" s="446"/>
      <c r="C664" s="459"/>
      <c r="D664" s="446"/>
      <c r="E664" s="459"/>
      <c r="F664" s="613"/>
      <c r="G664" s="123">
        <f>'Mapa de Risco'!F664</f>
        <v>0</v>
      </c>
      <c r="H664" s="711" t="s">
        <v>28</v>
      </c>
      <c r="I664" s="712"/>
      <c r="J664" s="713"/>
      <c r="K664" s="182"/>
      <c r="L664" s="170" t="str">
        <f t="shared" si="422"/>
        <v/>
      </c>
      <c r="M664" s="714"/>
      <c r="N664" s="744"/>
      <c r="O664" s="726"/>
      <c r="P664" s="117"/>
      <c r="Q664" s="80">
        <f>'Mapa de Risco'!H664</f>
        <v>0</v>
      </c>
      <c r="R664" s="728" t="s">
        <v>28</v>
      </c>
      <c r="S664" s="728"/>
      <c r="T664" s="728"/>
      <c r="U664" s="182"/>
      <c r="V664" s="170" t="str">
        <f t="shared" si="429"/>
        <v/>
      </c>
      <c r="W664" s="714"/>
      <c r="X664" s="708"/>
      <c r="Y664" s="714"/>
      <c r="AA664" s="417"/>
      <c r="AB664" s="417"/>
      <c r="AC664" s="539"/>
      <c r="AD664" s="526"/>
    </row>
    <row r="665" spans="2:30" s="78" customFormat="1" ht="13.9" customHeight="1" thickTop="1" thickBot="1" x14ac:dyDescent="0.25">
      <c r="B665" s="446"/>
      <c r="C665" s="459"/>
      <c r="D665" s="446"/>
      <c r="E665" s="459"/>
      <c r="F665" s="613"/>
      <c r="G665" s="123">
        <f>'Mapa de Risco'!F665</f>
        <v>0</v>
      </c>
      <c r="H665" s="711" t="s">
        <v>28</v>
      </c>
      <c r="I665" s="712"/>
      <c r="J665" s="713"/>
      <c r="K665" s="182"/>
      <c r="L665" s="170" t="str">
        <f t="shared" si="422"/>
        <v/>
      </c>
      <c r="M665" s="714"/>
      <c r="N665" s="744"/>
      <c r="O665" s="726"/>
      <c r="P665" s="117"/>
      <c r="Q665" s="80">
        <f>'Mapa de Risco'!H665</f>
        <v>0</v>
      </c>
      <c r="R665" s="728" t="s">
        <v>28</v>
      </c>
      <c r="S665" s="728"/>
      <c r="T665" s="728"/>
      <c r="U665" s="182"/>
      <c r="V665" s="170" t="str">
        <f t="shared" si="429"/>
        <v/>
      </c>
      <c r="W665" s="714"/>
      <c r="X665" s="708"/>
      <c r="Y665" s="714"/>
      <c r="AA665" s="417"/>
      <c r="AB665" s="417"/>
      <c r="AC665" s="539"/>
      <c r="AD665" s="526"/>
    </row>
    <row r="666" spans="2:30" s="78" customFormat="1" ht="13.9" customHeight="1" thickTop="1" thickBot="1" x14ac:dyDescent="0.25">
      <c r="B666" s="446"/>
      <c r="C666" s="459"/>
      <c r="D666" s="446"/>
      <c r="E666" s="459"/>
      <c r="F666" s="613"/>
      <c r="G666" s="123">
        <f>'Mapa de Risco'!F666</f>
        <v>0</v>
      </c>
      <c r="H666" s="711" t="s">
        <v>28</v>
      </c>
      <c r="I666" s="712"/>
      <c r="J666" s="713"/>
      <c r="K666" s="182"/>
      <c r="L666" s="170" t="str">
        <f t="shared" si="422"/>
        <v/>
      </c>
      <c r="M666" s="714"/>
      <c r="N666" s="744"/>
      <c r="O666" s="726"/>
      <c r="P666" s="117"/>
      <c r="Q666" s="80">
        <f>'Mapa de Risco'!H666</f>
        <v>0</v>
      </c>
      <c r="R666" s="728" t="s">
        <v>28</v>
      </c>
      <c r="S666" s="728"/>
      <c r="T666" s="728"/>
      <c r="U666" s="182"/>
      <c r="V666" s="170" t="str">
        <f t="shared" si="429"/>
        <v/>
      </c>
      <c r="W666" s="714"/>
      <c r="X666" s="708"/>
      <c r="Y666" s="714"/>
      <c r="AA666" s="417"/>
      <c r="AB666" s="417"/>
      <c r="AC666" s="539"/>
      <c r="AD666" s="526"/>
    </row>
    <row r="667" spans="2:30" s="78" customFormat="1" ht="13.9" customHeight="1" thickTop="1" thickBot="1" x14ac:dyDescent="0.25">
      <c r="B667" s="446"/>
      <c r="C667" s="459"/>
      <c r="D667" s="446"/>
      <c r="E667" s="459"/>
      <c r="F667" s="613"/>
      <c r="G667" s="123">
        <f>'Mapa de Risco'!F667</f>
        <v>0</v>
      </c>
      <c r="H667" s="711" t="s">
        <v>28</v>
      </c>
      <c r="I667" s="712"/>
      <c r="J667" s="713"/>
      <c r="K667" s="182"/>
      <c r="L667" s="170" t="str">
        <f t="shared" si="422"/>
        <v/>
      </c>
      <c r="M667" s="714"/>
      <c r="N667" s="744"/>
      <c r="O667" s="726"/>
      <c r="P667" s="117"/>
      <c r="Q667" s="80">
        <f>'Mapa de Risco'!H667</f>
        <v>0</v>
      </c>
      <c r="R667" s="728" t="s">
        <v>28</v>
      </c>
      <c r="S667" s="728"/>
      <c r="T667" s="728"/>
      <c r="U667" s="182"/>
      <c r="V667" s="170" t="str">
        <f t="shared" si="429"/>
        <v/>
      </c>
      <c r="W667" s="714"/>
      <c r="X667" s="708"/>
      <c r="Y667" s="714"/>
      <c r="AA667" s="417"/>
      <c r="AB667" s="417"/>
      <c r="AC667" s="539"/>
      <c r="AD667" s="526"/>
    </row>
    <row r="668" spans="2:30" s="78" customFormat="1" ht="13.9" customHeight="1" thickTop="1" thickBot="1" x14ac:dyDescent="0.25">
      <c r="B668" s="446"/>
      <c r="C668" s="459"/>
      <c r="D668" s="446"/>
      <c r="E668" s="459"/>
      <c r="F668" s="613"/>
      <c r="G668" s="123">
        <f>'Mapa de Risco'!F668</f>
        <v>0</v>
      </c>
      <c r="H668" s="711" t="s">
        <v>28</v>
      </c>
      <c r="I668" s="712"/>
      <c r="J668" s="713"/>
      <c r="K668" s="182"/>
      <c r="L668" s="170" t="str">
        <f t="shared" si="422"/>
        <v/>
      </c>
      <c r="M668" s="714"/>
      <c r="N668" s="744"/>
      <c r="O668" s="726"/>
      <c r="P668" s="117"/>
      <c r="Q668" s="80">
        <f>'Mapa de Risco'!H668</f>
        <v>0</v>
      </c>
      <c r="R668" s="728" t="s">
        <v>28</v>
      </c>
      <c r="S668" s="728"/>
      <c r="T668" s="728"/>
      <c r="U668" s="182"/>
      <c r="V668" s="170" t="str">
        <f t="shared" si="429"/>
        <v/>
      </c>
      <c r="W668" s="714"/>
      <c r="X668" s="708"/>
      <c r="Y668" s="714"/>
      <c r="AA668" s="417"/>
      <c r="AB668" s="417"/>
      <c r="AC668" s="539"/>
      <c r="AD668" s="526"/>
    </row>
    <row r="669" spans="2:30" s="78" customFormat="1" ht="13.9" customHeight="1" thickTop="1" thickBot="1" x14ac:dyDescent="0.25">
      <c r="B669" s="446"/>
      <c r="C669" s="459"/>
      <c r="D669" s="446"/>
      <c r="E669" s="459"/>
      <c r="F669" s="613"/>
      <c r="G669" s="123">
        <f>'Mapa de Risco'!F669</f>
        <v>0</v>
      </c>
      <c r="H669" s="711" t="s">
        <v>28</v>
      </c>
      <c r="I669" s="712"/>
      <c r="J669" s="713"/>
      <c r="K669" s="182"/>
      <c r="L669" s="170" t="str">
        <f t="shared" si="422"/>
        <v/>
      </c>
      <c r="M669" s="714"/>
      <c r="N669" s="744"/>
      <c r="O669" s="726"/>
      <c r="P669" s="117"/>
      <c r="Q669" s="80">
        <f>'Mapa de Risco'!H669</f>
        <v>0</v>
      </c>
      <c r="R669" s="728" t="s">
        <v>28</v>
      </c>
      <c r="S669" s="728"/>
      <c r="T669" s="728"/>
      <c r="U669" s="182"/>
      <c r="V669" s="170" t="str">
        <f t="shared" si="429"/>
        <v/>
      </c>
      <c r="W669" s="714"/>
      <c r="X669" s="708"/>
      <c r="Y669" s="714"/>
      <c r="AA669" s="417"/>
      <c r="AB669" s="417"/>
      <c r="AC669" s="539"/>
      <c r="AD669" s="526"/>
    </row>
    <row r="670" spans="2:30" s="78" customFormat="1" ht="13.9" customHeight="1" thickTop="1" thickBot="1" x14ac:dyDescent="0.25">
      <c r="B670" s="446"/>
      <c r="C670" s="459"/>
      <c r="D670" s="446"/>
      <c r="E670" s="459"/>
      <c r="F670" s="613"/>
      <c r="G670" s="123">
        <f>'Mapa de Risco'!F670</f>
        <v>0</v>
      </c>
      <c r="H670" s="711" t="s">
        <v>28</v>
      </c>
      <c r="I670" s="712"/>
      <c r="J670" s="713"/>
      <c r="K670" s="182"/>
      <c r="L670" s="170" t="str">
        <f t="shared" si="422"/>
        <v/>
      </c>
      <c r="M670" s="714"/>
      <c r="N670" s="744"/>
      <c r="O670" s="726"/>
      <c r="P670" s="117"/>
      <c r="Q670" s="80">
        <f>'Mapa de Risco'!H670</f>
        <v>0</v>
      </c>
      <c r="R670" s="728" t="s">
        <v>28</v>
      </c>
      <c r="S670" s="728"/>
      <c r="T670" s="728"/>
      <c r="U670" s="182"/>
      <c r="V670" s="170" t="str">
        <f t="shared" si="429"/>
        <v/>
      </c>
      <c r="W670" s="714"/>
      <c r="X670" s="708"/>
      <c r="Y670" s="714"/>
      <c r="AA670" s="417"/>
      <c r="AB670" s="417"/>
      <c r="AC670" s="539"/>
      <c r="AD670" s="526"/>
    </row>
    <row r="671" spans="2:30" s="78" customFormat="1" ht="13.9" customHeight="1" thickTop="1" thickBot="1" x14ac:dyDescent="0.25">
      <c r="B671" s="446"/>
      <c r="C671" s="459"/>
      <c r="D671" s="447"/>
      <c r="E671" s="460"/>
      <c r="F671" s="614"/>
      <c r="G671" s="123">
        <f>'Mapa de Risco'!F671</f>
        <v>0</v>
      </c>
      <c r="H671" s="711" t="s">
        <v>28</v>
      </c>
      <c r="I671" s="712"/>
      <c r="J671" s="713"/>
      <c r="K671" s="182"/>
      <c r="L671" s="170" t="str">
        <f t="shared" si="422"/>
        <v/>
      </c>
      <c r="M671" s="715"/>
      <c r="N671" s="745"/>
      <c r="O671" s="727"/>
      <c r="P671" s="117"/>
      <c r="Q671" s="80">
        <f>'Mapa de Risco'!H671</f>
        <v>0</v>
      </c>
      <c r="R671" s="728" t="s">
        <v>28</v>
      </c>
      <c r="S671" s="728"/>
      <c r="T671" s="728"/>
      <c r="U671" s="182"/>
      <c r="V671" s="170" t="str">
        <f t="shared" si="429"/>
        <v/>
      </c>
      <c r="W671" s="715"/>
      <c r="X671" s="709"/>
      <c r="Y671" s="715"/>
      <c r="AA671" s="418"/>
      <c r="AB671" s="418"/>
      <c r="AC671" s="540"/>
      <c r="AD671" s="527"/>
    </row>
    <row r="672" spans="2:30" s="78" customFormat="1" ht="13.9" customHeight="1" thickTop="1" thickBot="1" x14ac:dyDescent="0.25">
      <c r="B672" s="446"/>
      <c r="C672" s="459"/>
      <c r="D672" s="445" t="str">
        <f>'Mapa de Risco'!D672:D681</f>
        <v>FCS.03</v>
      </c>
      <c r="E672" s="470">
        <f>'Mapa de Risco'!E672:E681</f>
        <v>0</v>
      </c>
      <c r="F672" s="612" t="str">
        <f>'Mapa de Risco'!G672:G681</f>
        <v>Evento 67</v>
      </c>
      <c r="G672" s="123">
        <f>'Mapa de Risco'!F672</f>
        <v>0</v>
      </c>
      <c r="H672" s="711" t="s">
        <v>28</v>
      </c>
      <c r="I672" s="712"/>
      <c r="J672" s="713"/>
      <c r="K672" s="182"/>
      <c r="L672" s="170" t="str">
        <f t="shared" si="422"/>
        <v/>
      </c>
      <c r="M672" s="714" t="str">
        <f t="shared" ref="M672" si="437">IFERROR(AVERAGE(L672:L681),"")</f>
        <v/>
      </c>
      <c r="N672" s="744" t="str">
        <f t="shared" ref="N672" si="438">IF(M672="","",IF(M672&lt;=0.1,$L$10,IF(M672&lt;=0.3,$K$10,IF(M672&lt;=0.5,$J$10,IF(M672&lt;=0.7,$I$10,IF(M672&lt;=0.8,$H$10,""))))))</f>
        <v/>
      </c>
      <c r="O672" s="726" t="str">
        <f t="shared" ref="O672" si="439">IFERROR(1-M672,"")</f>
        <v/>
      </c>
      <c r="P672" s="117"/>
      <c r="Q672" s="80">
        <f>'Mapa de Risco'!H672</f>
        <v>0</v>
      </c>
      <c r="R672" s="728" t="s">
        <v>28</v>
      </c>
      <c r="S672" s="728"/>
      <c r="T672" s="728"/>
      <c r="U672" s="182"/>
      <c r="V672" s="170" t="str">
        <f t="shared" si="429"/>
        <v/>
      </c>
      <c r="W672" s="714" t="str">
        <f t="shared" ref="W672" si="440">IFERROR(AVERAGE(V672:V681),"")</f>
        <v/>
      </c>
      <c r="X672" s="708" t="str">
        <f t="shared" ref="X672" si="441">IF(W672="","",IF(W672&lt;=0.1,$V$10,IF(W672&lt;=0.3,$U$10,IF(W672&lt;=0.5,$T$10,IF(W672&lt;=0.7,$S$10,IF(W672&lt;=0.8,$R$10,""))))))</f>
        <v/>
      </c>
      <c r="Y672" s="714" t="str">
        <f t="shared" ref="Y672" si="442">IFERROR(1-W672,"")</f>
        <v/>
      </c>
      <c r="AA672" s="417" t="str">
        <f>IFERROR(IF(ROUND('Mapa de Risco'!K672:K681*'Avaliar os Controles Existent.'!O672:O681,0)&lt;=1,1,ROUND('Mapa de Risco'!K672:K681*'Avaliar os Controles Existent.'!O672:O681,0)),"")</f>
        <v/>
      </c>
      <c r="AB672" s="417" t="str">
        <f>IFERROR(IF(ROUND('Mapa de Risco'!L672:L681*'Avaliar os Controles Existent.'!Y672:Y681,0)&lt;=1,1,ROUND('Mapa de Risco'!L672:L681*'Avaliar os Controles Existent.'!Y672:Y681,0)),"")</f>
        <v/>
      </c>
      <c r="AC672" s="538" t="str">
        <f t="shared" si="415"/>
        <v/>
      </c>
      <c r="AD672" s="525" t="str">
        <f t="shared" si="436"/>
        <v/>
      </c>
    </row>
    <row r="673" spans="2:30" s="78" customFormat="1" ht="13.9" customHeight="1" thickTop="1" thickBot="1" x14ac:dyDescent="0.25">
      <c r="B673" s="446"/>
      <c r="C673" s="459"/>
      <c r="D673" s="446"/>
      <c r="E673" s="459"/>
      <c r="F673" s="613"/>
      <c r="G673" s="123">
        <f>'Mapa de Risco'!F673</f>
        <v>0</v>
      </c>
      <c r="H673" s="711" t="s">
        <v>28</v>
      </c>
      <c r="I673" s="712"/>
      <c r="J673" s="713"/>
      <c r="K673" s="182"/>
      <c r="L673" s="170" t="str">
        <f t="shared" si="422"/>
        <v/>
      </c>
      <c r="M673" s="714"/>
      <c r="N673" s="744"/>
      <c r="O673" s="726"/>
      <c r="P673" s="117"/>
      <c r="Q673" s="80">
        <f>'Mapa de Risco'!H673</f>
        <v>0</v>
      </c>
      <c r="R673" s="728" t="s">
        <v>28</v>
      </c>
      <c r="S673" s="728"/>
      <c r="T673" s="728"/>
      <c r="U673" s="182"/>
      <c r="V673" s="170" t="str">
        <f t="shared" si="429"/>
        <v/>
      </c>
      <c r="W673" s="714"/>
      <c r="X673" s="708"/>
      <c r="Y673" s="714"/>
      <c r="AA673" s="417"/>
      <c r="AB673" s="417"/>
      <c r="AC673" s="539"/>
      <c r="AD673" s="526"/>
    </row>
    <row r="674" spans="2:30" s="78" customFormat="1" ht="13.9" customHeight="1" thickTop="1" thickBot="1" x14ac:dyDescent="0.25">
      <c r="B674" s="446"/>
      <c r="C674" s="459"/>
      <c r="D674" s="446"/>
      <c r="E674" s="459"/>
      <c r="F674" s="613"/>
      <c r="G674" s="123">
        <f>'Mapa de Risco'!F674</f>
        <v>0</v>
      </c>
      <c r="H674" s="711" t="s">
        <v>28</v>
      </c>
      <c r="I674" s="712"/>
      <c r="J674" s="713"/>
      <c r="K674" s="182"/>
      <c r="L674" s="170" t="str">
        <f t="shared" si="422"/>
        <v/>
      </c>
      <c r="M674" s="714"/>
      <c r="N674" s="744"/>
      <c r="O674" s="726"/>
      <c r="P674" s="117"/>
      <c r="Q674" s="80">
        <f>'Mapa de Risco'!H674</f>
        <v>0</v>
      </c>
      <c r="R674" s="728" t="s">
        <v>28</v>
      </c>
      <c r="S674" s="728"/>
      <c r="T674" s="728"/>
      <c r="U674" s="182"/>
      <c r="V674" s="170" t="str">
        <f t="shared" si="429"/>
        <v/>
      </c>
      <c r="W674" s="714"/>
      <c r="X674" s="708"/>
      <c r="Y674" s="714"/>
      <c r="AA674" s="417"/>
      <c r="AB674" s="417"/>
      <c r="AC674" s="539"/>
      <c r="AD674" s="526"/>
    </row>
    <row r="675" spans="2:30" s="78" customFormat="1" ht="13.9" customHeight="1" thickTop="1" thickBot="1" x14ac:dyDescent="0.25">
      <c r="B675" s="446"/>
      <c r="C675" s="459"/>
      <c r="D675" s="446"/>
      <c r="E675" s="459"/>
      <c r="F675" s="613"/>
      <c r="G675" s="123">
        <f>'Mapa de Risco'!F675</f>
        <v>0</v>
      </c>
      <c r="H675" s="711" t="s">
        <v>28</v>
      </c>
      <c r="I675" s="712"/>
      <c r="J675" s="713"/>
      <c r="K675" s="182"/>
      <c r="L675" s="170" t="str">
        <f t="shared" si="422"/>
        <v/>
      </c>
      <c r="M675" s="714"/>
      <c r="N675" s="744"/>
      <c r="O675" s="726"/>
      <c r="P675" s="117"/>
      <c r="Q675" s="80">
        <f>'Mapa de Risco'!H675</f>
        <v>0</v>
      </c>
      <c r="R675" s="728" t="s">
        <v>28</v>
      </c>
      <c r="S675" s="728"/>
      <c r="T675" s="728"/>
      <c r="U675" s="182"/>
      <c r="V675" s="170" t="str">
        <f t="shared" si="429"/>
        <v/>
      </c>
      <c r="W675" s="714"/>
      <c r="X675" s="708"/>
      <c r="Y675" s="714"/>
      <c r="AA675" s="417"/>
      <c r="AB675" s="417"/>
      <c r="AC675" s="539"/>
      <c r="AD675" s="526"/>
    </row>
    <row r="676" spans="2:30" s="78" customFormat="1" ht="13.9" customHeight="1" thickTop="1" thickBot="1" x14ac:dyDescent="0.25">
      <c r="B676" s="446"/>
      <c r="C676" s="459"/>
      <c r="D676" s="446"/>
      <c r="E676" s="459"/>
      <c r="F676" s="613"/>
      <c r="G676" s="123">
        <f>'Mapa de Risco'!F676</f>
        <v>0</v>
      </c>
      <c r="H676" s="711" t="s">
        <v>28</v>
      </c>
      <c r="I676" s="712"/>
      <c r="J676" s="713"/>
      <c r="K676" s="182"/>
      <c r="L676" s="170" t="str">
        <f t="shared" si="422"/>
        <v/>
      </c>
      <c r="M676" s="714"/>
      <c r="N676" s="744"/>
      <c r="O676" s="726"/>
      <c r="P676" s="117"/>
      <c r="Q676" s="80">
        <f>'Mapa de Risco'!H676</f>
        <v>0</v>
      </c>
      <c r="R676" s="728" t="s">
        <v>28</v>
      </c>
      <c r="S676" s="728"/>
      <c r="T676" s="728"/>
      <c r="U676" s="182"/>
      <c r="V676" s="170" t="str">
        <f t="shared" si="429"/>
        <v/>
      </c>
      <c r="W676" s="714"/>
      <c r="X676" s="708"/>
      <c r="Y676" s="714"/>
      <c r="AA676" s="417"/>
      <c r="AB676" s="417"/>
      <c r="AC676" s="539"/>
      <c r="AD676" s="526"/>
    </row>
    <row r="677" spans="2:30" s="78" customFormat="1" ht="13.9" customHeight="1" thickTop="1" thickBot="1" x14ac:dyDescent="0.25">
      <c r="B677" s="446"/>
      <c r="C677" s="459"/>
      <c r="D677" s="446"/>
      <c r="E677" s="459"/>
      <c r="F677" s="613"/>
      <c r="G677" s="123">
        <f>'Mapa de Risco'!F677</f>
        <v>0</v>
      </c>
      <c r="H677" s="711" t="s">
        <v>28</v>
      </c>
      <c r="I677" s="712"/>
      <c r="J677" s="713"/>
      <c r="K677" s="182"/>
      <c r="L677" s="170" t="str">
        <f t="shared" si="422"/>
        <v/>
      </c>
      <c r="M677" s="714"/>
      <c r="N677" s="744"/>
      <c r="O677" s="726"/>
      <c r="P677" s="117"/>
      <c r="Q677" s="80">
        <f>'Mapa de Risco'!H677</f>
        <v>0</v>
      </c>
      <c r="R677" s="728" t="s">
        <v>28</v>
      </c>
      <c r="S677" s="728"/>
      <c r="T677" s="728"/>
      <c r="U677" s="182"/>
      <c r="V677" s="170" t="str">
        <f t="shared" si="429"/>
        <v/>
      </c>
      <c r="W677" s="714"/>
      <c r="X677" s="708"/>
      <c r="Y677" s="714"/>
      <c r="AA677" s="417"/>
      <c r="AB677" s="417"/>
      <c r="AC677" s="539"/>
      <c r="AD677" s="526"/>
    </row>
    <row r="678" spans="2:30" s="78" customFormat="1" ht="13.9" customHeight="1" thickTop="1" thickBot="1" x14ac:dyDescent="0.25">
      <c r="B678" s="446"/>
      <c r="C678" s="459"/>
      <c r="D678" s="446"/>
      <c r="E678" s="459"/>
      <c r="F678" s="613"/>
      <c r="G678" s="123">
        <f>'Mapa de Risco'!F678</f>
        <v>0</v>
      </c>
      <c r="H678" s="711" t="s">
        <v>28</v>
      </c>
      <c r="I678" s="712"/>
      <c r="J678" s="713"/>
      <c r="K678" s="182"/>
      <c r="L678" s="170" t="str">
        <f t="shared" si="422"/>
        <v/>
      </c>
      <c r="M678" s="714"/>
      <c r="N678" s="744"/>
      <c r="O678" s="726"/>
      <c r="P678" s="117"/>
      <c r="Q678" s="80">
        <f>'Mapa de Risco'!H678</f>
        <v>0</v>
      </c>
      <c r="R678" s="728" t="s">
        <v>28</v>
      </c>
      <c r="S678" s="728"/>
      <c r="T678" s="728"/>
      <c r="U678" s="182"/>
      <c r="V678" s="170" t="str">
        <f t="shared" si="429"/>
        <v/>
      </c>
      <c r="W678" s="714"/>
      <c r="X678" s="708"/>
      <c r="Y678" s="714"/>
      <c r="AA678" s="417"/>
      <c r="AB678" s="417"/>
      <c r="AC678" s="539"/>
      <c r="AD678" s="526"/>
    </row>
    <row r="679" spans="2:30" s="78" customFormat="1" ht="13.9" customHeight="1" thickTop="1" thickBot="1" x14ac:dyDescent="0.25">
      <c r="B679" s="446"/>
      <c r="C679" s="459"/>
      <c r="D679" s="446"/>
      <c r="E679" s="459"/>
      <c r="F679" s="613"/>
      <c r="G679" s="123">
        <f>'Mapa de Risco'!F679</f>
        <v>0</v>
      </c>
      <c r="H679" s="711" t="s">
        <v>28</v>
      </c>
      <c r="I679" s="712"/>
      <c r="J679" s="713"/>
      <c r="K679" s="182"/>
      <c r="L679" s="170" t="str">
        <f t="shared" si="422"/>
        <v/>
      </c>
      <c r="M679" s="714"/>
      <c r="N679" s="744"/>
      <c r="O679" s="726"/>
      <c r="P679" s="117"/>
      <c r="Q679" s="80">
        <f>'Mapa de Risco'!H679</f>
        <v>0</v>
      </c>
      <c r="R679" s="728" t="s">
        <v>28</v>
      </c>
      <c r="S679" s="728"/>
      <c r="T679" s="728"/>
      <c r="U679" s="182"/>
      <c r="V679" s="170" t="str">
        <f t="shared" si="429"/>
        <v/>
      </c>
      <c r="W679" s="714"/>
      <c r="X679" s="708"/>
      <c r="Y679" s="714"/>
      <c r="AA679" s="417"/>
      <c r="AB679" s="417"/>
      <c r="AC679" s="539"/>
      <c r="AD679" s="526"/>
    </row>
    <row r="680" spans="2:30" s="78" customFormat="1" ht="13.9" customHeight="1" thickTop="1" thickBot="1" x14ac:dyDescent="0.25">
      <c r="B680" s="446"/>
      <c r="C680" s="459"/>
      <c r="D680" s="446"/>
      <c r="E680" s="459"/>
      <c r="F680" s="613"/>
      <c r="G680" s="123">
        <f>'Mapa de Risco'!F680</f>
        <v>0</v>
      </c>
      <c r="H680" s="711" t="s">
        <v>28</v>
      </c>
      <c r="I680" s="712"/>
      <c r="J680" s="713"/>
      <c r="K680" s="182"/>
      <c r="L680" s="170" t="str">
        <f t="shared" si="422"/>
        <v/>
      </c>
      <c r="M680" s="714"/>
      <c r="N680" s="744"/>
      <c r="O680" s="726"/>
      <c r="P680" s="117"/>
      <c r="Q680" s="80">
        <f>'Mapa de Risco'!H680</f>
        <v>0</v>
      </c>
      <c r="R680" s="728" t="s">
        <v>28</v>
      </c>
      <c r="S680" s="728"/>
      <c r="T680" s="728"/>
      <c r="U680" s="182"/>
      <c r="V680" s="170" t="str">
        <f t="shared" si="429"/>
        <v/>
      </c>
      <c r="W680" s="714"/>
      <c r="X680" s="708"/>
      <c r="Y680" s="714"/>
      <c r="AA680" s="417"/>
      <c r="AB680" s="417"/>
      <c r="AC680" s="539"/>
      <c r="AD680" s="526"/>
    </row>
    <row r="681" spans="2:30" s="78" customFormat="1" ht="13.9" customHeight="1" thickTop="1" thickBot="1" x14ac:dyDescent="0.25">
      <c r="B681" s="446"/>
      <c r="C681" s="459"/>
      <c r="D681" s="447"/>
      <c r="E681" s="460"/>
      <c r="F681" s="614"/>
      <c r="G681" s="123">
        <f>'Mapa de Risco'!F681</f>
        <v>0</v>
      </c>
      <c r="H681" s="711" t="s">
        <v>28</v>
      </c>
      <c r="I681" s="712"/>
      <c r="J681" s="713"/>
      <c r="K681" s="182"/>
      <c r="L681" s="170" t="str">
        <f t="shared" si="422"/>
        <v/>
      </c>
      <c r="M681" s="715"/>
      <c r="N681" s="745"/>
      <c r="O681" s="727"/>
      <c r="P681" s="117"/>
      <c r="Q681" s="80">
        <f>'Mapa de Risco'!H681</f>
        <v>0</v>
      </c>
      <c r="R681" s="728" t="s">
        <v>28</v>
      </c>
      <c r="S681" s="728"/>
      <c r="T681" s="728"/>
      <c r="U681" s="182"/>
      <c r="V681" s="170" t="str">
        <f t="shared" si="429"/>
        <v/>
      </c>
      <c r="W681" s="715"/>
      <c r="X681" s="709"/>
      <c r="Y681" s="715"/>
      <c r="AA681" s="418"/>
      <c r="AB681" s="418"/>
      <c r="AC681" s="540"/>
      <c r="AD681" s="527"/>
    </row>
    <row r="682" spans="2:30" s="78" customFormat="1" ht="13.9" customHeight="1" thickTop="1" thickBot="1" x14ac:dyDescent="0.25">
      <c r="B682" s="446"/>
      <c r="C682" s="459"/>
      <c r="D682" s="445" t="str">
        <f>'Mapa de Risco'!D682:D691</f>
        <v>FCS.04</v>
      </c>
      <c r="E682" s="470">
        <f>'Mapa de Risco'!E682:E691</f>
        <v>0</v>
      </c>
      <c r="F682" s="612" t="str">
        <f>'Mapa de Risco'!G682:G691</f>
        <v>Evento 68</v>
      </c>
      <c r="G682" s="123">
        <f>'Mapa de Risco'!F682</f>
        <v>0</v>
      </c>
      <c r="H682" s="711" t="s">
        <v>28</v>
      </c>
      <c r="I682" s="712"/>
      <c r="J682" s="713"/>
      <c r="K682" s="182"/>
      <c r="L682" s="170" t="str">
        <f t="shared" si="422"/>
        <v/>
      </c>
      <c r="M682" s="714" t="str">
        <f t="shared" ref="M682" si="443">IFERROR(AVERAGE(L682:L691),"")</f>
        <v/>
      </c>
      <c r="N682" s="744" t="str">
        <f t="shared" ref="N682" si="444">IF(M682="","",IF(M682&lt;=0.1,$L$10,IF(M682&lt;=0.3,$K$10,IF(M682&lt;=0.5,$J$10,IF(M682&lt;=0.7,$I$10,IF(M682&lt;=0.8,$H$10,""))))))</f>
        <v/>
      </c>
      <c r="O682" s="726" t="str">
        <f t="shared" ref="O682" si="445">IFERROR(1-M682,"")</f>
        <v/>
      </c>
      <c r="P682" s="117"/>
      <c r="Q682" s="80">
        <f>'Mapa de Risco'!H682</f>
        <v>0</v>
      </c>
      <c r="R682" s="728" t="s">
        <v>28</v>
      </c>
      <c r="S682" s="728"/>
      <c r="T682" s="728"/>
      <c r="U682" s="182"/>
      <c r="V682" s="170" t="str">
        <f t="shared" si="429"/>
        <v/>
      </c>
      <c r="W682" s="714" t="str">
        <f t="shared" ref="W682" si="446">IFERROR(AVERAGE(V682:V691),"")</f>
        <v/>
      </c>
      <c r="X682" s="708" t="str">
        <f t="shared" ref="X682" si="447">IF(W682="","",IF(W682&lt;=0.1,$V$10,IF(W682&lt;=0.3,$U$10,IF(W682&lt;=0.5,$T$10,IF(W682&lt;=0.7,$S$10,IF(W682&lt;=0.8,$R$10,""))))))</f>
        <v/>
      </c>
      <c r="Y682" s="714" t="str">
        <f t="shared" ref="Y682" si="448">IFERROR(1-W682,"")</f>
        <v/>
      </c>
      <c r="AA682" s="417" t="str">
        <f>IFERROR(IF(ROUND('Mapa de Risco'!K682:K691*'Avaliar os Controles Existent.'!O682:O691,0)&lt;=1,1,ROUND('Mapa de Risco'!K682:K691*'Avaliar os Controles Existent.'!O682:O691,0)),"")</f>
        <v/>
      </c>
      <c r="AB682" s="417" t="str">
        <f>IFERROR(IF(ROUND('Mapa de Risco'!L682:L691*'Avaliar os Controles Existent.'!Y682:Y691,0)&lt;=1,1,ROUND('Mapa de Risco'!L682:L691*'Avaliar os Controles Existent.'!Y682:Y691,0)),"")</f>
        <v/>
      </c>
      <c r="AC682" s="538" t="str">
        <f t="shared" si="415"/>
        <v/>
      </c>
      <c r="AD682" s="525" t="str">
        <f t="shared" si="436"/>
        <v/>
      </c>
    </row>
    <row r="683" spans="2:30" s="78" customFormat="1" ht="13.9" customHeight="1" thickTop="1" thickBot="1" x14ac:dyDescent="0.25">
      <c r="B683" s="446"/>
      <c r="C683" s="459"/>
      <c r="D683" s="446"/>
      <c r="E683" s="459"/>
      <c r="F683" s="613"/>
      <c r="G683" s="123">
        <f>'Mapa de Risco'!F683</f>
        <v>0</v>
      </c>
      <c r="H683" s="711" t="s">
        <v>28</v>
      </c>
      <c r="I683" s="712"/>
      <c r="J683" s="713"/>
      <c r="K683" s="182"/>
      <c r="L683" s="170" t="str">
        <f t="shared" si="422"/>
        <v/>
      </c>
      <c r="M683" s="714"/>
      <c r="N683" s="744"/>
      <c r="O683" s="726"/>
      <c r="P683" s="117"/>
      <c r="Q683" s="80">
        <f>'Mapa de Risco'!H683</f>
        <v>0</v>
      </c>
      <c r="R683" s="728" t="s">
        <v>28</v>
      </c>
      <c r="S683" s="728"/>
      <c r="T683" s="728"/>
      <c r="U683" s="182"/>
      <c r="V683" s="170" t="str">
        <f t="shared" si="429"/>
        <v/>
      </c>
      <c r="W683" s="714"/>
      <c r="X683" s="708"/>
      <c r="Y683" s="714"/>
      <c r="AA683" s="417"/>
      <c r="AB683" s="417"/>
      <c r="AC683" s="539"/>
      <c r="AD683" s="526"/>
    </row>
    <row r="684" spans="2:30" s="78" customFormat="1" ht="13.9" customHeight="1" thickTop="1" thickBot="1" x14ac:dyDescent="0.25">
      <c r="B684" s="446"/>
      <c r="C684" s="459"/>
      <c r="D684" s="446"/>
      <c r="E684" s="459"/>
      <c r="F684" s="613"/>
      <c r="G684" s="123">
        <f>'Mapa de Risco'!F684</f>
        <v>0</v>
      </c>
      <c r="H684" s="711" t="s">
        <v>28</v>
      </c>
      <c r="I684" s="712"/>
      <c r="J684" s="713"/>
      <c r="K684" s="182"/>
      <c r="L684" s="170" t="str">
        <f t="shared" si="422"/>
        <v/>
      </c>
      <c r="M684" s="714"/>
      <c r="N684" s="744"/>
      <c r="O684" s="726"/>
      <c r="P684" s="117"/>
      <c r="Q684" s="80">
        <f>'Mapa de Risco'!H684</f>
        <v>0</v>
      </c>
      <c r="R684" s="728" t="s">
        <v>28</v>
      </c>
      <c r="S684" s="728"/>
      <c r="T684" s="728"/>
      <c r="U684" s="182"/>
      <c r="V684" s="170" t="str">
        <f t="shared" si="429"/>
        <v/>
      </c>
      <c r="W684" s="714"/>
      <c r="X684" s="708"/>
      <c r="Y684" s="714"/>
      <c r="AA684" s="417"/>
      <c r="AB684" s="417"/>
      <c r="AC684" s="539"/>
      <c r="AD684" s="526"/>
    </row>
    <row r="685" spans="2:30" s="78" customFormat="1" ht="13.9" customHeight="1" thickTop="1" thickBot="1" x14ac:dyDescent="0.25">
      <c r="B685" s="446"/>
      <c r="C685" s="459"/>
      <c r="D685" s="446"/>
      <c r="E685" s="459"/>
      <c r="F685" s="613"/>
      <c r="G685" s="123">
        <f>'Mapa de Risco'!F685</f>
        <v>0</v>
      </c>
      <c r="H685" s="711" t="s">
        <v>28</v>
      </c>
      <c r="I685" s="712"/>
      <c r="J685" s="713"/>
      <c r="K685" s="182"/>
      <c r="L685" s="170" t="str">
        <f t="shared" si="422"/>
        <v/>
      </c>
      <c r="M685" s="714"/>
      <c r="N685" s="744"/>
      <c r="O685" s="726"/>
      <c r="P685" s="117"/>
      <c r="Q685" s="80">
        <f>'Mapa de Risco'!H685</f>
        <v>0</v>
      </c>
      <c r="R685" s="728" t="s">
        <v>28</v>
      </c>
      <c r="S685" s="728"/>
      <c r="T685" s="728"/>
      <c r="U685" s="182"/>
      <c r="V685" s="170" t="str">
        <f t="shared" si="429"/>
        <v/>
      </c>
      <c r="W685" s="714"/>
      <c r="X685" s="708"/>
      <c r="Y685" s="714"/>
      <c r="AA685" s="417"/>
      <c r="AB685" s="417"/>
      <c r="AC685" s="539"/>
      <c r="AD685" s="526"/>
    </row>
    <row r="686" spans="2:30" s="78" customFormat="1" ht="13.9" customHeight="1" thickTop="1" thickBot="1" x14ac:dyDescent="0.25">
      <c r="B686" s="446"/>
      <c r="C686" s="459"/>
      <c r="D686" s="446"/>
      <c r="E686" s="459"/>
      <c r="F686" s="613"/>
      <c r="G686" s="123">
        <f>'Mapa de Risco'!F686</f>
        <v>0</v>
      </c>
      <c r="H686" s="711" t="s">
        <v>28</v>
      </c>
      <c r="I686" s="712"/>
      <c r="J686" s="713"/>
      <c r="K686" s="182"/>
      <c r="L686" s="170" t="str">
        <f t="shared" si="422"/>
        <v/>
      </c>
      <c r="M686" s="714"/>
      <c r="N686" s="744"/>
      <c r="O686" s="726"/>
      <c r="P686" s="117"/>
      <c r="Q686" s="80">
        <f>'Mapa de Risco'!H686</f>
        <v>0</v>
      </c>
      <c r="R686" s="728" t="s">
        <v>28</v>
      </c>
      <c r="S686" s="728"/>
      <c r="T686" s="728"/>
      <c r="U686" s="182"/>
      <c r="V686" s="170" t="str">
        <f t="shared" si="429"/>
        <v/>
      </c>
      <c r="W686" s="714"/>
      <c r="X686" s="708"/>
      <c r="Y686" s="714"/>
      <c r="AA686" s="417"/>
      <c r="AB686" s="417"/>
      <c r="AC686" s="539"/>
      <c r="AD686" s="526"/>
    </row>
    <row r="687" spans="2:30" s="78" customFormat="1" ht="13.9" customHeight="1" thickTop="1" thickBot="1" x14ac:dyDescent="0.25">
      <c r="B687" s="446"/>
      <c r="C687" s="459"/>
      <c r="D687" s="446"/>
      <c r="E687" s="459"/>
      <c r="F687" s="613"/>
      <c r="G687" s="123">
        <f>'Mapa de Risco'!F687</f>
        <v>0</v>
      </c>
      <c r="H687" s="711" t="s">
        <v>28</v>
      </c>
      <c r="I687" s="712"/>
      <c r="J687" s="713"/>
      <c r="K687" s="182"/>
      <c r="L687" s="170" t="str">
        <f t="shared" si="422"/>
        <v/>
      </c>
      <c r="M687" s="714"/>
      <c r="N687" s="744"/>
      <c r="O687" s="726"/>
      <c r="P687" s="117"/>
      <c r="Q687" s="80">
        <f>'Mapa de Risco'!H687</f>
        <v>0</v>
      </c>
      <c r="R687" s="728" t="s">
        <v>28</v>
      </c>
      <c r="S687" s="728"/>
      <c r="T687" s="728"/>
      <c r="U687" s="182"/>
      <c r="V687" s="170" t="str">
        <f t="shared" si="429"/>
        <v/>
      </c>
      <c r="W687" s="714"/>
      <c r="X687" s="708"/>
      <c r="Y687" s="714"/>
      <c r="AA687" s="417"/>
      <c r="AB687" s="417"/>
      <c r="AC687" s="539"/>
      <c r="AD687" s="526"/>
    </row>
    <row r="688" spans="2:30" s="78" customFormat="1" ht="13.9" customHeight="1" thickTop="1" thickBot="1" x14ac:dyDescent="0.25">
      <c r="B688" s="446"/>
      <c r="C688" s="459"/>
      <c r="D688" s="446"/>
      <c r="E688" s="459"/>
      <c r="F688" s="613"/>
      <c r="G688" s="123">
        <f>'Mapa de Risco'!F688</f>
        <v>0</v>
      </c>
      <c r="H688" s="711" t="s">
        <v>28</v>
      </c>
      <c r="I688" s="712"/>
      <c r="J688" s="713"/>
      <c r="K688" s="182"/>
      <c r="L688" s="170" t="str">
        <f t="shared" si="422"/>
        <v/>
      </c>
      <c r="M688" s="714"/>
      <c r="N688" s="744"/>
      <c r="O688" s="726"/>
      <c r="P688" s="117"/>
      <c r="Q688" s="80">
        <f>'Mapa de Risco'!H688</f>
        <v>0</v>
      </c>
      <c r="R688" s="728" t="s">
        <v>28</v>
      </c>
      <c r="S688" s="728"/>
      <c r="T688" s="728"/>
      <c r="U688" s="182"/>
      <c r="V688" s="170" t="str">
        <f t="shared" si="429"/>
        <v/>
      </c>
      <c r="W688" s="714"/>
      <c r="X688" s="708"/>
      <c r="Y688" s="714"/>
      <c r="AA688" s="417"/>
      <c r="AB688" s="417"/>
      <c r="AC688" s="539"/>
      <c r="AD688" s="526"/>
    </row>
    <row r="689" spans="2:30" s="78" customFormat="1" ht="13.9" customHeight="1" thickTop="1" thickBot="1" x14ac:dyDescent="0.25">
      <c r="B689" s="446"/>
      <c r="C689" s="459"/>
      <c r="D689" s="446"/>
      <c r="E689" s="459"/>
      <c r="F689" s="613"/>
      <c r="G689" s="123">
        <f>'Mapa de Risco'!F689</f>
        <v>0</v>
      </c>
      <c r="H689" s="711" t="s">
        <v>28</v>
      </c>
      <c r="I689" s="712"/>
      <c r="J689" s="713"/>
      <c r="K689" s="182"/>
      <c r="L689" s="170" t="str">
        <f t="shared" si="422"/>
        <v/>
      </c>
      <c r="M689" s="714"/>
      <c r="N689" s="744"/>
      <c r="O689" s="726"/>
      <c r="P689" s="117"/>
      <c r="Q689" s="80">
        <f>'Mapa de Risco'!H689</f>
        <v>0</v>
      </c>
      <c r="R689" s="728" t="s">
        <v>28</v>
      </c>
      <c r="S689" s="728"/>
      <c r="T689" s="728"/>
      <c r="U689" s="182"/>
      <c r="V689" s="170" t="str">
        <f t="shared" si="429"/>
        <v/>
      </c>
      <c r="W689" s="714"/>
      <c r="X689" s="708"/>
      <c r="Y689" s="714"/>
      <c r="AA689" s="417"/>
      <c r="AB689" s="417"/>
      <c r="AC689" s="539"/>
      <c r="AD689" s="526"/>
    </row>
    <row r="690" spans="2:30" s="78" customFormat="1" ht="13.9" customHeight="1" thickTop="1" thickBot="1" x14ac:dyDescent="0.25">
      <c r="B690" s="446"/>
      <c r="C690" s="459"/>
      <c r="D690" s="446"/>
      <c r="E690" s="459"/>
      <c r="F690" s="613"/>
      <c r="G690" s="123">
        <f>'Mapa de Risco'!F690</f>
        <v>0</v>
      </c>
      <c r="H690" s="711" t="s">
        <v>28</v>
      </c>
      <c r="I690" s="712"/>
      <c r="J690" s="713"/>
      <c r="K690" s="182"/>
      <c r="L690" s="170" t="str">
        <f t="shared" si="422"/>
        <v/>
      </c>
      <c r="M690" s="714"/>
      <c r="N690" s="744"/>
      <c r="O690" s="726"/>
      <c r="P690" s="117"/>
      <c r="Q690" s="80">
        <f>'Mapa de Risco'!H690</f>
        <v>0</v>
      </c>
      <c r="R690" s="728" t="s">
        <v>28</v>
      </c>
      <c r="S690" s="728"/>
      <c r="T690" s="728"/>
      <c r="U690" s="182"/>
      <c r="V690" s="170" t="str">
        <f t="shared" si="429"/>
        <v/>
      </c>
      <c r="W690" s="714"/>
      <c r="X690" s="708"/>
      <c r="Y690" s="714"/>
      <c r="AA690" s="417"/>
      <c r="AB690" s="417"/>
      <c r="AC690" s="539"/>
      <c r="AD690" s="526"/>
    </row>
    <row r="691" spans="2:30" s="78" customFormat="1" ht="13.9" customHeight="1" thickTop="1" thickBot="1" x14ac:dyDescent="0.25">
      <c r="B691" s="446"/>
      <c r="C691" s="459"/>
      <c r="D691" s="447"/>
      <c r="E691" s="460"/>
      <c r="F691" s="614"/>
      <c r="G691" s="123">
        <f>'Mapa de Risco'!F691</f>
        <v>0</v>
      </c>
      <c r="H691" s="711" t="s">
        <v>28</v>
      </c>
      <c r="I691" s="712"/>
      <c r="J691" s="713"/>
      <c r="K691" s="182"/>
      <c r="L691" s="170" t="str">
        <f t="shared" si="422"/>
        <v/>
      </c>
      <c r="M691" s="715"/>
      <c r="N691" s="745"/>
      <c r="O691" s="727"/>
      <c r="P691" s="117"/>
      <c r="Q691" s="80">
        <f>'Mapa de Risco'!H691</f>
        <v>0</v>
      </c>
      <c r="R691" s="728" t="s">
        <v>28</v>
      </c>
      <c r="S691" s="728"/>
      <c r="T691" s="728"/>
      <c r="U691" s="182"/>
      <c r="V691" s="170" t="str">
        <f t="shared" si="429"/>
        <v/>
      </c>
      <c r="W691" s="715"/>
      <c r="X691" s="709"/>
      <c r="Y691" s="715"/>
      <c r="AA691" s="418"/>
      <c r="AB691" s="418"/>
      <c r="AC691" s="540"/>
      <c r="AD691" s="527"/>
    </row>
    <row r="692" spans="2:30" s="78" customFormat="1" ht="13.9" customHeight="1" thickTop="1" thickBot="1" x14ac:dyDescent="0.25">
      <c r="B692" s="446"/>
      <c r="C692" s="459"/>
      <c r="D692" s="445" t="str">
        <f>'Mapa de Risco'!D692:D701</f>
        <v>FCS.05</v>
      </c>
      <c r="E692" s="470">
        <f>'Mapa de Risco'!E692:E701</f>
        <v>0</v>
      </c>
      <c r="F692" s="612" t="str">
        <f>'Mapa de Risco'!G692:G701</f>
        <v>Evento 69</v>
      </c>
      <c r="G692" s="123">
        <f>'Mapa de Risco'!F692</f>
        <v>0</v>
      </c>
      <c r="H692" s="711" t="s">
        <v>28</v>
      </c>
      <c r="I692" s="712"/>
      <c r="J692" s="713"/>
      <c r="K692" s="182"/>
      <c r="L692" s="170" t="str">
        <f t="shared" si="422"/>
        <v/>
      </c>
      <c r="M692" s="714" t="str">
        <f t="shared" ref="M692" si="449">IFERROR(AVERAGE(L692:L701),"")</f>
        <v/>
      </c>
      <c r="N692" s="744" t="str">
        <f t="shared" ref="N692" si="450">IF(M692="","",IF(M692&lt;=0.1,$L$10,IF(M692&lt;=0.3,$K$10,IF(M692&lt;=0.5,$J$10,IF(M692&lt;=0.7,$I$10,IF(M692&lt;=0.8,$H$10,""))))))</f>
        <v/>
      </c>
      <c r="O692" s="726" t="str">
        <f t="shared" ref="O692" si="451">IFERROR(1-M692,"")</f>
        <v/>
      </c>
      <c r="P692" s="117"/>
      <c r="Q692" s="80">
        <f>'Mapa de Risco'!H692</f>
        <v>0</v>
      </c>
      <c r="R692" s="728" t="s">
        <v>28</v>
      </c>
      <c r="S692" s="728"/>
      <c r="T692" s="728"/>
      <c r="U692" s="182"/>
      <c r="V692" s="170" t="str">
        <f t="shared" si="429"/>
        <v/>
      </c>
      <c r="W692" s="714" t="str">
        <f t="shared" ref="W692" si="452">IFERROR(AVERAGE(V692:V701),"")</f>
        <v/>
      </c>
      <c r="X692" s="708" t="str">
        <f t="shared" ref="X692" si="453">IF(W692="","",IF(W692&lt;=0.1,$V$10,IF(W692&lt;=0.3,$U$10,IF(W692&lt;=0.5,$T$10,IF(W692&lt;=0.7,$S$10,IF(W692&lt;=0.8,$R$10,""))))))</f>
        <v/>
      </c>
      <c r="Y692" s="714" t="str">
        <f t="shared" ref="Y692" si="454">IFERROR(1-W692,"")</f>
        <v/>
      </c>
      <c r="AA692" s="417" t="str">
        <f>IFERROR(IF(ROUND('Mapa de Risco'!K692:K701*'Avaliar os Controles Existent.'!O692:O701,0)&lt;=1,1,ROUND('Mapa de Risco'!K692:K701*'Avaliar os Controles Existent.'!O692:O701,0)),"")</f>
        <v/>
      </c>
      <c r="AB692" s="417" t="str">
        <f>IFERROR(IF(ROUND('Mapa de Risco'!L692:L701*'Avaliar os Controles Existent.'!Y692:Y701,0)&lt;=1,1,ROUND('Mapa de Risco'!L692:L701*'Avaliar os Controles Existent.'!Y692:Y701,0)),"")</f>
        <v/>
      </c>
      <c r="AC692" s="538" t="str">
        <f t="shared" si="415"/>
        <v/>
      </c>
      <c r="AD692" s="525" t="str">
        <f t="shared" si="436"/>
        <v/>
      </c>
    </row>
    <row r="693" spans="2:30" s="78" customFormat="1" ht="13.9" customHeight="1" thickTop="1" thickBot="1" x14ac:dyDescent="0.25">
      <c r="B693" s="446"/>
      <c r="C693" s="459"/>
      <c r="D693" s="446"/>
      <c r="E693" s="459"/>
      <c r="F693" s="613"/>
      <c r="G693" s="123">
        <f>'Mapa de Risco'!F693</f>
        <v>0</v>
      </c>
      <c r="H693" s="711" t="s">
        <v>28</v>
      </c>
      <c r="I693" s="712"/>
      <c r="J693" s="713"/>
      <c r="K693" s="182"/>
      <c r="L693" s="170" t="str">
        <f t="shared" si="422"/>
        <v/>
      </c>
      <c r="M693" s="714"/>
      <c r="N693" s="744"/>
      <c r="O693" s="726"/>
      <c r="P693" s="117"/>
      <c r="Q693" s="80">
        <f>'Mapa de Risco'!H693</f>
        <v>0</v>
      </c>
      <c r="R693" s="728" t="s">
        <v>28</v>
      </c>
      <c r="S693" s="728"/>
      <c r="T693" s="728"/>
      <c r="U693" s="182"/>
      <c r="V693" s="170" t="str">
        <f t="shared" si="429"/>
        <v/>
      </c>
      <c r="W693" s="714"/>
      <c r="X693" s="708"/>
      <c r="Y693" s="714"/>
      <c r="AA693" s="417"/>
      <c r="AB693" s="417"/>
      <c r="AC693" s="539"/>
      <c r="AD693" s="526"/>
    </row>
    <row r="694" spans="2:30" s="78" customFormat="1" ht="13.9" customHeight="1" thickTop="1" thickBot="1" x14ac:dyDescent="0.25">
      <c r="B694" s="446"/>
      <c r="C694" s="459"/>
      <c r="D694" s="446"/>
      <c r="E694" s="459"/>
      <c r="F694" s="613"/>
      <c r="G694" s="123">
        <f>'Mapa de Risco'!F694</f>
        <v>0</v>
      </c>
      <c r="H694" s="711" t="s">
        <v>28</v>
      </c>
      <c r="I694" s="712"/>
      <c r="J694" s="713"/>
      <c r="K694" s="182"/>
      <c r="L694" s="170" t="str">
        <f t="shared" si="422"/>
        <v/>
      </c>
      <c r="M694" s="714"/>
      <c r="N694" s="744"/>
      <c r="O694" s="726"/>
      <c r="P694" s="117"/>
      <c r="Q694" s="80">
        <f>'Mapa de Risco'!H694</f>
        <v>0</v>
      </c>
      <c r="R694" s="728" t="s">
        <v>28</v>
      </c>
      <c r="S694" s="728"/>
      <c r="T694" s="728"/>
      <c r="U694" s="182"/>
      <c r="V694" s="170" t="str">
        <f t="shared" si="429"/>
        <v/>
      </c>
      <c r="W694" s="714"/>
      <c r="X694" s="708"/>
      <c r="Y694" s="714"/>
      <c r="AA694" s="417"/>
      <c r="AB694" s="417"/>
      <c r="AC694" s="539"/>
      <c r="AD694" s="526"/>
    </row>
    <row r="695" spans="2:30" s="78" customFormat="1" ht="13.9" customHeight="1" thickTop="1" thickBot="1" x14ac:dyDescent="0.25">
      <c r="B695" s="446"/>
      <c r="C695" s="459"/>
      <c r="D695" s="446"/>
      <c r="E695" s="459"/>
      <c r="F695" s="613"/>
      <c r="G695" s="123">
        <f>'Mapa de Risco'!F695</f>
        <v>0</v>
      </c>
      <c r="H695" s="711" t="s">
        <v>28</v>
      </c>
      <c r="I695" s="712"/>
      <c r="J695" s="713"/>
      <c r="K695" s="182"/>
      <c r="L695" s="170" t="str">
        <f t="shared" si="422"/>
        <v/>
      </c>
      <c r="M695" s="714"/>
      <c r="N695" s="744"/>
      <c r="O695" s="726"/>
      <c r="P695" s="117"/>
      <c r="Q695" s="80">
        <f>'Mapa de Risco'!H695</f>
        <v>0</v>
      </c>
      <c r="R695" s="728" t="s">
        <v>28</v>
      </c>
      <c r="S695" s="728"/>
      <c r="T695" s="728"/>
      <c r="U695" s="182"/>
      <c r="V695" s="170" t="str">
        <f t="shared" si="429"/>
        <v/>
      </c>
      <c r="W695" s="714"/>
      <c r="X695" s="708"/>
      <c r="Y695" s="714"/>
      <c r="AA695" s="417"/>
      <c r="AB695" s="417"/>
      <c r="AC695" s="539"/>
      <c r="AD695" s="526"/>
    </row>
    <row r="696" spans="2:30" s="78" customFormat="1" ht="13.9" customHeight="1" thickTop="1" thickBot="1" x14ac:dyDescent="0.25">
      <c r="B696" s="446"/>
      <c r="C696" s="459"/>
      <c r="D696" s="446"/>
      <c r="E696" s="459"/>
      <c r="F696" s="613"/>
      <c r="G696" s="123">
        <f>'Mapa de Risco'!F696</f>
        <v>0</v>
      </c>
      <c r="H696" s="711" t="s">
        <v>28</v>
      </c>
      <c r="I696" s="712"/>
      <c r="J696" s="713"/>
      <c r="K696" s="182"/>
      <c r="L696" s="170" t="str">
        <f t="shared" si="422"/>
        <v/>
      </c>
      <c r="M696" s="714"/>
      <c r="N696" s="744"/>
      <c r="O696" s="726"/>
      <c r="P696" s="117"/>
      <c r="Q696" s="80">
        <f>'Mapa de Risco'!H696</f>
        <v>0</v>
      </c>
      <c r="R696" s="728" t="s">
        <v>28</v>
      </c>
      <c r="S696" s="728"/>
      <c r="T696" s="728"/>
      <c r="U696" s="182"/>
      <c r="V696" s="170" t="str">
        <f t="shared" si="429"/>
        <v/>
      </c>
      <c r="W696" s="714"/>
      <c r="X696" s="708"/>
      <c r="Y696" s="714"/>
      <c r="AA696" s="417"/>
      <c r="AB696" s="417"/>
      <c r="AC696" s="539"/>
      <c r="AD696" s="526"/>
    </row>
    <row r="697" spans="2:30" s="78" customFormat="1" ht="13.9" customHeight="1" thickTop="1" thickBot="1" x14ac:dyDescent="0.25">
      <c r="B697" s="446"/>
      <c r="C697" s="459"/>
      <c r="D697" s="446"/>
      <c r="E697" s="459"/>
      <c r="F697" s="613"/>
      <c r="G697" s="123">
        <f>'Mapa de Risco'!F697</f>
        <v>0</v>
      </c>
      <c r="H697" s="711" t="s">
        <v>28</v>
      </c>
      <c r="I697" s="712"/>
      <c r="J697" s="713"/>
      <c r="K697" s="182"/>
      <c r="L697" s="170" t="str">
        <f t="shared" si="422"/>
        <v/>
      </c>
      <c r="M697" s="714"/>
      <c r="N697" s="744"/>
      <c r="O697" s="726"/>
      <c r="P697" s="117"/>
      <c r="Q697" s="80">
        <f>'Mapa de Risco'!H697</f>
        <v>0</v>
      </c>
      <c r="R697" s="728" t="s">
        <v>28</v>
      </c>
      <c r="S697" s="728"/>
      <c r="T697" s="728"/>
      <c r="U697" s="182"/>
      <c r="V697" s="170" t="str">
        <f t="shared" si="429"/>
        <v/>
      </c>
      <c r="W697" s="714"/>
      <c r="X697" s="708"/>
      <c r="Y697" s="714"/>
      <c r="AA697" s="417"/>
      <c r="AB697" s="417"/>
      <c r="AC697" s="539"/>
      <c r="AD697" s="526"/>
    </row>
    <row r="698" spans="2:30" s="78" customFormat="1" ht="13.9" customHeight="1" thickTop="1" thickBot="1" x14ac:dyDescent="0.25">
      <c r="B698" s="446"/>
      <c r="C698" s="459"/>
      <c r="D698" s="446"/>
      <c r="E698" s="459"/>
      <c r="F698" s="613"/>
      <c r="G698" s="123">
        <f>'Mapa de Risco'!F698</f>
        <v>0</v>
      </c>
      <c r="H698" s="711" t="s">
        <v>28</v>
      </c>
      <c r="I698" s="712"/>
      <c r="J698" s="713"/>
      <c r="K698" s="182"/>
      <c r="L698" s="170" t="str">
        <f t="shared" si="422"/>
        <v/>
      </c>
      <c r="M698" s="714"/>
      <c r="N698" s="744"/>
      <c r="O698" s="726"/>
      <c r="P698" s="117"/>
      <c r="Q698" s="80">
        <f>'Mapa de Risco'!H698</f>
        <v>0</v>
      </c>
      <c r="R698" s="728" t="s">
        <v>28</v>
      </c>
      <c r="S698" s="728"/>
      <c r="T698" s="728"/>
      <c r="U698" s="182"/>
      <c r="V698" s="170" t="str">
        <f t="shared" si="429"/>
        <v/>
      </c>
      <c r="W698" s="714"/>
      <c r="X698" s="708"/>
      <c r="Y698" s="714"/>
      <c r="AA698" s="417"/>
      <c r="AB698" s="417"/>
      <c r="AC698" s="539"/>
      <c r="AD698" s="526"/>
    </row>
    <row r="699" spans="2:30" s="78" customFormat="1" ht="13.9" customHeight="1" thickTop="1" thickBot="1" x14ac:dyDescent="0.25">
      <c r="B699" s="446"/>
      <c r="C699" s="459"/>
      <c r="D699" s="446"/>
      <c r="E699" s="459"/>
      <c r="F699" s="613"/>
      <c r="G699" s="123">
        <f>'Mapa de Risco'!F699</f>
        <v>0</v>
      </c>
      <c r="H699" s="711" t="s">
        <v>28</v>
      </c>
      <c r="I699" s="712"/>
      <c r="J699" s="713"/>
      <c r="K699" s="182"/>
      <c r="L699" s="170" t="str">
        <f t="shared" si="422"/>
        <v/>
      </c>
      <c r="M699" s="714"/>
      <c r="N699" s="744"/>
      <c r="O699" s="726"/>
      <c r="P699" s="117"/>
      <c r="Q699" s="80">
        <f>'Mapa de Risco'!H699</f>
        <v>0</v>
      </c>
      <c r="R699" s="728" t="s">
        <v>28</v>
      </c>
      <c r="S699" s="728"/>
      <c r="T699" s="728"/>
      <c r="U699" s="182"/>
      <c r="V699" s="170" t="str">
        <f t="shared" si="429"/>
        <v/>
      </c>
      <c r="W699" s="714"/>
      <c r="X699" s="708"/>
      <c r="Y699" s="714"/>
      <c r="AA699" s="417"/>
      <c r="AB699" s="417"/>
      <c r="AC699" s="539"/>
      <c r="AD699" s="526"/>
    </row>
    <row r="700" spans="2:30" s="78" customFormat="1" ht="13.9" customHeight="1" thickTop="1" thickBot="1" x14ac:dyDescent="0.25">
      <c r="B700" s="446"/>
      <c r="C700" s="459"/>
      <c r="D700" s="446"/>
      <c r="E700" s="459"/>
      <c r="F700" s="613"/>
      <c r="G700" s="123">
        <f>'Mapa de Risco'!F700</f>
        <v>0</v>
      </c>
      <c r="H700" s="711" t="s">
        <v>28</v>
      </c>
      <c r="I700" s="712"/>
      <c r="J700" s="713"/>
      <c r="K700" s="182"/>
      <c r="L700" s="170" t="str">
        <f t="shared" si="422"/>
        <v/>
      </c>
      <c r="M700" s="714"/>
      <c r="N700" s="744"/>
      <c r="O700" s="726"/>
      <c r="P700" s="117"/>
      <c r="Q700" s="80">
        <f>'Mapa de Risco'!H700</f>
        <v>0</v>
      </c>
      <c r="R700" s="728" t="s">
        <v>28</v>
      </c>
      <c r="S700" s="728"/>
      <c r="T700" s="728"/>
      <c r="U700" s="182"/>
      <c r="V700" s="170" t="str">
        <f t="shared" si="429"/>
        <v/>
      </c>
      <c r="W700" s="714"/>
      <c r="X700" s="708"/>
      <c r="Y700" s="714"/>
      <c r="AA700" s="417"/>
      <c r="AB700" s="417"/>
      <c r="AC700" s="539"/>
      <c r="AD700" s="526"/>
    </row>
    <row r="701" spans="2:30" s="78" customFormat="1" ht="13.9" customHeight="1" thickTop="1" thickBot="1" x14ac:dyDescent="0.25">
      <c r="B701" s="446"/>
      <c r="C701" s="459"/>
      <c r="D701" s="447"/>
      <c r="E701" s="460"/>
      <c r="F701" s="614"/>
      <c r="G701" s="123">
        <f>'Mapa de Risco'!F701</f>
        <v>0</v>
      </c>
      <c r="H701" s="711" t="s">
        <v>28</v>
      </c>
      <c r="I701" s="712"/>
      <c r="J701" s="713"/>
      <c r="K701" s="182"/>
      <c r="L701" s="170" t="str">
        <f t="shared" si="422"/>
        <v/>
      </c>
      <c r="M701" s="715"/>
      <c r="N701" s="745"/>
      <c r="O701" s="727"/>
      <c r="P701" s="117"/>
      <c r="Q701" s="80">
        <f>'Mapa de Risco'!H701</f>
        <v>0</v>
      </c>
      <c r="R701" s="728" t="s">
        <v>28</v>
      </c>
      <c r="S701" s="728"/>
      <c r="T701" s="728"/>
      <c r="U701" s="182"/>
      <c r="V701" s="170" t="str">
        <f t="shared" si="429"/>
        <v/>
      </c>
      <c r="W701" s="715"/>
      <c r="X701" s="709"/>
      <c r="Y701" s="715"/>
      <c r="AA701" s="418"/>
      <c r="AB701" s="418"/>
      <c r="AC701" s="540"/>
      <c r="AD701" s="527"/>
    </row>
    <row r="702" spans="2:30" s="78" customFormat="1" ht="13.9" customHeight="1" thickTop="1" thickBot="1" x14ac:dyDescent="0.25">
      <c r="B702" s="446"/>
      <c r="C702" s="459"/>
      <c r="D702" s="445" t="str">
        <f>'Mapa de Risco'!D702:D711</f>
        <v>FCS.06</v>
      </c>
      <c r="E702" s="470">
        <f>'Mapa de Risco'!E702:E711</f>
        <v>0</v>
      </c>
      <c r="F702" s="612" t="str">
        <f>'Mapa de Risco'!G702:G711</f>
        <v>Evento 70</v>
      </c>
      <c r="G702" s="123">
        <f>'Mapa de Risco'!F702</f>
        <v>0</v>
      </c>
      <c r="H702" s="711" t="s">
        <v>28</v>
      </c>
      <c r="I702" s="712"/>
      <c r="J702" s="713"/>
      <c r="K702" s="182"/>
      <c r="L702" s="170" t="str">
        <f t="shared" si="422"/>
        <v/>
      </c>
      <c r="M702" s="714" t="str">
        <f t="shared" ref="M702" si="455">IFERROR(AVERAGE(L702:L711),"")</f>
        <v/>
      </c>
      <c r="N702" s="744" t="str">
        <f t="shared" ref="N702" si="456">IF(M702="","",IF(M702&lt;=0.1,$L$10,IF(M702&lt;=0.3,$K$10,IF(M702&lt;=0.5,$J$10,IF(M702&lt;=0.7,$I$10,IF(M702&lt;=0.8,$H$10,""))))))</f>
        <v/>
      </c>
      <c r="O702" s="726" t="str">
        <f t="shared" ref="O702" si="457">IFERROR(1-M702,"")</f>
        <v/>
      </c>
      <c r="P702" s="117"/>
      <c r="Q702" s="80">
        <f>'Mapa de Risco'!H702</f>
        <v>0</v>
      </c>
      <c r="R702" s="728" t="s">
        <v>28</v>
      </c>
      <c r="S702" s="728"/>
      <c r="T702" s="728"/>
      <c r="U702" s="182"/>
      <c r="V702" s="170" t="str">
        <f t="shared" si="429"/>
        <v/>
      </c>
      <c r="W702" s="714" t="str">
        <f t="shared" ref="W702" si="458">IFERROR(AVERAGE(V702:V711),"")</f>
        <v/>
      </c>
      <c r="X702" s="708" t="str">
        <f t="shared" ref="X702" si="459">IF(W702="","",IF(W702&lt;=0.1,$V$10,IF(W702&lt;=0.3,$U$10,IF(W702&lt;=0.5,$T$10,IF(W702&lt;=0.7,$S$10,IF(W702&lt;=0.8,$R$10,""))))))</f>
        <v/>
      </c>
      <c r="Y702" s="714" t="str">
        <f t="shared" ref="Y702" si="460">IFERROR(1-W702,"")</f>
        <v/>
      </c>
      <c r="AA702" s="417" t="str">
        <f>IFERROR(IF(ROUND('Mapa de Risco'!K702:K711*'Avaliar os Controles Existent.'!O702:O711,0)&lt;=1,1,ROUND('Mapa de Risco'!K702:K711*'Avaliar os Controles Existent.'!O702:O711,0)),"")</f>
        <v/>
      </c>
      <c r="AB702" s="417" t="str">
        <f>IFERROR(IF(ROUND('Mapa de Risco'!L702:L711*'Avaliar os Controles Existent.'!Y702:Y711,0)&lt;=1,1,ROUND('Mapa de Risco'!L702:L711*'Avaliar os Controles Existent.'!Y702:Y711,0)),"")</f>
        <v/>
      </c>
      <c r="AC702" s="538" t="str">
        <f t="shared" ref="AC702:AC762" si="461">IFERROR(AA702*AB702,"")</f>
        <v/>
      </c>
      <c r="AD702" s="525" t="str">
        <f t="shared" si="436"/>
        <v/>
      </c>
    </row>
    <row r="703" spans="2:30" s="78" customFormat="1" ht="13.9" customHeight="1" thickTop="1" thickBot="1" x14ac:dyDescent="0.25">
      <c r="B703" s="446"/>
      <c r="C703" s="459"/>
      <c r="D703" s="446"/>
      <c r="E703" s="459"/>
      <c r="F703" s="613"/>
      <c r="G703" s="123">
        <f>'Mapa de Risco'!F703</f>
        <v>0</v>
      </c>
      <c r="H703" s="711" t="s">
        <v>28</v>
      </c>
      <c r="I703" s="712"/>
      <c r="J703" s="713"/>
      <c r="K703" s="182"/>
      <c r="L703" s="170" t="str">
        <f t="shared" si="422"/>
        <v/>
      </c>
      <c r="M703" s="714"/>
      <c r="N703" s="744"/>
      <c r="O703" s="726"/>
      <c r="P703" s="117"/>
      <c r="Q703" s="80">
        <f>'Mapa de Risco'!H703</f>
        <v>0</v>
      </c>
      <c r="R703" s="728" t="s">
        <v>28</v>
      </c>
      <c r="S703" s="728"/>
      <c r="T703" s="728"/>
      <c r="U703" s="182"/>
      <c r="V703" s="170" t="str">
        <f t="shared" si="429"/>
        <v/>
      </c>
      <c r="W703" s="714"/>
      <c r="X703" s="708"/>
      <c r="Y703" s="714"/>
      <c r="AA703" s="417"/>
      <c r="AB703" s="417"/>
      <c r="AC703" s="539"/>
      <c r="AD703" s="526"/>
    </row>
    <row r="704" spans="2:30" s="78" customFormat="1" ht="13.9" customHeight="1" thickTop="1" thickBot="1" x14ac:dyDescent="0.25">
      <c r="B704" s="446"/>
      <c r="C704" s="459"/>
      <c r="D704" s="446"/>
      <c r="E704" s="459"/>
      <c r="F704" s="613"/>
      <c r="G704" s="123">
        <f>'Mapa de Risco'!F704</f>
        <v>0</v>
      </c>
      <c r="H704" s="711" t="s">
        <v>28</v>
      </c>
      <c r="I704" s="712"/>
      <c r="J704" s="713"/>
      <c r="K704" s="182"/>
      <c r="L704" s="170" t="str">
        <f t="shared" si="422"/>
        <v/>
      </c>
      <c r="M704" s="714"/>
      <c r="N704" s="744"/>
      <c r="O704" s="726"/>
      <c r="P704" s="117"/>
      <c r="Q704" s="80">
        <f>'Mapa de Risco'!H704</f>
        <v>0</v>
      </c>
      <c r="R704" s="728" t="s">
        <v>28</v>
      </c>
      <c r="S704" s="728"/>
      <c r="T704" s="728"/>
      <c r="U704" s="182"/>
      <c r="V704" s="170" t="str">
        <f t="shared" si="429"/>
        <v/>
      </c>
      <c r="W704" s="714"/>
      <c r="X704" s="708"/>
      <c r="Y704" s="714"/>
      <c r="AA704" s="417"/>
      <c r="AB704" s="417"/>
      <c r="AC704" s="539"/>
      <c r="AD704" s="526"/>
    </row>
    <row r="705" spans="2:30" s="78" customFormat="1" ht="13.9" customHeight="1" thickTop="1" thickBot="1" x14ac:dyDescent="0.25">
      <c r="B705" s="446"/>
      <c r="C705" s="459"/>
      <c r="D705" s="446"/>
      <c r="E705" s="459"/>
      <c r="F705" s="613"/>
      <c r="G705" s="123">
        <f>'Mapa de Risco'!F705</f>
        <v>0</v>
      </c>
      <c r="H705" s="711" t="s">
        <v>28</v>
      </c>
      <c r="I705" s="712"/>
      <c r="J705" s="713"/>
      <c r="K705" s="182"/>
      <c r="L705" s="170" t="str">
        <f t="shared" si="422"/>
        <v/>
      </c>
      <c r="M705" s="714"/>
      <c r="N705" s="744"/>
      <c r="O705" s="726"/>
      <c r="P705" s="117"/>
      <c r="Q705" s="80">
        <f>'Mapa de Risco'!H705</f>
        <v>0</v>
      </c>
      <c r="R705" s="728" t="s">
        <v>28</v>
      </c>
      <c r="S705" s="728"/>
      <c r="T705" s="728"/>
      <c r="U705" s="182"/>
      <c r="V705" s="170" t="str">
        <f t="shared" si="429"/>
        <v/>
      </c>
      <c r="W705" s="714"/>
      <c r="X705" s="708"/>
      <c r="Y705" s="714"/>
      <c r="AA705" s="417"/>
      <c r="AB705" s="417"/>
      <c r="AC705" s="539"/>
      <c r="AD705" s="526"/>
    </row>
    <row r="706" spans="2:30" s="78" customFormat="1" ht="13.9" customHeight="1" thickTop="1" thickBot="1" x14ac:dyDescent="0.25">
      <c r="B706" s="446"/>
      <c r="C706" s="459"/>
      <c r="D706" s="446"/>
      <c r="E706" s="459"/>
      <c r="F706" s="613"/>
      <c r="G706" s="123">
        <f>'Mapa de Risco'!F706</f>
        <v>0</v>
      </c>
      <c r="H706" s="711" t="s">
        <v>28</v>
      </c>
      <c r="I706" s="712"/>
      <c r="J706" s="713"/>
      <c r="K706" s="182"/>
      <c r="L706" s="170" t="str">
        <f t="shared" si="422"/>
        <v/>
      </c>
      <c r="M706" s="714"/>
      <c r="N706" s="744"/>
      <c r="O706" s="726"/>
      <c r="P706" s="117"/>
      <c r="Q706" s="80">
        <f>'Mapa de Risco'!H706</f>
        <v>0</v>
      </c>
      <c r="R706" s="728" t="s">
        <v>28</v>
      </c>
      <c r="S706" s="728"/>
      <c r="T706" s="728"/>
      <c r="U706" s="182"/>
      <c r="V706" s="170" t="str">
        <f t="shared" si="429"/>
        <v/>
      </c>
      <c r="W706" s="714"/>
      <c r="X706" s="708"/>
      <c r="Y706" s="714"/>
      <c r="AA706" s="417"/>
      <c r="AB706" s="417"/>
      <c r="AC706" s="539"/>
      <c r="AD706" s="526"/>
    </row>
    <row r="707" spans="2:30" s="78" customFormat="1" ht="13.9" customHeight="1" thickTop="1" thickBot="1" x14ac:dyDescent="0.25">
      <c r="B707" s="446"/>
      <c r="C707" s="459"/>
      <c r="D707" s="446"/>
      <c r="E707" s="459"/>
      <c r="F707" s="613"/>
      <c r="G707" s="123">
        <f>'Mapa de Risco'!F707</f>
        <v>0</v>
      </c>
      <c r="H707" s="711" t="s">
        <v>28</v>
      </c>
      <c r="I707" s="712"/>
      <c r="J707" s="713"/>
      <c r="K707" s="182"/>
      <c r="L707" s="170" t="str">
        <f t="shared" si="422"/>
        <v/>
      </c>
      <c r="M707" s="714"/>
      <c r="N707" s="744"/>
      <c r="O707" s="726"/>
      <c r="P707" s="117"/>
      <c r="Q707" s="80">
        <f>'Mapa de Risco'!H707</f>
        <v>0</v>
      </c>
      <c r="R707" s="728" t="s">
        <v>28</v>
      </c>
      <c r="S707" s="728"/>
      <c r="T707" s="728"/>
      <c r="U707" s="182"/>
      <c r="V707" s="170" t="str">
        <f t="shared" si="429"/>
        <v/>
      </c>
      <c r="W707" s="714"/>
      <c r="X707" s="708"/>
      <c r="Y707" s="714"/>
      <c r="AA707" s="417"/>
      <c r="AB707" s="417"/>
      <c r="AC707" s="539"/>
      <c r="AD707" s="526"/>
    </row>
    <row r="708" spans="2:30" s="78" customFormat="1" ht="13.9" customHeight="1" thickTop="1" thickBot="1" x14ac:dyDescent="0.25">
      <c r="B708" s="446"/>
      <c r="C708" s="459"/>
      <c r="D708" s="446"/>
      <c r="E708" s="459"/>
      <c r="F708" s="613"/>
      <c r="G708" s="123">
        <f>'Mapa de Risco'!F708</f>
        <v>0</v>
      </c>
      <c r="H708" s="711" t="s">
        <v>28</v>
      </c>
      <c r="I708" s="712"/>
      <c r="J708" s="713"/>
      <c r="K708" s="182"/>
      <c r="L708" s="170" t="str">
        <f t="shared" si="422"/>
        <v/>
      </c>
      <c r="M708" s="714"/>
      <c r="N708" s="744"/>
      <c r="O708" s="726"/>
      <c r="P708" s="117"/>
      <c r="Q708" s="80">
        <f>'Mapa de Risco'!H708</f>
        <v>0</v>
      </c>
      <c r="R708" s="728" t="s">
        <v>28</v>
      </c>
      <c r="S708" s="728"/>
      <c r="T708" s="728"/>
      <c r="U708" s="182"/>
      <c r="V708" s="170" t="str">
        <f t="shared" si="429"/>
        <v/>
      </c>
      <c r="W708" s="714"/>
      <c r="X708" s="708"/>
      <c r="Y708" s="714"/>
      <c r="AA708" s="417"/>
      <c r="AB708" s="417"/>
      <c r="AC708" s="539"/>
      <c r="AD708" s="526"/>
    </row>
    <row r="709" spans="2:30" s="78" customFormat="1" ht="13.9" customHeight="1" thickTop="1" thickBot="1" x14ac:dyDescent="0.25">
      <c r="B709" s="446"/>
      <c r="C709" s="459"/>
      <c r="D709" s="446"/>
      <c r="E709" s="459"/>
      <c r="F709" s="613"/>
      <c r="G709" s="123">
        <f>'Mapa de Risco'!F709</f>
        <v>0</v>
      </c>
      <c r="H709" s="711" t="s">
        <v>28</v>
      </c>
      <c r="I709" s="712"/>
      <c r="J709" s="713"/>
      <c r="K709" s="182"/>
      <c r="L709" s="170" t="str">
        <f t="shared" si="422"/>
        <v/>
      </c>
      <c r="M709" s="714"/>
      <c r="N709" s="744"/>
      <c r="O709" s="726"/>
      <c r="P709" s="117"/>
      <c r="Q709" s="80">
        <f>'Mapa de Risco'!H709</f>
        <v>0</v>
      </c>
      <c r="R709" s="728" t="s">
        <v>28</v>
      </c>
      <c r="S709" s="728"/>
      <c r="T709" s="728"/>
      <c r="U709" s="182"/>
      <c r="V709" s="170" t="str">
        <f t="shared" si="429"/>
        <v/>
      </c>
      <c r="W709" s="714"/>
      <c r="X709" s="708"/>
      <c r="Y709" s="714"/>
      <c r="AA709" s="417"/>
      <c r="AB709" s="417"/>
      <c r="AC709" s="539"/>
      <c r="AD709" s="526"/>
    </row>
    <row r="710" spans="2:30" s="78" customFormat="1" ht="13.9" customHeight="1" thickTop="1" thickBot="1" x14ac:dyDescent="0.25">
      <c r="B710" s="446"/>
      <c r="C710" s="459"/>
      <c r="D710" s="446"/>
      <c r="E710" s="459"/>
      <c r="F710" s="613"/>
      <c r="G710" s="123">
        <f>'Mapa de Risco'!F710</f>
        <v>0</v>
      </c>
      <c r="H710" s="711" t="s">
        <v>28</v>
      </c>
      <c r="I710" s="712"/>
      <c r="J710" s="713"/>
      <c r="K710" s="182"/>
      <c r="L710" s="170" t="str">
        <f t="shared" si="422"/>
        <v/>
      </c>
      <c r="M710" s="714"/>
      <c r="N710" s="744"/>
      <c r="O710" s="726"/>
      <c r="P710" s="117"/>
      <c r="Q710" s="80">
        <f>'Mapa de Risco'!H710</f>
        <v>0</v>
      </c>
      <c r="R710" s="728" t="s">
        <v>28</v>
      </c>
      <c r="S710" s="728"/>
      <c r="T710" s="728"/>
      <c r="U710" s="182"/>
      <c r="V710" s="170" t="str">
        <f t="shared" si="429"/>
        <v/>
      </c>
      <c r="W710" s="714"/>
      <c r="X710" s="708"/>
      <c r="Y710" s="714"/>
      <c r="AA710" s="417"/>
      <c r="AB710" s="417"/>
      <c r="AC710" s="539"/>
      <c r="AD710" s="526"/>
    </row>
    <row r="711" spans="2:30" s="78" customFormat="1" ht="13.9" customHeight="1" thickTop="1" thickBot="1" x14ac:dyDescent="0.25">
      <c r="B711" s="446"/>
      <c r="C711" s="459"/>
      <c r="D711" s="447"/>
      <c r="E711" s="460"/>
      <c r="F711" s="614"/>
      <c r="G711" s="123">
        <f>'Mapa de Risco'!F711</f>
        <v>0</v>
      </c>
      <c r="H711" s="711" t="s">
        <v>28</v>
      </c>
      <c r="I711" s="712"/>
      <c r="J711" s="713"/>
      <c r="K711" s="182"/>
      <c r="L711" s="170" t="str">
        <f t="shared" si="422"/>
        <v/>
      </c>
      <c r="M711" s="715"/>
      <c r="N711" s="745"/>
      <c r="O711" s="727"/>
      <c r="P711" s="117"/>
      <c r="Q711" s="80">
        <f>'Mapa de Risco'!H711</f>
        <v>0</v>
      </c>
      <c r="R711" s="728" t="s">
        <v>28</v>
      </c>
      <c r="S711" s="728"/>
      <c r="T711" s="728"/>
      <c r="U711" s="182"/>
      <c r="V711" s="170" t="str">
        <f t="shared" si="429"/>
        <v/>
      </c>
      <c r="W711" s="715"/>
      <c r="X711" s="709"/>
      <c r="Y711" s="715"/>
      <c r="AA711" s="418"/>
      <c r="AB711" s="418"/>
      <c r="AC711" s="540"/>
      <c r="AD711" s="527"/>
    </row>
    <row r="712" spans="2:30" s="78" customFormat="1" ht="13.9" customHeight="1" thickTop="1" thickBot="1" x14ac:dyDescent="0.25">
      <c r="B712" s="446"/>
      <c r="C712" s="459"/>
      <c r="D712" s="445" t="str">
        <f>'Mapa de Risco'!D712:D721</f>
        <v>FCS.07</v>
      </c>
      <c r="E712" s="470">
        <f>'Mapa de Risco'!E712:E721</f>
        <v>0</v>
      </c>
      <c r="F712" s="612" t="str">
        <f>'Mapa de Risco'!G712:G721</f>
        <v>Evento 71</v>
      </c>
      <c r="G712" s="123">
        <f>'Mapa de Risco'!F712</f>
        <v>0</v>
      </c>
      <c r="H712" s="711" t="s">
        <v>28</v>
      </c>
      <c r="I712" s="712"/>
      <c r="J712" s="713"/>
      <c r="K712" s="182"/>
      <c r="L712" s="170" t="str">
        <f t="shared" si="422"/>
        <v/>
      </c>
      <c r="M712" s="714" t="str">
        <f t="shared" ref="M712" si="462">IFERROR(AVERAGE(L712:L721),"")</f>
        <v/>
      </c>
      <c r="N712" s="744" t="str">
        <f t="shared" ref="N712" si="463">IF(M712="","",IF(M712&lt;=0.1,$L$10,IF(M712&lt;=0.3,$K$10,IF(M712&lt;=0.5,$J$10,IF(M712&lt;=0.7,$I$10,IF(M712&lt;=0.8,$H$10,""))))))</f>
        <v/>
      </c>
      <c r="O712" s="726" t="str">
        <f t="shared" ref="O712" si="464">IFERROR(1-M712,"")</f>
        <v/>
      </c>
      <c r="P712" s="117"/>
      <c r="Q712" s="80">
        <f>'Mapa de Risco'!H712</f>
        <v>0</v>
      </c>
      <c r="R712" s="728" t="s">
        <v>28</v>
      </c>
      <c r="S712" s="728"/>
      <c r="T712" s="728"/>
      <c r="U712" s="182"/>
      <c r="V712" s="170" t="str">
        <f t="shared" si="429"/>
        <v/>
      </c>
      <c r="W712" s="714" t="str">
        <f t="shared" ref="W712" si="465">IFERROR(AVERAGE(V712:V721),"")</f>
        <v/>
      </c>
      <c r="X712" s="708" t="str">
        <f t="shared" ref="X712" si="466">IF(W712="","",IF(W712&lt;=0.1,$V$10,IF(W712&lt;=0.3,$U$10,IF(W712&lt;=0.5,$T$10,IF(W712&lt;=0.7,$S$10,IF(W712&lt;=0.8,$R$10,""))))))</f>
        <v/>
      </c>
      <c r="Y712" s="714" t="str">
        <f t="shared" ref="Y712" si="467">IFERROR(1-W712,"")</f>
        <v/>
      </c>
      <c r="AA712" s="417" t="str">
        <f>IFERROR(IF(ROUND('Mapa de Risco'!K712:K721*'Avaliar os Controles Existent.'!O712:O721,0)&lt;=1,1,ROUND('Mapa de Risco'!K712:K721*'Avaliar os Controles Existent.'!O712:O721,0)),"")</f>
        <v/>
      </c>
      <c r="AB712" s="417" t="str">
        <f>IFERROR(IF(ROUND('Mapa de Risco'!L712:L721*'Avaliar os Controles Existent.'!Y712:Y721,0)&lt;=1,1,ROUND('Mapa de Risco'!L712:L721*'Avaliar os Controles Existent.'!Y712:Y721,0)),"")</f>
        <v/>
      </c>
      <c r="AC712" s="538" t="str">
        <f t="shared" si="461"/>
        <v/>
      </c>
      <c r="AD712" s="525" t="str">
        <f t="shared" si="436"/>
        <v/>
      </c>
    </row>
    <row r="713" spans="2:30" s="78" customFormat="1" ht="13.9" customHeight="1" thickTop="1" thickBot="1" x14ac:dyDescent="0.25">
      <c r="B713" s="446"/>
      <c r="C713" s="459"/>
      <c r="D713" s="446"/>
      <c r="E713" s="459"/>
      <c r="F713" s="613"/>
      <c r="G713" s="123">
        <f>'Mapa de Risco'!F713</f>
        <v>0</v>
      </c>
      <c r="H713" s="711" t="s">
        <v>28</v>
      </c>
      <c r="I713" s="712"/>
      <c r="J713" s="713"/>
      <c r="K713" s="182"/>
      <c r="L713" s="170" t="str">
        <f t="shared" si="422"/>
        <v/>
      </c>
      <c r="M713" s="714"/>
      <c r="N713" s="744"/>
      <c r="O713" s="726"/>
      <c r="P713" s="117"/>
      <c r="Q713" s="80">
        <f>'Mapa de Risco'!H713</f>
        <v>0</v>
      </c>
      <c r="R713" s="728" t="s">
        <v>28</v>
      </c>
      <c r="S713" s="728"/>
      <c r="T713" s="728"/>
      <c r="U713" s="182"/>
      <c r="V713" s="170" t="str">
        <f t="shared" si="429"/>
        <v/>
      </c>
      <c r="W713" s="714"/>
      <c r="X713" s="708"/>
      <c r="Y713" s="714"/>
      <c r="AA713" s="417"/>
      <c r="AB713" s="417"/>
      <c r="AC713" s="539"/>
      <c r="AD713" s="526"/>
    </row>
    <row r="714" spans="2:30" s="78" customFormat="1" ht="13.9" customHeight="1" thickTop="1" thickBot="1" x14ac:dyDescent="0.25">
      <c r="B714" s="446"/>
      <c r="C714" s="459"/>
      <c r="D714" s="446"/>
      <c r="E714" s="459"/>
      <c r="F714" s="613"/>
      <c r="G714" s="123">
        <f>'Mapa de Risco'!F714</f>
        <v>0</v>
      </c>
      <c r="H714" s="711" t="s">
        <v>28</v>
      </c>
      <c r="I714" s="712"/>
      <c r="J714" s="713"/>
      <c r="K714" s="182"/>
      <c r="L714" s="170" t="str">
        <f t="shared" si="422"/>
        <v/>
      </c>
      <c r="M714" s="714"/>
      <c r="N714" s="744"/>
      <c r="O714" s="726"/>
      <c r="P714" s="117"/>
      <c r="Q714" s="80">
        <f>'Mapa de Risco'!H714</f>
        <v>0</v>
      </c>
      <c r="R714" s="728" t="s">
        <v>28</v>
      </c>
      <c r="S714" s="728"/>
      <c r="T714" s="728"/>
      <c r="U714" s="182"/>
      <c r="V714" s="170" t="str">
        <f t="shared" si="429"/>
        <v/>
      </c>
      <c r="W714" s="714"/>
      <c r="X714" s="708"/>
      <c r="Y714" s="714"/>
      <c r="AA714" s="417"/>
      <c r="AB714" s="417"/>
      <c r="AC714" s="539"/>
      <c r="AD714" s="526"/>
    </row>
    <row r="715" spans="2:30" s="78" customFormat="1" ht="13.9" customHeight="1" thickTop="1" thickBot="1" x14ac:dyDescent="0.25">
      <c r="B715" s="446"/>
      <c r="C715" s="459"/>
      <c r="D715" s="446"/>
      <c r="E715" s="459"/>
      <c r="F715" s="613"/>
      <c r="G715" s="123">
        <f>'Mapa de Risco'!F715</f>
        <v>0</v>
      </c>
      <c r="H715" s="711" t="s">
        <v>28</v>
      </c>
      <c r="I715" s="712"/>
      <c r="J715" s="713"/>
      <c r="K715" s="182"/>
      <c r="L715" s="170" t="str">
        <f t="shared" si="422"/>
        <v/>
      </c>
      <c r="M715" s="714"/>
      <c r="N715" s="744"/>
      <c r="O715" s="726"/>
      <c r="P715" s="117"/>
      <c r="Q715" s="80">
        <f>'Mapa de Risco'!H715</f>
        <v>0</v>
      </c>
      <c r="R715" s="728" t="s">
        <v>28</v>
      </c>
      <c r="S715" s="728"/>
      <c r="T715" s="728"/>
      <c r="U715" s="182"/>
      <c r="V715" s="170" t="str">
        <f t="shared" si="429"/>
        <v/>
      </c>
      <c r="W715" s="714"/>
      <c r="X715" s="708"/>
      <c r="Y715" s="714"/>
      <c r="AA715" s="417"/>
      <c r="AB715" s="417"/>
      <c r="AC715" s="539"/>
      <c r="AD715" s="526"/>
    </row>
    <row r="716" spans="2:30" s="78" customFormat="1" ht="13.9" customHeight="1" thickTop="1" thickBot="1" x14ac:dyDescent="0.25">
      <c r="B716" s="446"/>
      <c r="C716" s="459"/>
      <c r="D716" s="446"/>
      <c r="E716" s="459"/>
      <c r="F716" s="613"/>
      <c r="G716" s="123">
        <f>'Mapa de Risco'!F716</f>
        <v>0</v>
      </c>
      <c r="H716" s="711" t="s">
        <v>28</v>
      </c>
      <c r="I716" s="712"/>
      <c r="J716" s="713"/>
      <c r="K716" s="182"/>
      <c r="L716" s="170" t="str">
        <f t="shared" ref="L716:L779" si="468">IF(K716=$H$10,$H$9,IF(K716=$I$10,$I$9,IF(K716=$J$10,$J$9,IF(K716=$K$10,$K$9,IF(K716=$L$10,$L$9,"")))))</f>
        <v/>
      </c>
      <c r="M716" s="714"/>
      <c r="N716" s="744"/>
      <c r="O716" s="726"/>
      <c r="P716" s="117"/>
      <c r="Q716" s="80">
        <f>'Mapa de Risco'!H716</f>
        <v>0</v>
      </c>
      <c r="R716" s="728" t="s">
        <v>28</v>
      </c>
      <c r="S716" s="728"/>
      <c r="T716" s="728"/>
      <c r="U716" s="182"/>
      <c r="V716" s="170" t="str">
        <f t="shared" si="429"/>
        <v/>
      </c>
      <c r="W716" s="714"/>
      <c r="X716" s="708"/>
      <c r="Y716" s="714"/>
      <c r="AA716" s="417"/>
      <c r="AB716" s="417"/>
      <c r="AC716" s="539"/>
      <c r="AD716" s="526"/>
    </row>
    <row r="717" spans="2:30" s="78" customFormat="1" ht="13.9" customHeight="1" thickTop="1" thickBot="1" x14ac:dyDescent="0.25">
      <c r="B717" s="446"/>
      <c r="C717" s="459"/>
      <c r="D717" s="446"/>
      <c r="E717" s="459"/>
      <c r="F717" s="613"/>
      <c r="G717" s="123">
        <f>'Mapa de Risco'!F717</f>
        <v>0</v>
      </c>
      <c r="H717" s="711" t="s">
        <v>28</v>
      </c>
      <c r="I717" s="712"/>
      <c r="J717" s="713"/>
      <c r="K717" s="182"/>
      <c r="L717" s="170" t="str">
        <f t="shared" si="468"/>
        <v/>
      </c>
      <c r="M717" s="714"/>
      <c r="N717" s="744"/>
      <c r="O717" s="726"/>
      <c r="P717" s="117"/>
      <c r="Q717" s="80">
        <f>'Mapa de Risco'!H717</f>
        <v>0</v>
      </c>
      <c r="R717" s="728" t="s">
        <v>28</v>
      </c>
      <c r="S717" s="728"/>
      <c r="T717" s="728"/>
      <c r="U717" s="182"/>
      <c r="V717" s="170" t="str">
        <f t="shared" ref="V717:V780" si="469">IF(U717=$R$10,$R$9,IF(U717=$S$10,$S$9,IF(U717=$T$10,$T$9,IF(U717=$U$10,$U$9,IF(U717=$V$10,$V$9,"")))))</f>
        <v/>
      </c>
      <c r="W717" s="714"/>
      <c r="X717" s="708"/>
      <c r="Y717" s="714"/>
      <c r="AA717" s="417"/>
      <c r="AB717" s="417"/>
      <c r="AC717" s="539"/>
      <c r="AD717" s="526"/>
    </row>
    <row r="718" spans="2:30" s="78" customFormat="1" ht="13.9" customHeight="1" thickTop="1" thickBot="1" x14ac:dyDescent="0.25">
      <c r="B718" s="446"/>
      <c r="C718" s="459"/>
      <c r="D718" s="446"/>
      <c r="E718" s="459"/>
      <c r="F718" s="613"/>
      <c r="G718" s="123">
        <f>'Mapa de Risco'!F718</f>
        <v>0</v>
      </c>
      <c r="H718" s="711" t="s">
        <v>28</v>
      </c>
      <c r="I718" s="712"/>
      <c r="J718" s="713"/>
      <c r="K718" s="182"/>
      <c r="L718" s="170" t="str">
        <f t="shared" si="468"/>
        <v/>
      </c>
      <c r="M718" s="714"/>
      <c r="N718" s="744"/>
      <c r="O718" s="726"/>
      <c r="P718" s="117"/>
      <c r="Q718" s="80">
        <f>'Mapa de Risco'!H718</f>
        <v>0</v>
      </c>
      <c r="R718" s="728" t="s">
        <v>28</v>
      </c>
      <c r="S718" s="728"/>
      <c r="T718" s="728"/>
      <c r="U718" s="182"/>
      <c r="V718" s="170" t="str">
        <f t="shared" si="469"/>
        <v/>
      </c>
      <c r="W718" s="714"/>
      <c r="X718" s="708"/>
      <c r="Y718" s="714"/>
      <c r="AA718" s="417"/>
      <c r="AB718" s="417"/>
      <c r="AC718" s="539"/>
      <c r="AD718" s="526"/>
    </row>
    <row r="719" spans="2:30" s="78" customFormat="1" ht="13.9" customHeight="1" thickTop="1" thickBot="1" x14ac:dyDescent="0.25">
      <c r="B719" s="446"/>
      <c r="C719" s="459"/>
      <c r="D719" s="446"/>
      <c r="E719" s="459"/>
      <c r="F719" s="613"/>
      <c r="G719" s="123">
        <f>'Mapa de Risco'!F719</f>
        <v>0</v>
      </c>
      <c r="H719" s="711" t="s">
        <v>28</v>
      </c>
      <c r="I719" s="712"/>
      <c r="J719" s="713"/>
      <c r="K719" s="182"/>
      <c r="L719" s="170" t="str">
        <f t="shared" si="468"/>
        <v/>
      </c>
      <c r="M719" s="714"/>
      <c r="N719" s="744"/>
      <c r="O719" s="726"/>
      <c r="P719" s="117"/>
      <c r="Q719" s="80">
        <f>'Mapa de Risco'!H719</f>
        <v>0</v>
      </c>
      <c r="R719" s="728" t="s">
        <v>28</v>
      </c>
      <c r="S719" s="728"/>
      <c r="T719" s="728"/>
      <c r="U719" s="182"/>
      <c r="V719" s="170" t="str">
        <f t="shared" si="469"/>
        <v/>
      </c>
      <c r="W719" s="714"/>
      <c r="X719" s="708"/>
      <c r="Y719" s="714"/>
      <c r="AA719" s="417"/>
      <c r="AB719" s="417"/>
      <c r="AC719" s="539"/>
      <c r="AD719" s="526"/>
    </row>
    <row r="720" spans="2:30" s="78" customFormat="1" ht="13.9" customHeight="1" thickTop="1" thickBot="1" x14ac:dyDescent="0.25">
      <c r="B720" s="446"/>
      <c r="C720" s="459"/>
      <c r="D720" s="446"/>
      <c r="E720" s="459"/>
      <c r="F720" s="613"/>
      <c r="G720" s="123">
        <f>'Mapa de Risco'!F720</f>
        <v>0</v>
      </c>
      <c r="H720" s="711" t="s">
        <v>28</v>
      </c>
      <c r="I720" s="712"/>
      <c r="J720" s="713"/>
      <c r="K720" s="182"/>
      <c r="L720" s="170" t="str">
        <f t="shared" si="468"/>
        <v/>
      </c>
      <c r="M720" s="714"/>
      <c r="N720" s="744"/>
      <c r="O720" s="726"/>
      <c r="P720" s="117"/>
      <c r="Q720" s="80">
        <f>'Mapa de Risco'!H720</f>
        <v>0</v>
      </c>
      <c r="R720" s="728" t="s">
        <v>28</v>
      </c>
      <c r="S720" s="728"/>
      <c r="T720" s="728"/>
      <c r="U720" s="182"/>
      <c r="V720" s="170" t="str">
        <f t="shared" si="469"/>
        <v/>
      </c>
      <c r="W720" s="714"/>
      <c r="X720" s="708"/>
      <c r="Y720" s="714"/>
      <c r="AA720" s="417"/>
      <c r="AB720" s="417"/>
      <c r="AC720" s="539"/>
      <c r="AD720" s="526"/>
    </row>
    <row r="721" spans="2:30" s="78" customFormat="1" ht="13.9" customHeight="1" thickTop="1" thickBot="1" x14ac:dyDescent="0.25">
      <c r="B721" s="446"/>
      <c r="C721" s="459"/>
      <c r="D721" s="447"/>
      <c r="E721" s="460"/>
      <c r="F721" s="614"/>
      <c r="G721" s="123">
        <f>'Mapa de Risco'!F721</f>
        <v>0</v>
      </c>
      <c r="H721" s="711" t="s">
        <v>28</v>
      </c>
      <c r="I721" s="712"/>
      <c r="J721" s="713"/>
      <c r="K721" s="182"/>
      <c r="L721" s="170" t="str">
        <f t="shared" si="468"/>
        <v/>
      </c>
      <c r="M721" s="715"/>
      <c r="N721" s="745"/>
      <c r="O721" s="727"/>
      <c r="P721" s="117"/>
      <c r="Q721" s="80">
        <f>'Mapa de Risco'!H721</f>
        <v>0</v>
      </c>
      <c r="R721" s="728" t="s">
        <v>28</v>
      </c>
      <c r="S721" s="728"/>
      <c r="T721" s="728"/>
      <c r="U721" s="182"/>
      <c r="V721" s="170" t="str">
        <f t="shared" si="469"/>
        <v/>
      </c>
      <c r="W721" s="715"/>
      <c r="X721" s="709"/>
      <c r="Y721" s="715"/>
      <c r="AA721" s="418"/>
      <c r="AB721" s="418"/>
      <c r="AC721" s="540"/>
      <c r="AD721" s="527"/>
    </row>
    <row r="722" spans="2:30" s="78" customFormat="1" ht="13.9" customHeight="1" thickTop="1" thickBot="1" x14ac:dyDescent="0.25">
      <c r="B722" s="446"/>
      <c r="C722" s="459"/>
      <c r="D722" s="445" t="str">
        <f>'Mapa de Risco'!D722:D731</f>
        <v>FCS.08</v>
      </c>
      <c r="E722" s="470">
        <f>'Mapa de Risco'!E722:E731</f>
        <v>0</v>
      </c>
      <c r="F722" s="612" t="str">
        <f>'Mapa de Risco'!G722:G731</f>
        <v>Evento 72</v>
      </c>
      <c r="G722" s="123">
        <f>'Mapa de Risco'!F722</f>
        <v>0</v>
      </c>
      <c r="H722" s="711" t="s">
        <v>28</v>
      </c>
      <c r="I722" s="712"/>
      <c r="J722" s="713"/>
      <c r="K722" s="182"/>
      <c r="L722" s="170" t="str">
        <f t="shared" si="468"/>
        <v/>
      </c>
      <c r="M722" s="714" t="str">
        <f t="shared" ref="M722" si="470">IFERROR(AVERAGE(L722:L731),"")</f>
        <v/>
      </c>
      <c r="N722" s="744" t="str">
        <f t="shared" ref="N722" si="471">IF(M722="","",IF(M722&lt;=0.1,$L$10,IF(M722&lt;=0.3,$K$10,IF(M722&lt;=0.5,$J$10,IF(M722&lt;=0.7,$I$10,IF(M722&lt;=0.8,$H$10,""))))))</f>
        <v/>
      </c>
      <c r="O722" s="726" t="str">
        <f t="shared" ref="O722" si="472">IFERROR(1-M722,"")</f>
        <v/>
      </c>
      <c r="P722" s="117"/>
      <c r="Q722" s="80">
        <f>'Mapa de Risco'!H722</f>
        <v>0</v>
      </c>
      <c r="R722" s="728" t="s">
        <v>28</v>
      </c>
      <c r="S722" s="728"/>
      <c r="T722" s="728"/>
      <c r="U722" s="182"/>
      <c r="V722" s="170" t="str">
        <f t="shared" si="469"/>
        <v/>
      </c>
      <c r="W722" s="714" t="str">
        <f t="shared" ref="W722" si="473">IFERROR(AVERAGE(V722:V731),"")</f>
        <v/>
      </c>
      <c r="X722" s="708" t="str">
        <f t="shared" ref="X722" si="474">IF(W722="","",IF(W722&lt;=0.1,$V$10,IF(W722&lt;=0.3,$U$10,IF(W722&lt;=0.5,$T$10,IF(W722&lt;=0.7,$S$10,IF(W722&lt;=0.8,$R$10,""))))))</f>
        <v/>
      </c>
      <c r="Y722" s="714" t="str">
        <f t="shared" ref="Y722" si="475">IFERROR(1-W722,"")</f>
        <v/>
      </c>
      <c r="AA722" s="417" t="str">
        <f>IFERROR(IF(ROUND('Mapa de Risco'!K722:K731*'Avaliar os Controles Existent.'!O722:O731,0)&lt;=1,1,ROUND('Mapa de Risco'!K722:K731*'Avaliar os Controles Existent.'!O722:O731,0)),"")</f>
        <v/>
      </c>
      <c r="AB722" s="417" t="str">
        <f>IFERROR(IF(ROUND('Mapa de Risco'!L722:L731*'Avaliar os Controles Existent.'!Y722:Y731,0)&lt;=1,1,ROUND('Mapa de Risco'!L722:L731*'Avaliar os Controles Existent.'!Y722:Y731,0)),"")</f>
        <v/>
      </c>
      <c r="AC722" s="538" t="str">
        <f t="shared" si="461"/>
        <v/>
      </c>
      <c r="AD722" s="525" t="str">
        <f t="shared" si="436"/>
        <v/>
      </c>
    </row>
    <row r="723" spans="2:30" s="78" customFormat="1" ht="13.9" customHeight="1" thickTop="1" thickBot="1" x14ac:dyDescent="0.25">
      <c r="B723" s="446"/>
      <c r="C723" s="459"/>
      <c r="D723" s="446"/>
      <c r="E723" s="459"/>
      <c r="F723" s="613"/>
      <c r="G723" s="123">
        <f>'Mapa de Risco'!F723</f>
        <v>0</v>
      </c>
      <c r="H723" s="711" t="s">
        <v>28</v>
      </c>
      <c r="I723" s="712"/>
      <c r="J723" s="713"/>
      <c r="K723" s="182"/>
      <c r="L723" s="170" t="str">
        <f t="shared" si="468"/>
        <v/>
      </c>
      <c r="M723" s="714"/>
      <c r="N723" s="744"/>
      <c r="O723" s="726"/>
      <c r="P723" s="117"/>
      <c r="Q723" s="80">
        <f>'Mapa de Risco'!H723</f>
        <v>0</v>
      </c>
      <c r="R723" s="728" t="s">
        <v>28</v>
      </c>
      <c r="S723" s="728"/>
      <c r="T723" s="728"/>
      <c r="U723" s="182"/>
      <c r="V723" s="170" t="str">
        <f t="shared" si="469"/>
        <v/>
      </c>
      <c r="W723" s="714"/>
      <c r="X723" s="708"/>
      <c r="Y723" s="714"/>
      <c r="AA723" s="417"/>
      <c r="AB723" s="417"/>
      <c r="AC723" s="539"/>
      <c r="AD723" s="526"/>
    </row>
    <row r="724" spans="2:30" s="78" customFormat="1" ht="13.9" customHeight="1" thickTop="1" thickBot="1" x14ac:dyDescent="0.25">
      <c r="B724" s="446"/>
      <c r="C724" s="459"/>
      <c r="D724" s="446"/>
      <c r="E724" s="459"/>
      <c r="F724" s="613"/>
      <c r="G724" s="123">
        <f>'Mapa de Risco'!F724</f>
        <v>0</v>
      </c>
      <c r="H724" s="711" t="s">
        <v>28</v>
      </c>
      <c r="I724" s="712"/>
      <c r="J724" s="713"/>
      <c r="K724" s="182"/>
      <c r="L724" s="170" t="str">
        <f t="shared" si="468"/>
        <v/>
      </c>
      <c r="M724" s="714"/>
      <c r="N724" s="744"/>
      <c r="O724" s="726"/>
      <c r="P724" s="117"/>
      <c r="Q724" s="80">
        <f>'Mapa de Risco'!H724</f>
        <v>0</v>
      </c>
      <c r="R724" s="728" t="s">
        <v>28</v>
      </c>
      <c r="S724" s="728"/>
      <c r="T724" s="728"/>
      <c r="U724" s="182"/>
      <c r="V724" s="170" t="str">
        <f t="shared" si="469"/>
        <v/>
      </c>
      <c r="W724" s="714"/>
      <c r="X724" s="708"/>
      <c r="Y724" s="714"/>
      <c r="AA724" s="417"/>
      <c r="AB724" s="417"/>
      <c r="AC724" s="539"/>
      <c r="AD724" s="526"/>
    </row>
    <row r="725" spans="2:30" s="78" customFormat="1" ht="13.9" customHeight="1" thickTop="1" thickBot="1" x14ac:dyDescent="0.25">
      <c r="B725" s="446"/>
      <c r="C725" s="459"/>
      <c r="D725" s="446"/>
      <c r="E725" s="459"/>
      <c r="F725" s="613"/>
      <c r="G725" s="123">
        <f>'Mapa de Risco'!F725</f>
        <v>0</v>
      </c>
      <c r="H725" s="711" t="s">
        <v>28</v>
      </c>
      <c r="I725" s="712"/>
      <c r="J725" s="713"/>
      <c r="K725" s="182"/>
      <c r="L725" s="170" t="str">
        <f t="shared" si="468"/>
        <v/>
      </c>
      <c r="M725" s="714"/>
      <c r="N725" s="744"/>
      <c r="O725" s="726"/>
      <c r="P725" s="117"/>
      <c r="Q725" s="80">
        <f>'Mapa de Risco'!H725</f>
        <v>0</v>
      </c>
      <c r="R725" s="728" t="s">
        <v>28</v>
      </c>
      <c r="S725" s="728"/>
      <c r="T725" s="728"/>
      <c r="U725" s="182"/>
      <c r="V725" s="170" t="str">
        <f t="shared" si="469"/>
        <v/>
      </c>
      <c r="W725" s="714"/>
      <c r="X725" s="708"/>
      <c r="Y725" s="714"/>
      <c r="AA725" s="417"/>
      <c r="AB725" s="417"/>
      <c r="AC725" s="539"/>
      <c r="AD725" s="526"/>
    </row>
    <row r="726" spans="2:30" s="78" customFormat="1" ht="13.9" customHeight="1" thickTop="1" thickBot="1" x14ac:dyDescent="0.25">
      <c r="B726" s="446"/>
      <c r="C726" s="459"/>
      <c r="D726" s="446"/>
      <c r="E726" s="459"/>
      <c r="F726" s="613"/>
      <c r="G726" s="123">
        <f>'Mapa de Risco'!F726</f>
        <v>0</v>
      </c>
      <c r="H726" s="711" t="s">
        <v>28</v>
      </c>
      <c r="I726" s="712"/>
      <c r="J726" s="713"/>
      <c r="K726" s="182"/>
      <c r="L726" s="170" t="str">
        <f t="shared" si="468"/>
        <v/>
      </c>
      <c r="M726" s="714"/>
      <c r="N726" s="744"/>
      <c r="O726" s="726"/>
      <c r="P726" s="117"/>
      <c r="Q726" s="80">
        <f>'Mapa de Risco'!H726</f>
        <v>0</v>
      </c>
      <c r="R726" s="728" t="s">
        <v>28</v>
      </c>
      <c r="S726" s="728"/>
      <c r="T726" s="728"/>
      <c r="U726" s="182"/>
      <c r="V726" s="170" t="str">
        <f t="shared" si="469"/>
        <v/>
      </c>
      <c r="W726" s="714"/>
      <c r="X726" s="708"/>
      <c r="Y726" s="714"/>
      <c r="AA726" s="417"/>
      <c r="AB726" s="417"/>
      <c r="AC726" s="539"/>
      <c r="AD726" s="526"/>
    </row>
    <row r="727" spans="2:30" s="78" customFormat="1" ht="13.9" customHeight="1" thickTop="1" thickBot="1" x14ac:dyDescent="0.25">
      <c r="B727" s="446"/>
      <c r="C727" s="459"/>
      <c r="D727" s="446"/>
      <c r="E727" s="459"/>
      <c r="F727" s="613"/>
      <c r="G727" s="123">
        <f>'Mapa de Risco'!F727</f>
        <v>0</v>
      </c>
      <c r="H727" s="711" t="s">
        <v>28</v>
      </c>
      <c r="I727" s="712"/>
      <c r="J727" s="713"/>
      <c r="K727" s="182"/>
      <c r="L727" s="170" t="str">
        <f t="shared" si="468"/>
        <v/>
      </c>
      <c r="M727" s="714"/>
      <c r="N727" s="744"/>
      <c r="O727" s="726"/>
      <c r="P727" s="117"/>
      <c r="Q727" s="80">
        <f>'Mapa de Risco'!H727</f>
        <v>0</v>
      </c>
      <c r="R727" s="728" t="s">
        <v>28</v>
      </c>
      <c r="S727" s="728"/>
      <c r="T727" s="728"/>
      <c r="U727" s="182"/>
      <c r="V727" s="170" t="str">
        <f t="shared" si="469"/>
        <v/>
      </c>
      <c r="W727" s="714"/>
      <c r="X727" s="708"/>
      <c r="Y727" s="714"/>
      <c r="AA727" s="417"/>
      <c r="AB727" s="417"/>
      <c r="AC727" s="539"/>
      <c r="AD727" s="526"/>
    </row>
    <row r="728" spans="2:30" s="78" customFormat="1" ht="13.9" customHeight="1" thickTop="1" thickBot="1" x14ac:dyDescent="0.25">
      <c r="B728" s="446"/>
      <c r="C728" s="459"/>
      <c r="D728" s="446"/>
      <c r="E728" s="459"/>
      <c r="F728" s="613"/>
      <c r="G728" s="123">
        <f>'Mapa de Risco'!F728</f>
        <v>0</v>
      </c>
      <c r="H728" s="711" t="s">
        <v>28</v>
      </c>
      <c r="I728" s="712"/>
      <c r="J728" s="713"/>
      <c r="K728" s="182"/>
      <c r="L728" s="170" t="str">
        <f t="shared" si="468"/>
        <v/>
      </c>
      <c r="M728" s="714"/>
      <c r="N728" s="744"/>
      <c r="O728" s="726"/>
      <c r="P728" s="117"/>
      <c r="Q728" s="80">
        <f>'Mapa de Risco'!H728</f>
        <v>0</v>
      </c>
      <c r="R728" s="728" t="s">
        <v>28</v>
      </c>
      <c r="S728" s="728"/>
      <c r="T728" s="728"/>
      <c r="U728" s="182"/>
      <c r="V728" s="170" t="str">
        <f t="shared" si="469"/>
        <v/>
      </c>
      <c r="W728" s="714"/>
      <c r="X728" s="708"/>
      <c r="Y728" s="714"/>
      <c r="AA728" s="417"/>
      <c r="AB728" s="417"/>
      <c r="AC728" s="539"/>
      <c r="AD728" s="526"/>
    </row>
    <row r="729" spans="2:30" s="78" customFormat="1" ht="13.9" customHeight="1" thickTop="1" thickBot="1" x14ac:dyDescent="0.25">
      <c r="B729" s="446"/>
      <c r="C729" s="459"/>
      <c r="D729" s="446"/>
      <c r="E729" s="459"/>
      <c r="F729" s="613"/>
      <c r="G729" s="123">
        <f>'Mapa de Risco'!F729</f>
        <v>0</v>
      </c>
      <c r="H729" s="711" t="s">
        <v>28</v>
      </c>
      <c r="I729" s="712"/>
      <c r="J729" s="713"/>
      <c r="K729" s="182"/>
      <c r="L729" s="170" t="str">
        <f t="shared" si="468"/>
        <v/>
      </c>
      <c r="M729" s="714"/>
      <c r="N729" s="744"/>
      <c r="O729" s="726"/>
      <c r="P729" s="117"/>
      <c r="Q729" s="80">
        <f>'Mapa de Risco'!H729</f>
        <v>0</v>
      </c>
      <c r="R729" s="728" t="s">
        <v>28</v>
      </c>
      <c r="S729" s="728"/>
      <c r="T729" s="728"/>
      <c r="U729" s="182"/>
      <c r="V729" s="170" t="str">
        <f t="shared" si="469"/>
        <v/>
      </c>
      <c r="W729" s="714"/>
      <c r="X729" s="708"/>
      <c r="Y729" s="714"/>
      <c r="AA729" s="417"/>
      <c r="AB729" s="417"/>
      <c r="AC729" s="539"/>
      <c r="AD729" s="526"/>
    </row>
    <row r="730" spans="2:30" s="78" customFormat="1" ht="13.9" customHeight="1" thickTop="1" thickBot="1" x14ac:dyDescent="0.25">
      <c r="B730" s="446"/>
      <c r="C730" s="459"/>
      <c r="D730" s="446"/>
      <c r="E730" s="459"/>
      <c r="F730" s="613"/>
      <c r="G730" s="123">
        <f>'Mapa de Risco'!F730</f>
        <v>0</v>
      </c>
      <c r="H730" s="711" t="s">
        <v>28</v>
      </c>
      <c r="I730" s="712"/>
      <c r="J730" s="713"/>
      <c r="K730" s="182"/>
      <c r="L730" s="170" t="str">
        <f t="shared" si="468"/>
        <v/>
      </c>
      <c r="M730" s="714"/>
      <c r="N730" s="744"/>
      <c r="O730" s="726"/>
      <c r="P730" s="117"/>
      <c r="Q730" s="80">
        <f>'Mapa de Risco'!H730</f>
        <v>0</v>
      </c>
      <c r="R730" s="728" t="s">
        <v>28</v>
      </c>
      <c r="S730" s="728"/>
      <c r="T730" s="728"/>
      <c r="U730" s="182"/>
      <c r="V730" s="170" t="str">
        <f t="shared" si="469"/>
        <v/>
      </c>
      <c r="W730" s="714"/>
      <c r="X730" s="708"/>
      <c r="Y730" s="714"/>
      <c r="AA730" s="417"/>
      <c r="AB730" s="417"/>
      <c r="AC730" s="539"/>
      <c r="AD730" s="526"/>
    </row>
    <row r="731" spans="2:30" s="78" customFormat="1" ht="13.9" customHeight="1" thickTop="1" thickBot="1" x14ac:dyDescent="0.25">
      <c r="B731" s="447"/>
      <c r="C731" s="460"/>
      <c r="D731" s="447"/>
      <c r="E731" s="460"/>
      <c r="F731" s="614"/>
      <c r="G731" s="123">
        <f>'Mapa de Risco'!F731</f>
        <v>0</v>
      </c>
      <c r="H731" s="711" t="s">
        <v>28</v>
      </c>
      <c r="I731" s="712"/>
      <c r="J731" s="713"/>
      <c r="K731" s="182"/>
      <c r="L731" s="170" t="str">
        <f t="shared" si="468"/>
        <v/>
      </c>
      <c r="M731" s="715"/>
      <c r="N731" s="745"/>
      <c r="O731" s="727"/>
      <c r="P731" s="117"/>
      <c r="Q731" s="80">
        <f>'Mapa de Risco'!H731</f>
        <v>0</v>
      </c>
      <c r="R731" s="728" t="s">
        <v>28</v>
      </c>
      <c r="S731" s="728"/>
      <c r="T731" s="728"/>
      <c r="U731" s="182"/>
      <c r="V731" s="170" t="str">
        <f t="shared" si="469"/>
        <v/>
      </c>
      <c r="W731" s="715"/>
      <c r="X731" s="709"/>
      <c r="Y731" s="715"/>
      <c r="AA731" s="418"/>
      <c r="AB731" s="418"/>
      <c r="AC731" s="540"/>
      <c r="AD731" s="527"/>
    </row>
    <row r="732" spans="2:30" s="78" customFormat="1" ht="13.9" customHeight="1" thickTop="1" thickBot="1" x14ac:dyDescent="0.25">
      <c r="B732" s="454" t="str">
        <f>'Mapa de Risco'!B732:B811</f>
        <v>Subp.10</v>
      </c>
      <c r="C732" s="461">
        <f>'Mapa de Risco'!C732:C811</f>
        <v>0</v>
      </c>
      <c r="D732" s="464" t="str">
        <f>'Mapa de Risco'!D732:D741</f>
        <v>FCS.01</v>
      </c>
      <c r="E732" s="471">
        <f>'Mapa de Risco'!E732:E741</f>
        <v>0</v>
      </c>
      <c r="F732" s="609" t="str">
        <f>'Mapa de Risco'!G732:G741</f>
        <v>Evento 73</v>
      </c>
      <c r="G732" s="120">
        <f>'Mapa de Risco'!F732</f>
        <v>0</v>
      </c>
      <c r="H732" s="729" t="s">
        <v>28</v>
      </c>
      <c r="I732" s="730"/>
      <c r="J732" s="731"/>
      <c r="K732" s="183"/>
      <c r="L732" s="174" t="str">
        <f t="shared" si="468"/>
        <v/>
      </c>
      <c r="M732" s="733" t="str">
        <f t="shared" ref="M732" si="476">IFERROR(AVERAGE(L732:L741),"")</f>
        <v/>
      </c>
      <c r="N732" s="742" t="str">
        <f t="shared" ref="N732" si="477">IF(M732="","",IF(M732&lt;=0.1,$L$10,IF(M732&lt;=0.3,$K$10,IF(M732&lt;=0.5,$J$10,IF(M732&lt;=0.7,$I$10,IF(M732&lt;=0.8,$H$10,""))))))</f>
        <v/>
      </c>
      <c r="O732" s="735" t="str">
        <f t="shared" ref="O732" si="478">IFERROR(1-M732,"")</f>
        <v/>
      </c>
      <c r="P732" s="175"/>
      <c r="Q732" s="83">
        <f>'Mapa de Risco'!H732</f>
        <v>0</v>
      </c>
      <c r="R732" s="732" t="s">
        <v>28</v>
      </c>
      <c r="S732" s="732"/>
      <c r="T732" s="732"/>
      <c r="U732" s="183"/>
      <c r="V732" s="174" t="str">
        <f t="shared" si="469"/>
        <v/>
      </c>
      <c r="W732" s="733" t="str">
        <f t="shared" ref="W732" si="479">IFERROR(AVERAGE(V732:V741),"")</f>
        <v/>
      </c>
      <c r="X732" s="706" t="str">
        <f t="shared" ref="X732" si="480">IF(W732="","",IF(W732&lt;=0.1,$V$10,IF(W732&lt;=0.3,$U$10,IF(W732&lt;=0.5,$T$10,IF(W732&lt;=0.7,$S$10,IF(W732&lt;=0.8,$R$10,""))))))</f>
        <v/>
      </c>
      <c r="Y732" s="733" t="str">
        <f t="shared" ref="Y732" si="481">IFERROR(1-W732,"")</f>
        <v/>
      </c>
      <c r="Z732" s="122"/>
      <c r="AA732" s="411" t="str">
        <f>IFERROR(IF(ROUND('Mapa de Risco'!K732:K741*'Avaliar os Controles Existent.'!O732:O741,0)&lt;=1,1,ROUND('Mapa de Risco'!K732:K741*'Avaliar os Controles Existent.'!O732:O741,0)),"")</f>
        <v/>
      </c>
      <c r="AB732" s="411" t="str">
        <f>IFERROR(IF(ROUND('Mapa de Risco'!L732:L741*'Avaliar os Controles Existent.'!Y732:Y741,0)&lt;=1,1,ROUND('Mapa de Risco'!L732:L741*'Avaliar os Controles Existent.'!Y732:Y741,0)),"")</f>
        <v/>
      </c>
      <c r="AC732" s="410" t="str">
        <f t="shared" si="461"/>
        <v/>
      </c>
      <c r="AD732" s="522" t="str">
        <f t="shared" ref="AD732:AD792" si="482">IF(AC732=0,"",IF(AC732&lt;=2,"Risco Insignificante",IF(AC732&lt;=5,"Risco Pequeno",IF(AC732&lt;=10,"Risco Moderado",IF(AC732&lt;=16,"Risco Alto",IF(AC732&lt;=25,"Risco Crítico",""))))))</f>
        <v/>
      </c>
    </row>
    <row r="733" spans="2:30" s="78" customFormat="1" ht="13.9" customHeight="1" thickTop="1" thickBot="1" x14ac:dyDescent="0.25">
      <c r="B733" s="455"/>
      <c r="C733" s="462"/>
      <c r="D733" s="465"/>
      <c r="E733" s="472"/>
      <c r="F733" s="610"/>
      <c r="G733" s="120">
        <f>'Mapa de Risco'!F733</f>
        <v>0</v>
      </c>
      <c r="H733" s="729" t="s">
        <v>28</v>
      </c>
      <c r="I733" s="730"/>
      <c r="J733" s="731"/>
      <c r="K733" s="183"/>
      <c r="L733" s="174" t="str">
        <f t="shared" si="468"/>
        <v/>
      </c>
      <c r="M733" s="733"/>
      <c r="N733" s="742"/>
      <c r="O733" s="735"/>
      <c r="P733" s="175"/>
      <c r="Q733" s="83">
        <f>'Mapa de Risco'!H733</f>
        <v>0</v>
      </c>
      <c r="R733" s="732" t="s">
        <v>28</v>
      </c>
      <c r="S733" s="732"/>
      <c r="T733" s="732"/>
      <c r="U733" s="183"/>
      <c r="V733" s="174" t="str">
        <f t="shared" si="469"/>
        <v/>
      </c>
      <c r="W733" s="733"/>
      <c r="X733" s="706"/>
      <c r="Y733" s="733"/>
      <c r="Z733" s="122"/>
      <c r="AA733" s="411"/>
      <c r="AB733" s="411"/>
      <c r="AC733" s="411"/>
      <c r="AD733" s="523"/>
    </row>
    <row r="734" spans="2:30" s="78" customFormat="1" ht="13.9" customHeight="1" thickTop="1" thickBot="1" x14ac:dyDescent="0.25">
      <c r="B734" s="455"/>
      <c r="C734" s="462"/>
      <c r="D734" s="465"/>
      <c r="E734" s="472"/>
      <c r="F734" s="610"/>
      <c r="G734" s="120">
        <f>'Mapa de Risco'!F734</f>
        <v>0</v>
      </c>
      <c r="H734" s="729" t="s">
        <v>28</v>
      </c>
      <c r="I734" s="730"/>
      <c r="J734" s="731"/>
      <c r="K734" s="183"/>
      <c r="L734" s="174" t="str">
        <f t="shared" si="468"/>
        <v/>
      </c>
      <c r="M734" s="733"/>
      <c r="N734" s="742"/>
      <c r="O734" s="735"/>
      <c r="P734" s="175"/>
      <c r="Q734" s="83">
        <f>'Mapa de Risco'!H734</f>
        <v>0</v>
      </c>
      <c r="R734" s="732" t="s">
        <v>28</v>
      </c>
      <c r="S734" s="732"/>
      <c r="T734" s="732"/>
      <c r="U734" s="183"/>
      <c r="V734" s="174" t="str">
        <f t="shared" si="469"/>
        <v/>
      </c>
      <c r="W734" s="733"/>
      <c r="X734" s="706"/>
      <c r="Y734" s="733"/>
      <c r="Z734" s="122"/>
      <c r="AA734" s="411"/>
      <c r="AB734" s="411"/>
      <c r="AC734" s="411"/>
      <c r="AD734" s="523"/>
    </row>
    <row r="735" spans="2:30" s="78" customFormat="1" ht="13.9" customHeight="1" thickTop="1" thickBot="1" x14ac:dyDescent="0.25">
      <c r="B735" s="455"/>
      <c r="C735" s="462"/>
      <c r="D735" s="465"/>
      <c r="E735" s="472"/>
      <c r="F735" s="610"/>
      <c r="G735" s="120">
        <f>'Mapa de Risco'!F735</f>
        <v>0</v>
      </c>
      <c r="H735" s="729" t="s">
        <v>28</v>
      </c>
      <c r="I735" s="730"/>
      <c r="J735" s="731"/>
      <c r="K735" s="183"/>
      <c r="L735" s="174" t="str">
        <f t="shared" si="468"/>
        <v/>
      </c>
      <c r="M735" s="733"/>
      <c r="N735" s="742"/>
      <c r="O735" s="735"/>
      <c r="P735" s="175"/>
      <c r="Q735" s="83">
        <f>'Mapa de Risco'!H735</f>
        <v>0</v>
      </c>
      <c r="R735" s="732" t="s">
        <v>28</v>
      </c>
      <c r="S735" s="732"/>
      <c r="T735" s="732"/>
      <c r="U735" s="183"/>
      <c r="V735" s="174" t="str">
        <f t="shared" si="469"/>
        <v/>
      </c>
      <c r="W735" s="733"/>
      <c r="X735" s="706"/>
      <c r="Y735" s="733"/>
      <c r="Z735" s="122"/>
      <c r="AA735" s="411"/>
      <c r="AB735" s="411"/>
      <c r="AC735" s="411"/>
      <c r="AD735" s="523"/>
    </row>
    <row r="736" spans="2:30" s="78" customFormat="1" ht="13.9" customHeight="1" thickTop="1" thickBot="1" x14ac:dyDescent="0.25">
      <c r="B736" s="455"/>
      <c r="C736" s="462"/>
      <c r="D736" s="465"/>
      <c r="E736" s="472"/>
      <c r="F736" s="610"/>
      <c r="G736" s="120">
        <f>'Mapa de Risco'!F736</f>
        <v>0</v>
      </c>
      <c r="H736" s="729" t="s">
        <v>28</v>
      </c>
      <c r="I736" s="730"/>
      <c r="J736" s="731"/>
      <c r="K736" s="183"/>
      <c r="L736" s="174" t="str">
        <f t="shared" si="468"/>
        <v/>
      </c>
      <c r="M736" s="733"/>
      <c r="N736" s="742"/>
      <c r="O736" s="735"/>
      <c r="P736" s="175"/>
      <c r="Q736" s="83">
        <f>'Mapa de Risco'!H736</f>
        <v>0</v>
      </c>
      <c r="R736" s="732" t="s">
        <v>28</v>
      </c>
      <c r="S736" s="732"/>
      <c r="T736" s="732"/>
      <c r="U736" s="183"/>
      <c r="V736" s="174" t="str">
        <f t="shared" si="469"/>
        <v/>
      </c>
      <c r="W736" s="733"/>
      <c r="X736" s="706"/>
      <c r="Y736" s="733"/>
      <c r="Z736" s="122"/>
      <c r="AA736" s="411"/>
      <c r="AB736" s="411"/>
      <c r="AC736" s="411"/>
      <c r="AD736" s="523"/>
    </row>
    <row r="737" spans="2:30" s="78" customFormat="1" ht="13.9" customHeight="1" thickTop="1" thickBot="1" x14ac:dyDescent="0.25">
      <c r="B737" s="455"/>
      <c r="C737" s="462"/>
      <c r="D737" s="465"/>
      <c r="E737" s="472"/>
      <c r="F737" s="610"/>
      <c r="G737" s="120">
        <f>'Mapa de Risco'!F737</f>
        <v>0</v>
      </c>
      <c r="H737" s="729" t="s">
        <v>28</v>
      </c>
      <c r="I737" s="730"/>
      <c r="J737" s="731"/>
      <c r="K737" s="183"/>
      <c r="L737" s="174" t="str">
        <f t="shared" si="468"/>
        <v/>
      </c>
      <c r="M737" s="733"/>
      <c r="N737" s="742"/>
      <c r="O737" s="735"/>
      <c r="P737" s="175"/>
      <c r="Q737" s="83">
        <f>'Mapa de Risco'!H737</f>
        <v>0</v>
      </c>
      <c r="R737" s="732" t="s">
        <v>28</v>
      </c>
      <c r="S737" s="732"/>
      <c r="T737" s="732"/>
      <c r="U737" s="183"/>
      <c r="V737" s="174" t="str">
        <f t="shared" si="469"/>
        <v/>
      </c>
      <c r="W737" s="733"/>
      <c r="X737" s="706"/>
      <c r="Y737" s="733"/>
      <c r="Z737" s="122"/>
      <c r="AA737" s="411"/>
      <c r="AB737" s="411"/>
      <c r="AC737" s="411"/>
      <c r="AD737" s="523"/>
    </row>
    <row r="738" spans="2:30" s="78" customFormat="1" ht="13.9" customHeight="1" thickTop="1" thickBot="1" x14ac:dyDescent="0.25">
      <c r="B738" s="455"/>
      <c r="C738" s="462"/>
      <c r="D738" s="465"/>
      <c r="E738" s="472"/>
      <c r="F738" s="610"/>
      <c r="G738" s="120">
        <f>'Mapa de Risco'!F738</f>
        <v>0</v>
      </c>
      <c r="H738" s="729" t="s">
        <v>28</v>
      </c>
      <c r="I738" s="730"/>
      <c r="J738" s="731"/>
      <c r="K738" s="183"/>
      <c r="L738" s="174" t="str">
        <f t="shared" si="468"/>
        <v/>
      </c>
      <c r="M738" s="733"/>
      <c r="N738" s="742"/>
      <c r="O738" s="735"/>
      <c r="P738" s="175"/>
      <c r="Q738" s="83">
        <f>'Mapa de Risco'!H738</f>
        <v>0</v>
      </c>
      <c r="R738" s="732" t="s">
        <v>28</v>
      </c>
      <c r="S738" s="732"/>
      <c r="T738" s="732"/>
      <c r="U738" s="183"/>
      <c r="V738" s="174" t="str">
        <f t="shared" si="469"/>
        <v/>
      </c>
      <c r="W738" s="733"/>
      <c r="X738" s="706"/>
      <c r="Y738" s="733"/>
      <c r="Z738" s="122"/>
      <c r="AA738" s="411"/>
      <c r="AB738" s="411"/>
      <c r="AC738" s="411"/>
      <c r="AD738" s="523"/>
    </row>
    <row r="739" spans="2:30" s="78" customFormat="1" ht="13.9" customHeight="1" thickTop="1" thickBot="1" x14ac:dyDescent="0.25">
      <c r="B739" s="455"/>
      <c r="C739" s="462"/>
      <c r="D739" s="465"/>
      <c r="E739" s="472"/>
      <c r="F739" s="610"/>
      <c r="G739" s="120">
        <f>'Mapa de Risco'!F739</f>
        <v>0</v>
      </c>
      <c r="H739" s="729" t="s">
        <v>28</v>
      </c>
      <c r="I739" s="730"/>
      <c r="J739" s="731"/>
      <c r="K739" s="183"/>
      <c r="L739" s="174" t="str">
        <f t="shared" si="468"/>
        <v/>
      </c>
      <c r="M739" s="733"/>
      <c r="N739" s="742"/>
      <c r="O739" s="735"/>
      <c r="P739" s="175"/>
      <c r="Q739" s="83">
        <f>'Mapa de Risco'!H739</f>
        <v>0</v>
      </c>
      <c r="R739" s="732" t="s">
        <v>28</v>
      </c>
      <c r="S739" s="732"/>
      <c r="T739" s="732"/>
      <c r="U739" s="183"/>
      <c r="V739" s="174" t="str">
        <f t="shared" si="469"/>
        <v/>
      </c>
      <c r="W739" s="733"/>
      <c r="X739" s="706"/>
      <c r="Y739" s="733"/>
      <c r="Z739" s="122"/>
      <c r="AA739" s="411"/>
      <c r="AB739" s="411"/>
      <c r="AC739" s="411"/>
      <c r="AD739" s="523"/>
    </row>
    <row r="740" spans="2:30" s="78" customFormat="1" ht="13.9" customHeight="1" thickTop="1" thickBot="1" x14ac:dyDescent="0.25">
      <c r="B740" s="455"/>
      <c r="C740" s="462"/>
      <c r="D740" s="465"/>
      <c r="E740" s="472"/>
      <c r="F740" s="610"/>
      <c r="G740" s="120">
        <f>'Mapa de Risco'!F740</f>
        <v>0</v>
      </c>
      <c r="H740" s="729" t="s">
        <v>28</v>
      </c>
      <c r="I740" s="730"/>
      <c r="J740" s="731"/>
      <c r="K740" s="183"/>
      <c r="L740" s="174" t="str">
        <f t="shared" si="468"/>
        <v/>
      </c>
      <c r="M740" s="733"/>
      <c r="N740" s="742"/>
      <c r="O740" s="735"/>
      <c r="P740" s="175"/>
      <c r="Q740" s="83">
        <f>'Mapa de Risco'!H740</f>
        <v>0</v>
      </c>
      <c r="R740" s="732" t="s">
        <v>28</v>
      </c>
      <c r="S740" s="732"/>
      <c r="T740" s="732"/>
      <c r="U740" s="183"/>
      <c r="V740" s="174" t="str">
        <f t="shared" si="469"/>
        <v/>
      </c>
      <c r="W740" s="733"/>
      <c r="X740" s="706"/>
      <c r="Y740" s="733"/>
      <c r="Z740" s="122"/>
      <c r="AA740" s="411"/>
      <c r="AB740" s="411"/>
      <c r="AC740" s="411"/>
      <c r="AD740" s="523"/>
    </row>
    <row r="741" spans="2:30" s="78" customFormat="1" ht="13.9" customHeight="1" thickTop="1" thickBot="1" x14ac:dyDescent="0.25">
      <c r="B741" s="455"/>
      <c r="C741" s="462"/>
      <c r="D741" s="466"/>
      <c r="E741" s="473"/>
      <c r="F741" s="611"/>
      <c r="G741" s="120">
        <f>'Mapa de Risco'!F741</f>
        <v>0</v>
      </c>
      <c r="H741" s="729" t="s">
        <v>28</v>
      </c>
      <c r="I741" s="730"/>
      <c r="J741" s="731"/>
      <c r="K741" s="183"/>
      <c r="L741" s="174" t="str">
        <f t="shared" si="468"/>
        <v/>
      </c>
      <c r="M741" s="734"/>
      <c r="N741" s="743"/>
      <c r="O741" s="736"/>
      <c r="P741" s="175"/>
      <c r="Q741" s="83">
        <f>'Mapa de Risco'!H741</f>
        <v>0</v>
      </c>
      <c r="R741" s="732" t="s">
        <v>28</v>
      </c>
      <c r="S741" s="732"/>
      <c r="T741" s="732"/>
      <c r="U741" s="183"/>
      <c r="V741" s="174" t="str">
        <f t="shared" si="469"/>
        <v/>
      </c>
      <c r="W741" s="734"/>
      <c r="X741" s="707"/>
      <c r="Y741" s="734"/>
      <c r="Z741" s="122"/>
      <c r="AA741" s="412"/>
      <c r="AB741" s="412"/>
      <c r="AC741" s="412"/>
      <c r="AD741" s="524"/>
    </row>
    <row r="742" spans="2:30" s="78" customFormat="1" ht="13.9" customHeight="1" thickTop="1" thickBot="1" x14ac:dyDescent="0.25">
      <c r="B742" s="455"/>
      <c r="C742" s="462"/>
      <c r="D742" s="464" t="str">
        <f>'Mapa de Risco'!D742:D751</f>
        <v>FCS.02</v>
      </c>
      <c r="E742" s="471">
        <f>'Mapa de Risco'!E742:E751</f>
        <v>0</v>
      </c>
      <c r="F742" s="609" t="str">
        <f>'Mapa de Risco'!G742:G751</f>
        <v>Evento 74</v>
      </c>
      <c r="G742" s="120">
        <f>'Mapa de Risco'!F742</f>
        <v>0</v>
      </c>
      <c r="H742" s="729" t="s">
        <v>28</v>
      </c>
      <c r="I742" s="730"/>
      <c r="J742" s="731"/>
      <c r="K742" s="183"/>
      <c r="L742" s="174" t="str">
        <f t="shared" si="468"/>
        <v/>
      </c>
      <c r="M742" s="733" t="str">
        <f t="shared" ref="M742" si="483">IFERROR(AVERAGE(L742:L751),"")</f>
        <v/>
      </c>
      <c r="N742" s="742" t="str">
        <f t="shared" ref="N742" si="484">IF(M742="","",IF(M742&lt;=0.1,$L$10,IF(M742&lt;=0.3,$K$10,IF(M742&lt;=0.5,$J$10,IF(M742&lt;=0.7,$I$10,IF(M742&lt;=0.8,$H$10,""))))))</f>
        <v/>
      </c>
      <c r="O742" s="735" t="str">
        <f t="shared" ref="O742" si="485">IFERROR(1-M742,"")</f>
        <v/>
      </c>
      <c r="P742" s="175"/>
      <c r="Q742" s="83">
        <f>'Mapa de Risco'!H742</f>
        <v>0</v>
      </c>
      <c r="R742" s="732" t="s">
        <v>28</v>
      </c>
      <c r="S742" s="732"/>
      <c r="T742" s="732"/>
      <c r="U742" s="183"/>
      <c r="V742" s="174" t="str">
        <f t="shared" si="469"/>
        <v/>
      </c>
      <c r="W742" s="733" t="str">
        <f t="shared" ref="W742" si="486">IFERROR(AVERAGE(V742:V751),"")</f>
        <v/>
      </c>
      <c r="X742" s="706" t="str">
        <f t="shared" ref="X742" si="487">IF(W742="","",IF(W742&lt;=0.1,$V$10,IF(W742&lt;=0.3,$U$10,IF(W742&lt;=0.5,$T$10,IF(W742&lt;=0.7,$S$10,IF(W742&lt;=0.8,$R$10,""))))))</f>
        <v/>
      </c>
      <c r="Y742" s="733" t="str">
        <f t="shared" ref="Y742" si="488">IFERROR(1-W742,"")</f>
        <v/>
      </c>
      <c r="Z742" s="122"/>
      <c r="AA742" s="411" t="str">
        <f>IFERROR(IF(ROUND('Mapa de Risco'!K742:K751*'Avaliar os Controles Existent.'!O742:O751,0)&lt;=1,1,ROUND('Mapa de Risco'!K742:K751*'Avaliar os Controles Existent.'!O742:O751,0)),"")</f>
        <v/>
      </c>
      <c r="AB742" s="411" t="str">
        <f>IFERROR(IF(ROUND('Mapa de Risco'!L742:L751*'Avaliar os Controles Existent.'!Y742:Y751,0)&lt;=1,1,ROUND('Mapa de Risco'!L742:L751*'Avaliar os Controles Existent.'!Y742:Y751,0)),"")</f>
        <v/>
      </c>
      <c r="AC742" s="410" t="str">
        <f t="shared" si="461"/>
        <v/>
      </c>
      <c r="AD742" s="522" t="str">
        <f t="shared" si="482"/>
        <v/>
      </c>
    </row>
    <row r="743" spans="2:30" s="78" customFormat="1" ht="13.9" customHeight="1" thickTop="1" thickBot="1" x14ac:dyDescent="0.25">
      <c r="B743" s="455"/>
      <c r="C743" s="462"/>
      <c r="D743" s="465"/>
      <c r="E743" s="472"/>
      <c r="F743" s="610"/>
      <c r="G743" s="120">
        <f>'Mapa de Risco'!F743</f>
        <v>0</v>
      </c>
      <c r="H743" s="729" t="s">
        <v>28</v>
      </c>
      <c r="I743" s="730"/>
      <c r="J743" s="731"/>
      <c r="K743" s="183"/>
      <c r="L743" s="174" t="str">
        <f t="shared" si="468"/>
        <v/>
      </c>
      <c r="M743" s="733"/>
      <c r="N743" s="742"/>
      <c r="O743" s="735"/>
      <c r="P743" s="175"/>
      <c r="Q743" s="83">
        <f>'Mapa de Risco'!H743</f>
        <v>0</v>
      </c>
      <c r="R743" s="732" t="s">
        <v>28</v>
      </c>
      <c r="S743" s="732"/>
      <c r="T743" s="732"/>
      <c r="U743" s="183"/>
      <c r="V743" s="174" t="str">
        <f t="shared" si="469"/>
        <v/>
      </c>
      <c r="W743" s="733"/>
      <c r="X743" s="706"/>
      <c r="Y743" s="733"/>
      <c r="Z743" s="122"/>
      <c r="AA743" s="411"/>
      <c r="AB743" s="411"/>
      <c r="AC743" s="411"/>
      <c r="AD743" s="523"/>
    </row>
    <row r="744" spans="2:30" s="78" customFormat="1" ht="13.9" customHeight="1" thickTop="1" thickBot="1" x14ac:dyDescent="0.25">
      <c r="B744" s="455"/>
      <c r="C744" s="462"/>
      <c r="D744" s="465"/>
      <c r="E744" s="472"/>
      <c r="F744" s="610"/>
      <c r="G744" s="120">
        <f>'Mapa de Risco'!F744</f>
        <v>0</v>
      </c>
      <c r="H744" s="729" t="s">
        <v>28</v>
      </c>
      <c r="I744" s="730"/>
      <c r="J744" s="731"/>
      <c r="K744" s="183"/>
      <c r="L744" s="174" t="str">
        <f t="shared" si="468"/>
        <v/>
      </c>
      <c r="M744" s="733"/>
      <c r="N744" s="742"/>
      <c r="O744" s="735"/>
      <c r="P744" s="175"/>
      <c r="Q744" s="83">
        <f>'Mapa de Risco'!H744</f>
        <v>0</v>
      </c>
      <c r="R744" s="732" t="s">
        <v>28</v>
      </c>
      <c r="S744" s="732"/>
      <c r="T744" s="732"/>
      <c r="U744" s="183"/>
      <c r="V744" s="174" t="str">
        <f t="shared" si="469"/>
        <v/>
      </c>
      <c r="W744" s="733"/>
      <c r="X744" s="706"/>
      <c r="Y744" s="733"/>
      <c r="Z744" s="122"/>
      <c r="AA744" s="411"/>
      <c r="AB744" s="411"/>
      <c r="AC744" s="411"/>
      <c r="AD744" s="523"/>
    </row>
    <row r="745" spans="2:30" s="78" customFormat="1" ht="13.9" customHeight="1" thickTop="1" thickBot="1" x14ac:dyDescent="0.25">
      <c r="B745" s="455"/>
      <c r="C745" s="462"/>
      <c r="D745" s="465"/>
      <c r="E745" s="472"/>
      <c r="F745" s="610"/>
      <c r="G745" s="120">
        <f>'Mapa de Risco'!F745</f>
        <v>0</v>
      </c>
      <c r="H745" s="729" t="s">
        <v>28</v>
      </c>
      <c r="I745" s="730"/>
      <c r="J745" s="731"/>
      <c r="K745" s="183"/>
      <c r="L745" s="174" t="str">
        <f t="shared" si="468"/>
        <v/>
      </c>
      <c r="M745" s="733"/>
      <c r="N745" s="742"/>
      <c r="O745" s="735"/>
      <c r="P745" s="175"/>
      <c r="Q745" s="83">
        <f>'Mapa de Risco'!H745</f>
        <v>0</v>
      </c>
      <c r="R745" s="732" t="s">
        <v>28</v>
      </c>
      <c r="S745" s="732"/>
      <c r="T745" s="732"/>
      <c r="U745" s="183"/>
      <c r="V745" s="174" t="str">
        <f t="shared" si="469"/>
        <v/>
      </c>
      <c r="W745" s="733"/>
      <c r="X745" s="706"/>
      <c r="Y745" s="733"/>
      <c r="Z745" s="122"/>
      <c r="AA745" s="411"/>
      <c r="AB745" s="411"/>
      <c r="AC745" s="411"/>
      <c r="AD745" s="523"/>
    </row>
    <row r="746" spans="2:30" s="78" customFormat="1" ht="13.9" customHeight="1" thickTop="1" thickBot="1" x14ac:dyDescent="0.25">
      <c r="B746" s="455"/>
      <c r="C746" s="462"/>
      <c r="D746" s="465"/>
      <c r="E746" s="472"/>
      <c r="F746" s="610"/>
      <c r="G746" s="120">
        <f>'Mapa de Risco'!F746</f>
        <v>0</v>
      </c>
      <c r="H746" s="729" t="s">
        <v>28</v>
      </c>
      <c r="I746" s="730"/>
      <c r="J746" s="731"/>
      <c r="K746" s="183"/>
      <c r="L746" s="174" t="str">
        <f t="shared" si="468"/>
        <v/>
      </c>
      <c r="M746" s="733"/>
      <c r="N746" s="742"/>
      <c r="O746" s="735"/>
      <c r="P746" s="175"/>
      <c r="Q746" s="83">
        <f>'Mapa de Risco'!H746</f>
        <v>0</v>
      </c>
      <c r="R746" s="732" t="s">
        <v>28</v>
      </c>
      <c r="S746" s="732"/>
      <c r="T746" s="732"/>
      <c r="U746" s="183"/>
      <c r="V746" s="174" t="str">
        <f t="shared" si="469"/>
        <v/>
      </c>
      <c r="W746" s="733"/>
      <c r="X746" s="706"/>
      <c r="Y746" s="733"/>
      <c r="Z746" s="122"/>
      <c r="AA746" s="411"/>
      <c r="AB746" s="411"/>
      <c r="AC746" s="411"/>
      <c r="AD746" s="523"/>
    </row>
    <row r="747" spans="2:30" s="78" customFormat="1" ht="13.9" customHeight="1" thickTop="1" thickBot="1" x14ac:dyDescent="0.25">
      <c r="B747" s="455"/>
      <c r="C747" s="462"/>
      <c r="D747" s="465"/>
      <c r="E747" s="472"/>
      <c r="F747" s="610"/>
      <c r="G747" s="120">
        <f>'Mapa de Risco'!F747</f>
        <v>0</v>
      </c>
      <c r="H747" s="729" t="s">
        <v>28</v>
      </c>
      <c r="I747" s="730"/>
      <c r="J747" s="731"/>
      <c r="K747" s="183"/>
      <c r="L747" s="174" t="str">
        <f t="shared" si="468"/>
        <v/>
      </c>
      <c r="M747" s="733"/>
      <c r="N747" s="742"/>
      <c r="O747" s="735"/>
      <c r="P747" s="175"/>
      <c r="Q747" s="83">
        <f>'Mapa de Risco'!H747</f>
        <v>0</v>
      </c>
      <c r="R747" s="732" t="s">
        <v>28</v>
      </c>
      <c r="S747" s="732"/>
      <c r="T747" s="732"/>
      <c r="U747" s="183"/>
      <c r="V747" s="174" t="str">
        <f t="shared" si="469"/>
        <v/>
      </c>
      <c r="W747" s="733"/>
      <c r="X747" s="706"/>
      <c r="Y747" s="733"/>
      <c r="Z747" s="122"/>
      <c r="AA747" s="411"/>
      <c r="AB747" s="411"/>
      <c r="AC747" s="411"/>
      <c r="AD747" s="523"/>
    </row>
    <row r="748" spans="2:30" s="78" customFormat="1" ht="13.9" customHeight="1" thickTop="1" thickBot="1" x14ac:dyDescent="0.25">
      <c r="B748" s="455"/>
      <c r="C748" s="462"/>
      <c r="D748" s="465"/>
      <c r="E748" s="472"/>
      <c r="F748" s="610"/>
      <c r="G748" s="120">
        <f>'Mapa de Risco'!F748</f>
        <v>0</v>
      </c>
      <c r="H748" s="729" t="s">
        <v>28</v>
      </c>
      <c r="I748" s="730"/>
      <c r="J748" s="731"/>
      <c r="K748" s="183"/>
      <c r="L748" s="174" t="str">
        <f t="shared" si="468"/>
        <v/>
      </c>
      <c r="M748" s="733"/>
      <c r="N748" s="742"/>
      <c r="O748" s="735"/>
      <c r="P748" s="175"/>
      <c r="Q748" s="83">
        <f>'Mapa de Risco'!H748</f>
        <v>0</v>
      </c>
      <c r="R748" s="732" t="s">
        <v>28</v>
      </c>
      <c r="S748" s="732"/>
      <c r="T748" s="732"/>
      <c r="U748" s="183"/>
      <c r="V748" s="174" t="str">
        <f t="shared" si="469"/>
        <v/>
      </c>
      <c r="W748" s="733"/>
      <c r="X748" s="706"/>
      <c r="Y748" s="733"/>
      <c r="Z748" s="122"/>
      <c r="AA748" s="411"/>
      <c r="AB748" s="411"/>
      <c r="AC748" s="411"/>
      <c r="AD748" s="523"/>
    </row>
    <row r="749" spans="2:30" s="78" customFormat="1" ht="13.9" customHeight="1" thickTop="1" thickBot="1" x14ac:dyDescent="0.25">
      <c r="B749" s="455"/>
      <c r="C749" s="462"/>
      <c r="D749" s="465"/>
      <c r="E749" s="472"/>
      <c r="F749" s="610"/>
      <c r="G749" s="120">
        <f>'Mapa de Risco'!F749</f>
        <v>0</v>
      </c>
      <c r="H749" s="729" t="s">
        <v>28</v>
      </c>
      <c r="I749" s="730"/>
      <c r="J749" s="731"/>
      <c r="K749" s="183"/>
      <c r="L749" s="174" t="str">
        <f t="shared" si="468"/>
        <v/>
      </c>
      <c r="M749" s="733"/>
      <c r="N749" s="742"/>
      <c r="O749" s="735"/>
      <c r="P749" s="175"/>
      <c r="Q749" s="83">
        <f>'Mapa de Risco'!H749</f>
        <v>0</v>
      </c>
      <c r="R749" s="732" t="s">
        <v>28</v>
      </c>
      <c r="S749" s="732"/>
      <c r="T749" s="732"/>
      <c r="U749" s="183"/>
      <c r="V749" s="174" t="str">
        <f t="shared" si="469"/>
        <v/>
      </c>
      <c r="W749" s="733"/>
      <c r="X749" s="706"/>
      <c r="Y749" s="733"/>
      <c r="Z749" s="122"/>
      <c r="AA749" s="411"/>
      <c r="AB749" s="411"/>
      <c r="AC749" s="411"/>
      <c r="AD749" s="523"/>
    </row>
    <row r="750" spans="2:30" s="78" customFormat="1" ht="13.9" customHeight="1" thickTop="1" thickBot="1" x14ac:dyDescent="0.25">
      <c r="B750" s="455"/>
      <c r="C750" s="462"/>
      <c r="D750" s="465"/>
      <c r="E750" s="472"/>
      <c r="F750" s="610"/>
      <c r="G750" s="120">
        <f>'Mapa de Risco'!F750</f>
        <v>0</v>
      </c>
      <c r="H750" s="729" t="s">
        <v>28</v>
      </c>
      <c r="I750" s="730"/>
      <c r="J750" s="731"/>
      <c r="K750" s="183"/>
      <c r="L750" s="174" t="str">
        <f t="shared" si="468"/>
        <v/>
      </c>
      <c r="M750" s="733"/>
      <c r="N750" s="742"/>
      <c r="O750" s="735"/>
      <c r="P750" s="175"/>
      <c r="Q750" s="83">
        <f>'Mapa de Risco'!H750</f>
        <v>0</v>
      </c>
      <c r="R750" s="732" t="s">
        <v>28</v>
      </c>
      <c r="S750" s="732"/>
      <c r="T750" s="732"/>
      <c r="U750" s="183"/>
      <c r="V750" s="174" t="str">
        <f t="shared" si="469"/>
        <v/>
      </c>
      <c r="W750" s="733"/>
      <c r="X750" s="706"/>
      <c r="Y750" s="733"/>
      <c r="Z750" s="122"/>
      <c r="AA750" s="411"/>
      <c r="AB750" s="411"/>
      <c r="AC750" s="411"/>
      <c r="AD750" s="523"/>
    </row>
    <row r="751" spans="2:30" s="78" customFormat="1" ht="13.9" customHeight="1" thickTop="1" thickBot="1" x14ac:dyDescent="0.25">
      <c r="B751" s="455"/>
      <c r="C751" s="462"/>
      <c r="D751" s="466"/>
      <c r="E751" s="473"/>
      <c r="F751" s="611"/>
      <c r="G751" s="120">
        <f>'Mapa de Risco'!F751</f>
        <v>0</v>
      </c>
      <c r="H751" s="729" t="s">
        <v>28</v>
      </c>
      <c r="I751" s="730"/>
      <c r="J751" s="731"/>
      <c r="K751" s="183"/>
      <c r="L751" s="174" t="str">
        <f t="shared" si="468"/>
        <v/>
      </c>
      <c r="M751" s="734"/>
      <c r="N751" s="743"/>
      <c r="O751" s="736"/>
      <c r="P751" s="175"/>
      <c r="Q751" s="83">
        <f>'Mapa de Risco'!H751</f>
        <v>0</v>
      </c>
      <c r="R751" s="732" t="s">
        <v>28</v>
      </c>
      <c r="S751" s="732"/>
      <c r="T751" s="732"/>
      <c r="U751" s="183"/>
      <c r="V751" s="174" t="str">
        <f t="shared" si="469"/>
        <v/>
      </c>
      <c r="W751" s="734"/>
      <c r="X751" s="707"/>
      <c r="Y751" s="734"/>
      <c r="Z751" s="122"/>
      <c r="AA751" s="412"/>
      <c r="AB751" s="412"/>
      <c r="AC751" s="412"/>
      <c r="AD751" s="524"/>
    </row>
    <row r="752" spans="2:30" s="78" customFormat="1" ht="13.9" customHeight="1" thickTop="1" thickBot="1" x14ac:dyDescent="0.25">
      <c r="B752" s="455"/>
      <c r="C752" s="462"/>
      <c r="D752" s="464" t="str">
        <f>'Mapa de Risco'!D752:D761</f>
        <v>FCS.03</v>
      </c>
      <c r="E752" s="471">
        <f>'Mapa de Risco'!E752:E761</f>
        <v>0</v>
      </c>
      <c r="F752" s="609" t="str">
        <f>'Mapa de Risco'!G752:G761</f>
        <v>Evento 75</v>
      </c>
      <c r="G752" s="120">
        <f>'Mapa de Risco'!F752</f>
        <v>0</v>
      </c>
      <c r="H752" s="729" t="s">
        <v>28</v>
      </c>
      <c r="I752" s="730"/>
      <c r="J752" s="731"/>
      <c r="K752" s="183"/>
      <c r="L752" s="174" t="str">
        <f t="shared" si="468"/>
        <v/>
      </c>
      <c r="M752" s="733" t="str">
        <f t="shared" ref="M752" si="489">IFERROR(AVERAGE(L752:L761),"")</f>
        <v/>
      </c>
      <c r="N752" s="742" t="str">
        <f t="shared" ref="N752" si="490">IF(M752="","",IF(M752&lt;=0.1,$L$10,IF(M752&lt;=0.3,$K$10,IF(M752&lt;=0.5,$J$10,IF(M752&lt;=0.7,$I$10,IF(M752&lt;=0.8,$H$10,""))))))</f>
        <v/>
      </c>
      <c r="O752" s="735" t="str">
        <f t="shared" ref="O752" si="491">IFERROR(1-M752,"")</f>
        <v/>
      </c>
      <c r="P752" s="175"/>
      <c r="Q752" s="83">
        <f>'Mapa de Risco'!H752</f>
        <v>0</v>
      </c>
      <c r="R752" s="732" t="s">
        <v>28</v>
      </c>
      <c r="S752" s="732"/>
      <c r="T752" s="732"/>
      <c r="U752" s="183"/>
      <c r="V752" s="174" t="str">
        <f t="shared" si="469"/>
        <v/>
      </c>
      <c r="W752" s="733" t="str">
        <f t="shared" ref="W752" si="492">IFERROR(AVERAGE(V752:V761),"")</f>
        <v/>
      </c>
      <c r="X752" s="706" t="str">
        <f t="shared" ref="X752" si="493">IF(W752="","",IF(W752&lt;=0.1,$V$10,IF(W752&lt;=0.3,$U$10,IF(W752&lt;=0.5,$T$10,IF(W752&lt;=0.7,$S$10,IF(W752&lt;=0.8,$R$10,""))))))</f>
        <v/>
      </c>
      <c r="Y752" s="733" t="str">
        <f t="shared" ref="Y752" si="494">IFERROR(1-W752,"")</f>
        <v/>
      </c>
      <c r="Z752" s="122"/>
      <c r="AA752" s="411" t="str">
        <f>IFERROR(IF(ROUND('Mapa de Risco'!K752:K761*'Avaliar os Controles Existent.'!O752:O761,0)&lt;=1,1,ROUND('Mapa de Risco'!K752:K761*'Avaliar os Controles Existent.'!O752:O761,0)),"")</f>
        <v/>
      </c>
      <c r="AB752" s="411" t="str">
        <f>IFERROR(IF(ROUND('Mapa de Risco'!L752:L761*'Avaliar os Controles Existent.'!Y752:Y761,0)&lt;=1,1,ROUND('Mapa de Risco'!L752:L761*'Avaliar os Controles Existent.'!Y752:Y761,0)),"")</f>
        <v/>
      </c>
      <c r="AC752" s="410" t="str">
        <f t="shared" si="461"/>
        <v/>
      </c>
      <c r="AD752" s="522" t="str">
        <f t="shared" si="482"/>
        <v/>
      </c>
    </row>
    <row r="753" spans="2:30" s="78" customFormat="1" ht="13.9" customHeight="1" thickTop="1" thickBot="1" x14ac:dyDescent="0.25">
      <c r="B753" s="455"/>
      <c r="C753" s="462"/>
      <c r="D753" s="465"/>
      <c r="E753" s="472"/>
      <c r="F753" s="610"/>
      <c r="G753" s="120">
        <f>'Mapa de Risco'!F753</f>
        <v>0</v>
      </c>
      <c r="H753" s="729" t="s">
        <v>28</v>
      </c>
      <c r="I753" s="730"/>
      <c r="J753" s="731"/>
      <c r="K753" s="183"/>
      <c r="L753" s="174" t="str">
        <f t="shared" si="468"/>
        <v/>
      </c>
      <c r="M753" s="733"/>
      <c r="N753" s="742"/>
      <c r="O753" s="735"/>
      <c r="P753" s="175"/>
      <c r="Q753" s="83">
        <f>'Mapa de Risco'!H753</f>
        <v>0</v>
      </c>
      <c r="R753" s="732" t="s">
        <v>28</v>
      </c>
      <c r="S753" s="732"/>
      <c r="T753" s="732"/>
      <c r="U753" s="183"/>
      <c r="V753" s="174" t="str">
        <f t="shared" si="469"/>
        <v/>
      </c>
      <c r="W753" s="733"/>
      <c r="X753" s="706"/>
      <c r="Y753" s="733"/>
      <c r="Z753" s="122"/>
      <c r="AA753" s="411"/>
      <c r="AB753" s="411"/>
      <c r="AC753" s="411"/>
      <c r="AD753" s="523"/>
    </row>
    <row r="754" spans="2:30" s="78" customFormat="1" ht="13.9" customHeight="1" thickTop="1" thickBot="1" x14ac:dyDescent="0.25">
      <c r="B754" s="455"/>
      <c r="C754" s="462"/>
      <c r="D754" s="465"/>
      <c r="E754" s="472"/>
      <c r="F754" s="610"/>
      <c r="G754" s="120">
        <f>'Mapa de Risco'!F754</f>
        <v>0</v>
      </c>
      <c r="H754" s="729" t="s">
        <v>28</v>
      </c>
      <c r="I754" s="730"/>
      <c r="J754" s="731"/>
      <c r="K754" s="183"/>
      <c r="L754" s="174" t="str">
        <f t="shared" si="468"/>
        <v/>
      </c>
      <c r="M754" s="733"/>
      <c r="N754" s="742"/>
      <c r="O754" s="735"/>
      <c r="P754" s="175"/>
      <c r="Q754" s="83">
        <f>'Mapa de Risco'!H754</f>
        <v>0</v>
      </c>
      <c r="R754" s="732" t="s">
        <v>28</v>
      </c>
      <c r="S754" s="732"/>
      <c r="T754" s="732"/>
      <c r="U754" s="183"/>
      <c r="V754" s="174" t="str">
        <f t="shared" si="469"/>
        <v/>
      </c>
      <c r="W754" s="733"/>
      <c r="X754" s="706"/>
      <c r="Y754" s="733"/>
      <c r="Z754" s="122"/>
      <c r="AA754" s="411"/>
      <c r="AB754" s="411"/>
      <c r="AC754" s="411"/>
      <c r="AD754" s="523"/>
    </row>
    <row r="755" spans="2:30" s="78" customFormat="1" ht="13.9" customHeight="1" thickTop="1" thickBot="1" x14ac:dyDescent="0.25">
      <c r="B755" s="455"/>
      <c r="C755" s="462"/>
      <c r="D755" s="465"/>
      <c r="E755" s="472"/>
      <c r="F755" s="610"/>
      <c r="G755" s="120">
        <f>'Mapa de Risco'!F755</f>
        <v>0</v>
      </c>
      <c r="H755" s="729" t="s">
        <v>28</v>
      </c>
      <c r="I755" s="730"/>
      <c r="J755" s="731"/>
      <c r="K755" s="183"/>
      <c r="L755" s="174" t="str">
        <f t="shared" si="468"/>
        <v/>
      </c>
      <c r="M755" s="733"/>
      <c r="N755" s="742"/>
      <c r="O755" s="735"/>
      <c r="P755" s="175"/>
      <c r="Q755" s="83">
        <f>'Mapa de Risco'!H755</f>
        <v>0</v>
      </c>
      <c r="R755" s="732" t="s">
        <v>28</v>
      </c>
      <c r="S755" s="732"/>
      <c r="T755" s="732"/>
      <c r="U755" s="183"/>
      <c r="V755" s="174" t="str">
        <f t="shared" si="469"/>
        <v/>
      </c>
      <c r="W755" s="733"/>
      <c r="X755" s="706"/>
      <c r="Y755" s="733"/>
      <c r="Z755" s="122"/>
      <c r="AA755" s="411"/>
      <c r="AB755" s="411"/>
      <c r="AC755" s="411"/>
      <c r="AD755" s="523"/>
    </row>
    <row r="756" spans="2:30" s="78" customFormat="1" ht="13.9" customHeight="1" thickTop="1" thickBot="1" x14ac:dyDescent="0.25">
      <c r="B756" s="455"/>
      <c r="C756" s="462"/>
      <c r="D756" s="465"/>
      <c r="E756" s="472"/>
      <c r="F756" s="610"/>
      <c r="G756" s="120">
        <f>'Mapa de Risco'!F756</f>
        <v>0</v>
      </c>
      <c r="H756" s="729" t="s">
        <v>28</v>
      </c>
      <c r="I756" s="730"/>
      <c r="J756" s="731"/>
      <c r="K756" s="183"/>
      <c r="L756" s="174" t="str">
        <f t="shared" si="468"/>
        <v/>
      </c>
      <c r="M756" s="733"/>
      <c r="N756" s="742"/>
      <c r="O756" s="735"/>
      <c r="P756" s="175"/>
      <c r="Q756" s="83">
        <f>'Mapa de Risco'!H756</f>
        <v>0</v>
      </c>
      <c r="R756" s="732" t="s">
        <v>28</v>
      </c>
      <c r="S756" s="732"/>
      <c r="T756" s="732"/>
      <c r="U756" s="183"/>
      <c r="V756" s="174" t="str">
        <f t="shared" si="469"/>
        <v/>
      </c>
      <c r="W756" s="733"/>
      <c r="X756" s="706"/>
      <c r="Y756" s="733"/>
      <c r="Z756" s="122"/>
      <c r="AA756" s="411"/>
      <c r="AB756" s="411"/>
      <c r="AC756" s="411"/>
      <c r="AD756" s="523"/>
    </row>
    <row r="757" spans="2:30" s="78" customFormat="1" ht="13.9" customHeight="1" thickTop="1" thickBot="1" x14ac:dyDescent="0.25">
      <c r="B757" s="455"/>
      <c r="C757" s="462"/>
      <c r="D757" s="465"/>
      <c r="E757" s="472"/>
      <c r="F757" s="610"/>
      <c r="G757" s="120">
        <f>'Mapa de Risco'!F757</f>
        <v>0</v>
      </c>
      <c r="H757" s="729" t="s">
        <v>28</v>
      </c>
      <c r="I757" s="730"/>
      <c r="J757" s="731"/>
      <c r="K757" s="183"/>
      <c r="L757" s="174" t="str">
        <f t="shared" si="468"/>
        <v/>
      </c>
      <c r="M757" s="733"/>
      <c r="N757" s="742"/>
      <c r="O757" s="735"/>
      <c r="P757" s="175"/>
      <c r="Q757" s="83">
        <f>'Mapa de Risco'!H757</f>
        <v>0</v>
      </c>
      <c r="R757" s="732" t="s">
        <v>28</v>
      </c>
      <c r="S757" s="732"/>
      <c r="T757" s="732"/>
      <c r="U757" s="183"/>
      <c r="V757" s="174" t="str">
        <f t="shared" si="469"/>
        <v/>
      </c>
      <c r="W757" s="733"/>
      <c r="X757" s="706"/>
      <c r="Y757" s="733"/>
      <c r="Z757" s="122"/>
      <c r="AA757" s="411"/>
      <c r="AB757" s="411"/>
      <c r="AC757" s="411"/>
      <c r="AD757" s="523"/>
    </row>
    <row r="758" spans="2:30" s="78" customFormat="1" ht="13.9" customHeight="1" thickTop="1" thickBot="1" x14ac:dyDescent="0.25">
      <c r="B758" s="455"/>
      <c r="C758" s="462"/>
      <c r="D758" s="465"/>
      <c r="E758" s="472"/>
      <c r="F758" s="610"/>
      <c r="G758" s="120">
        <f>'Mapa de Risco'!F758</f>
        <v>0</v>
      </c>
      <c r="H758" s="729" t="s">
        <v>28</v>
      </c>
      <c r="I758" s="730"/>
      <c r="J758" s="731"/>
      <c r="K758" s="183"/>
      <c r="L758" s="174" t="str">
        <f t="shared" si="468"/>
        <v/>
      </c>
      <c r="M758" s="733"/>
      <c r="N758" s="742"/>
      <c r="O758" s="735"/>
      <c r="P758" s="175"/>
      <c r="Q758" s="83">
        <f>'Mapa de Risco'!H758</f>
        <v>0</v>
      </c>
      <c r="R758" s="732" t="s">
        <v>28</v>
      </c>
      <c r="S758" s="732"/>
      <c r="T758" s="732"/>
      <c r="U758" s="183"/>
      <c r="V758" s="174" t="str">
        <f t="shared" si="469"/>
        <v/>
      </c>
      <c r="W758" s="733"/>
      <c r="X758" s="706"/>
      <c r="Y758" s="733"/>
      <c r="Z758" s="122"/>
      <c r="AA758" s="411"/>
      <c r="AB758" s="411"/>
      <c r="AC758" s="411"/>
      <c r="AD758" s="523"/>
    </row>
    <row r="759" spans="2:30" s="78" customFormat="1" ht="13.9" customHeight="1" thickTop="1" thickBot="1" x14ac:dyDescent="0.25">
      <c r="B759" s="455"/>
      <c r="C759" s="462"/>
      <c r="D759" s="465"/>
      <c r="E759" s="472"/>
      <c r="F759" s="610"/>
      <c r="G759" s="120">
        <f>'Mapa de Risco'!F759</f>
        <v>0</v>
      </c>
      <c r="H759" s="729" t="s">
        <v>28</v>
      </c>
      <c r="I759" s="730"/>
      <c r="J759" s="731"/>
      <c r="K759" s="183"/>
      <c r="L759" s="174" t="str">
        <f t="shared" si="468"/>
        <v/>
      </c>
      <c r="M759" s="733"/>
      <c r="N759" s="742"/>
      <c r="O759" s="735"/>
      <c r="P759" s="175"/>
      <c r="Q759" s="83">
        <f>'Mapa de Risco'!H759</f>
        <v>0</v>
      </c>
      <c r="R759" s="732" t="s">
        <v>28</v>
      </c>
      <c r="S759" s="732"/>
      <c r="T759" s="732"/>
      <c r="U759" s="183"/>
      <c r="V759" s="174" t="str">
        <f t="shared" si="469"/>
        <v/>
      </c>
      <c r="W759" s="733"/>
      <c r="X759" s="706"/>
      <c r="Y759" s="733"/>
      <c r="Z759" s="122"/>
      <c r="AA759" s="411"/>
      <c r="AB759" s="411"/>
      <c r="AC759" s="411"/>
      <c r="AD759" s="523"/>
    </row>
    <row r="760" spans="2:30" s="78" customFormat="1" ht="13.9" customHeight="1" thickTop="1" thickBot="1" x14ac:dyDescent="0.25">
      <c r="B760" s="455"/>
      <c r="C760" s="462"/>
      <c r="D760" s="465"/>
      <c r="E760" s="472"/>
      <c r="F760" s="610"/>
      <c r="G760" s="120">
        <f>'Mapa de Risco'!F760</f>
        <v>0</v>
      </c>
      <c r="H760" s="729" t="s">
        <v>28</v>
      </c>
      <c r="I760" s="730"/>
      <c r="J760" s="731"/>
      <c r="K760" s="183"/>
      <c r="L760" s="174" t="str">
        <f t="shared" si="468"/>
        <v/>
      </c>
      <c r="M760" s="733"/>
      <c r="N760" s="742"/>
      <c r="O760" s="735"/>
      <c r="P760" s="175"/>
      <c r="Q760" s="83">
        <f>'Mapa de Risco'!H760</f>
        <v>0</v>
      </c>
      <c r="R760" s="732" t="s">
        <v>28</v>
      </c>
      <c r="S760" s="732"/>
      <c r="T760" s="732"/>
      <c r="U760" s="183"/>
      <c r="V760" s="174" t="str">
        <f t="shared" si="469"/>
        <v/>
      </c>
      <c r="W760" s="733"/>
      <c r="X760" s="706"/>
      <c r="Y760" s="733"/>
      <c r="Z760" s="122"/>
      <c r="AA760" s="411"/>
      <c r="AB760" s="411"/>
      <c r="AC760" s="411"/>
      <c r="AD760" s="523"/>
    </row>
    <row r="761" spans="2:30" s="78" customFormat="1" ht="13.9" customHeight="1" thickTop="1" thickBot="1" x14ac:dyDescent="0.25">
      <c r="B761" s="455"/>
      <c r="C761" s="462"/>
      <c r="D761" s="466"/>
      <c r="E761" s="473"/>
      <c r="F761" s="611"/>
      <c r="G761" s="120">
        <f>'Mapa de Risco'!F761</f>
        <v>0</v>
      </c>
      <c r="H761" s="729" t="s">
        <v>28</v>
      </c>
      <c r="I761" s="730"/>
      <c r="J761" s="731"/>
      <c r="K761" s="183"/>
      <c r="L761" s="174" t="str">
        <f t="shared" si="468"/>
        <v/>
      </c>
      <c r="M761" s="734"/>
      <c r="N761" s="743"/>
      <c r="O761" s="736"/>
      <c r="P761" s="175"/>
      <c r="Q761" s="83">
        <f>'Mapa de Risco'!H761</f>
        <v>0</v>
      </c>
      <c r="R761" s="732" t="s">
        <v>28</v>
      </c>
      <c r="S761" s="732"/>
      <c r="T761" s="732"/>
      <c r="U761" s="183"/>
      <c r="V761" s="174" t="str">
        <f t="shared" si="469"/>
        <v/>
      </c>
      <c r="W761" s="734"/>
      <c r="X761" s="707"/>
      <c r="Y761" s="734"/>
      <c r="Z761" s="122"/>
      <c r="AA761" s="412"/>
      <c r="AB761" s="412"/>
      <c r="AC761" s="412"/>
      <c r="AD761" s="524"/>
    </row>
    <row r="762" spans="2:30" s="78" customFormat="1" ht="13.9" customHeight="1" thickTop="1" thickBot="1" x14ac:dyDescent="0.25">
      <c r="B762" s="455"/>
      <c r="C762" s="462"/>
      <c r="D762" s="464" t="str">
        <f>'Mapa de Risco'!D762:D771</f>
        <v>FCS.04</v>
      </c>
      <c r="E762" s="471">
        <f>'Mapa de Risco'!E762:E771</f>
        <v>0</v>
      </c>
      <c r="F762" s="609" t="str">
        <f>'Mapa de Risco'!G762:G771</f>
        <v>Evento 76</v>
      </c>
      <c r="G762" s="120">
        <f>'Mapa de Risco'!F762</f>
        <v>0</v>
      </c>
      <c r="H762" s="729" t="s">
        <v>28</v>
      </c>
      <c r="I762" s="730"/>
      <c r="J762" s="731"/>
      <c r="K762" s="183"/>
      <c r="L762" s="174" t="str">
        <f t="shared" si="468"/>
        <v/>
      </c>
      <c r="M762" s="733" t="str">
        <f t="shared" ref="M762" si="495">IFERROR(AVERAGE(L762:L771),"")</f>
        <v/>
      </c>
      <c r="N762" s="742" t="str">
        <f t="shared" ref="N762" si="496">IF(M762="","",IF(M762&lt;=0.1,$L$10,IF(M762&lt;=0.3,$K$10,IF(M762&lt;=0.5,$J$10,IF(M762&lt;=0.7,$I$10,IF(M762&lt;=0.8,$H$10,""))))))</f>
        <v/>
      </c>
      <c r="O762" s="735" t="str">
        <f t="shared" ref="O762" si="497">IFERROR(1-M762,"")</f>
        <v/>
      </c>
      <c r="P762" s="175"/>
      <c r="Q762" s="83">
        <f>'Mapa de Risco'!H762</f>
        <v>0</v>
      </c>
      <c r="R762" s="732" t="s">
        <v>28</v>
      </c>
      <c r="S762" s="732"/>
      <c r="T762" s="732"/>
      <c r="U762" s="183"/>
      <c r="V762" s="174" t="str">
        <f t="shared" si="469"/>
        <v/>
      </c>
      <c r="W762" s="733" t="str">
        <f t="shared" ref="W762" si="498">IFERROR(AVERAGE(V762:V771),"")</f>
        <v/>
      </c>
      <c r="X762" s="706" t="str">
        <f t="shared" ref="X762" si="499">IF(W762="","",IF(W762&lt;=0.1,$V$10,IF(W762&lt;=0.3,$U$10,IF(W762&lt;=0.5,$T$10,IF(W762&lt;=0.7,$S$10,IF(W762&lt;=0.8,$R$10,""))))))</f>
        <v/>
      </c>
      <c r="Y762" s="733" t="str">
        <f t="shared" ref="Y762" si="500">IFERROR(1-W762,"")</f>
        <v/>
      </c>
      <c r="Z762" s="122"/>
      <c r="AA762" s="411" t="str">
        <f>IFERROR(IF(ROUND('Mapa de Risco'!K762:K771*'Avaliar os Controles Existent.'!O762:O771,0)&lt;=1,1,ROUND('Mapa de Risco'!K762:K771*'Avaliar os Controles Existent.'!O762:O771,0)),"")</f>
        <v/>
      </c>
      <c r="AB762" s="411" t="str">
        <f>IFERROR(IF(ROUND('Mapa de Risco'!L762:L771*'Avaliar os Controles Existent.'!Y762:Y771,0)&lt;=1,1,ROUND('Mapa de Risco'!L762:L771*'Avaliar os Controles Existent.'!Y762:Y771,0)),"")</f>
        <v/>
      </c>
      <c r="AC762" s="410" t="str">
        <f t="shared" si="461"/>
        <v/>
      </c>
      <c r="AD762" s="522" t="str">
        <f t="shared" si="482"/>
        <v/>
      </c>
    </row>
    <row r="763" spans="2:30" s="78" customFormat="1" ht="13.9" customHeight="1" thickTop="1" thickBot="1" x14ac:dyDescent="0.25">
      <c r="B763" s="455"/>
      <c r="C763" s="462"/>
      <c r="D763" s="465"/>
      <c r="E763" s="472"/>
      <c r="F763" s="610"/>
      <c r="G763" s="120">
        <f>'Mapa de Risco'!F763</f>
        <v>0</v>
      </c>
      <c r="H763" s="729" t="s">
        <v>28</v>
      </c>
      <c r="I763" s="730"/>
      <c r="J763" s="731"/>
      <c r="K763" s="183"/>
      <c r="L763" s="174" t="str">
        <f t="shared" si="468"/>
        <v/>
      </c>
      <c r="M763" s="733"/>
      <c r="N763" s="742"/>
      <c r="O763" s="735"/>
      <c r="P763" s="175"/>
      <c r="Q763" s="83">
        <f>'Mapa de Risco'!H763</f>
        <v>0</v>
      </c>
      <c r="R763" s="732" t="s">
        <v>28</v>
      </c>
      <c r="S763" s="732"/>
      <c r="T763" s="732"/>
      <c r="U763" s="183"/>
      <c r="V763" s="174" t="str">
        <f t="shared" si="469"/>
        <v/>
      </c>
      <c r="W763" s="733"/>
      <c r="X763" s="706"/>
      <c r="Y763" s="733"/>
      <c r="Z763" s="122"/>
      <c r="AA763" s="411"/>
      <c r="AB763" s="411"/>
      <c r="AC763" s="411"/>
      <c r="AD763" s="523"/>
    </row>
    <row r="764" spans="2:30" s="78" customFormat="1" ht="13.9" customHeight="1" thickTop="1" thickBot="1" x14ac:dyDescent="0.25">
      <c r="B764" s="455"/>
      <c r="C764" s="462"/>
      <c r="D764" s="465"/>
      <c r="E764" s="472"/>
      <c r="F764" s="610"/>
      <c r="G764" s="120">
        <f>'Mapa de Risco'!F764</f>
        <v>0</v>
      </c>
      <c r="H764" s="729" t="s">
        <v>28</v>
      </c>
      <c r="I764" s="730"/>
      <c r="J764" s="731"/>
      <c r="K764" s="183"/>
      <c r="L764" s="174" t="str">
        <f t="shared" si="468"/>
        <v/>
      </c>
      <c r="M764" s="733"/>
      <c r="N764" s="742"/>
      <c r="O764" s="735"/>
      <c r="P764" s="175"/>
      <c r="Q764" s="83">
        <f>'Mapa de Risco'!H764</f>
        <v>0</v>
      </c>
      <c r="R764" s="732" t="s">
        <v>28</v>
      </c>
      <c r="S764" s="732"/>
      <c r="T764" s="732"/>
      <c r="U764" s="183"/>
      <c r="V764" s="174" t="str">
        <f t="shared" si="469"/>
        <v/>
      </c>
      <c r="W764" s="733"/>
      <c r="X764" s="706"/>
      <c r="Y764" s="733"/>
      <c r="Z764" s="122"/>
      <c r="AA764" s="411"/>
      <c r="AB764" s="411"/>
      <c r="AC764" s="411"/>
      <c r="AD764" s="523"/>
    </row>
    <row r="765" spans="2:30" s="78" customFormat="1" ht="13.9" customHeight="1" thickTop="1" thickBot="1" x14ac:dyDescent="0.25">
      <c r="B765" s="455"/>
      <c r="C765" s="462"/>
      <c r="D765" s="465"/>
      <c r="E765" s="472"/>
      <c r="F765" s="610"/>
      <c r="G765" s="120">
        <f>'Mapa de Risco'!F765</f>
        <v>0</v>
      </c>
      <c r="H765" s="729" t="s">
        <v>28</v>
      </c>
      <c r="I765" s="730"/>
      <c r="J765" s="731"/>
      <c r="K765" s="183"/>
      <c r="L765" s="174" t="str">
        <f t="shared" si="468"/>
        <v/>
      </c>
      <c r="M765" s="733"/>
      <c r="N765" s="742"/>
      <c r="O765" s="735"/>
      <c r="P765" s="175"/>
      <c r="Q765" s="83">
        <f>'Mapa de Risco'!H765</f>
        <v>0</v>
      </c>
      <c r="R765" s="732" t="s">
        <v>28</v>
      </c>
      <c r="S765" s="732"/>
      <c r="T765" s="732"/>
      <c r="U765" s="183"/>
      <c r="V765" s="174" t="str">
        <f t="shared" si="469"/>
        <v/>
      </c>
      <c r="W765" s="733"/>
      <c r="X765" s="706"/>
      <c r="Y765" s="733"/>
      <c r="Z765" s="122"/>
      <c r="AA765" s="411"/>
      <c r="AB765" s="411"/>
      <c r="AC765" s="411"/>
      <c r="AD765" s="523"/>
    </row>
    <row r="766" spans="2:30" s="78" customFormat="1" ht="13.9" customHeight="1" thickTop="1" thickBot="1" x14ac:dyDescent="0.25">
      <c r="B766" s="455"/>
      <c r="C766" s="462"/>
      <c r="D766" s="465"/>
      <c r="E766" s="472"/>
      <c r="F766" s="610"/>
      <c r="G766" s="120">
        <f>'Mapa de Risco'!F766</f>
        <v>0</v>
      </c>
      <c r="H766" s="729" t="s">
        <v>28</v>
      </c>
      <c r="I766" s="730"/>
      <c r="J766" s="731"/>
      <c r="K766" s="183"/>
      <c r="L766" s="174" t="str">
        <f t="shared" si="468"/>
        <v/>
      </c>
      <c r="M766" s="733"/>
      <c r="N766" s="742"/>
      <c r="O766" s="735"/>
      <c r="P766" s="175"/>
      <c r="Q766" s="83">
        <f>'Mapa de Risco'!H766</f>
        <v>0</v>
      </c>
      <c r="R766" s="732" t="s">
        <v>28</v>
      </c>
      <c r="S766" s="732"/>
      <c r="T766" s="732"/>
      <c r="U766" s="183"/>
      <c r="V766" s="174" t="str">
        <f t="shared" si="469"/>
        <v/>
      </c>
      <c r="W766" s="733"/>
      <c r="X766" s="706"/>
      <c r="Y766" s="733"/>
      <c r="Z766" s="122"/>
      <c r="AA766" s="411"/>
      <c r="AB766" s="411"/>
      <c r="AC766" s="411"/>
      <c r="AD766" s="523"/>
    </row>
    <row r="767" spans="2:30" s="78" customFormat="1" ht="13.9" customHeight="1" thickTop="1" thickBot="1" x14ac:dyDescent="0.25">
      <c r="B767" s="455"/>
      <c r="C767" s="462"/>
      <c r="D767" s="465"/>
      <c r="E767" s="472"/>
      <c r="F767" s="610"/>
      <c r="G767" s="120">
        <f>'Mapa de Risco'!F767</f>
        <v>0</v>
      </c>
      <c r="H767" s="729" t="s">
        <v>28</v>
      </c>
      <c r="I767" s="730"/>
      <c r="J767" s="731"/>
      <c r="K767" s="183"/>
      <c r="L767" s="174" t="str">
        <f t="shared" si="468"/>
        <v/>
      </c>
      <c r="M767" s="733"/>
      <c r="N767" s="742"/>
      <c r="O767" s="735"/>
      <c r="P767" s="175"/>
      <c r="Q767" s="83">
        <f>'Mapa de Risco'!H767</f>
        <v>0</v>
      </c>
      <c r="R767" s="732" t="s">
        <v>28</v>
      </c>
      <c r="S767" s="732"/>
      <c r="T767" s="732"/>
      <c r="U767" s="183"/>
      <c r="V767" s="174" t="str">
        <f t="shared" si="469"/>
        <v/>
      </c>
      <c r="W767" s="733"/>
      <c r="X767" s="706"/>
      <c r="Y767" s="733"/>
      <c r="Z767" s="122"/>
      <c r="AA767" s="411"/>
      <c r="AB767" s="411"/>
      <c r="AC767" s="411"/>
      <c r="AD767" s="523"/>
    </row>
    <row r="768" spans="2:30" s="78" customFormat="1" ht="13.9" customHeight="1" thickTop="1" thickBot="1" x14ac:dyDescent="0.25">
      <c r="B768" s="455"/>
      <c r="C768" s="462"/>
      <c r="D768" s="465"/>
      <c r="E768" s="472"/>
      <c r="F768" s="610"/>
      <c r="G768" s="120">
        <f>'Mapa de Risco'!F768</f>
        <v>0</v>
      </c>
      <c r="H768" s="729" t="s">
        <v>28</v>
      </c>
      <c r="I768" s="730"/>
      <c r="J768" s="731"/>
      <c r="K768" s="183"/>
      <c r="L768" s="174" t="str">
        <f t="shared" si="468"/>
        <v/>
      </c>
      <c r="M768" s="733"/>
      <c r="N768" s="742"/>
      <c r="O768" s="735"/>
      <c r="P768" s="175"/>
      <c r="Q768" s="83">
        <f>'Mapa de Risco'!H768</f>
        <v>0</v>
      </c>
      <c r="R768" s="732" t="s">
        <v>28</v>
      </c>
      <c r="S768" s="732"/>
      <c r="T768" s="732"/>
      <c r="U768" s="183"/>
      <c r="V768" s="174" t="str">
        <f t="shared" si="469"/>
        <v/>
      </c>
      <c r="W768" s="733"/>
      <c r="X768" s="706"/>
      <c r="Y768" s="733"/>
      <c r="Z768" s="122"/>
      <c r="AA768" s="411"/>
      <c r="AB768" s="411"/>
      <c r="AC768" s="411"/>
      <c r="AD768" s="523"/>
    </row>
    <row r="769" spans="2:30" s="78" customFormat="1" ht="13.9" customHeight="1" thickTop="1" thickBot="1" x14ac:dyDescent="0.25">
      <c r="B769" s="455"/>
      <c r="C769" s="462"/>
      <c r="D769" s="465"/>
      <c r="E769" s="472"/>
      <c r="F769" s="610"/>
      <c r="G769" s="120">
        <f>'Mapa de Risco'!F769</f>
        <v>0</v>
      </c>
      <c r="H769" s="729" t="s">
        <v>28</v>
      </c>
      <c r="I769" s="730"/>
      <c r="J769" s="731"/>
      <c r="K769" s="183"/>
      <c r="L769" s="174" t="str">
        <f t="shared" si="468"/>
        <v/>
      </c>
      <c r="M769" s="733"/>
      <c r="N769" s="742"/>
      <c r="O769" s="735"/>
      <c r="P769" s="175"/>
      <c r="Q769" s="83">
        <f>'Mapa de Risco'!H769</f>
        <v>0</v>
      </c>
      <c r="R769" s="732" t="s">
        <v>28</v>
      </c>
      <c r="S769" s="732"/>
      <c r="T769" s="732"/>
      <c r="U769" s="183"/>
      <c r="V769" s="174" t="str">
        <f t="shared" si="469"/>
        <v/>
      </c>
      <c r="W769" s="733"/>
      <c r="X769" s="706"/>
      <c r="Y769" s="733"/>
      <c r="Z769" s="122"/>
      <c r="AA769" s="411"/>
      <c r="AB769" s="411"/>
      <c r="AC769" s="411"/>
      <c r="AD769" s="523"/>
    </row>
    <row r="770" spans="2:30" s="78" customFormat="1" ht="13.9" customHeight="1" thickTop="1" thickBot="1" x14ac:dyDescent="0.25">
      <c r="B770" s="455"/>
      <c r="C770" s="462"/>
      <c r="D770" s="465"/>
      <c r="E770" s="472"/>
      <c r="F770" s="610"/>
      <c r="G770" s="120">
        <f>'Mapa de Risco'!F770</f>
        <v>0</v>
      </c>
      <c r="H770" s="729" t="s">
        <v>28</v>
      </c>
      <c r="I770" s="730"/>
      <c r="J770" s="731"/>
      <c r="K770" s="183"/>
      <c r="L770" s="174" t="str">
        <f t="shared" si="468"/>
        <v/>
      </c>
      <c r="M770" s="733"/>
      <c r="N770" s="742"/>
      <c r="O770" s="735"/>
      <c r="P770" s="175"/>
      <c r="Q770" s="83">
        <f>'Mapa de Risco'!H770</f>
        <v>0</v>
      </c>
      <c r="R770" s="732" t="s">
        <v>28</v>
      </c>
      <c r="S770" s="732"/>
      <c r="T770" s="732"/>
      <c r="U770" s="183"/>
      <c r="V770" s="174" t="str">
        <f t="shared" si="469"/>
        <v/>
      </c>
      <c r="W770" s="733"/>
      <c r="X770" s="706"/>
      <c r="Y770" s="733"/>
      <c r="Z770" s="122"/>
      <c r="AA770" s="411"/>
      <c r="AB770" s="411"/>
      <c r="AC770" s="411"/>
      <c r="AD770" s="523"/>
    </row>
    <row r="771" spans="2:30" s="78" customFormat="1" ht="13.9" customHeight="1" thickTop="1" thickBot="1" x14ac:dyDescent="0.25">
      <c r="B771" s="455"/>
      <c r="C771" s="462"/>
      <c r="D771" s="466"/>
      <c r="E771" s="473"/>
      <c r="F771" s="611"/>
      <c r="G771" s="120">
        <f>'Mapa de Risco'!F771</f>
        <v>0</v>
      </c>
      <c r="H771" s="729" t="s">
        <v>28</v>
      </c>
      <c r="I771" s="730"/>
      <c r="J771" s="731"/>
      <c r="K771" s="183"/>
      <c r="L771" s="174" t="str">
        <f t="shared" si="468"/>
        <v/>
      </c>
      <c r="M771" s="734"/>
      <c r="N771" s="743"/>
      <c r="O771" s="736"/>
      <c r="P771" s="175"/>
      <c r="Q771" s="83">
        <f>'Mapa de Risco'!H771</f>
        <v>0</v>
      </c>
      <c r="R771" s="732" t="s">
        <v>28</v>
      </c>
      <c r="S771" s="732"/>
      <c r="T771" s="732"/>
      <c r="U771" s="183"/>
      <c r="V771" s="174" t="str">
        <f t="shared" si="469"/>
        <v/>
      </c>
      <c r="W771" s="734"/>
      <c r="X771" s="707"/>
      <c r="Y771" s="734"/>
      <c r="Z771" s="122"/>
      <c r="AA771" s="412"/>
      <c r="AB771" s="412"/>
      <c r="AC771" s="412"/>
      <c r="AD771" s="524"/>
    </row>
    <row r="772" spans="2:30" s="78" customFormat="1" ht="13.9" customHeight="1" thickTop="1" thickBot="1" x14ac:dyDescent="0.25">
      <c r="B772" s="455"/>
      <c r="C772" s="462"/>
      <c r="D772" s="464" t="str">
        <f>'Mapa de Risco'!D772:D781</f>
        <v>FCS.05</v>
      </c>
      <c r="E772" s="471">
        <f>'Mapa de Risco'!E772:E781</f>
        <v>0</v>
      </c>
      <c r="F772" s="609" t="str">
        <f>'Mapa de Risco'!G772:G781</f>
        <v>Evento 77</v>
      </c>
      <c r="G772" s="120">
        <f>'Mapa de Risco'!F772</f>
        <v>0</v>
      </c>
      <c r="H772" s="729" t="s">
        <v>28</v>
      </c>
      <c r="I772" s="730"/>
      <c r="J772" s="731"/>
      <c r="K772" s="183"/>
      <c r="L772" s="174" t="str">
        <f t="shared" si="468"/>
        <v/>
      </c>
      <c r="M772" s="733" t="str">
        <f t="shared" ref="M772" si="501">IFERROR(AVERAGE(L772:L781),"")</f>
        <v/>
      </c>
      <c r="N772" s="742" t="str">
        <f t="shared" ref="N772" si="502">IF(M772="","",IF(M772&lt;=0.1,$L$10,IF(M772&lt;=0.3,$K$10,IF(M772&lt;=0.5,$J$10,IF(M772&lt;=0.7,$I$10,IF(M772&lt;=0.8,$H$10,""))))))</f>
        <v/>
      </c>
      <c r="O772" s="735" t="str">
        <f t="shared" ref="O772" si="503">IFERROR(1-M772,"")</f>
        <v/>
      </c>
      <c r="P772" s="175"/>
      <c r="Q772" s="83">
        <f>'Mapa de Risco'!H772</f>
        <v>0</v>
      </c>
      <c r="R772" s="732" t="s">
        <v>28</v>
      </c>
      <c r="S772" s="732"/>
      <c r="T772" s="732"/>
      <c r="U772" s="183"/>
      <c r="V772" s="174" t="str">
        <f t="shared" si="469"/>
        <v/>
      </c>
      <c r="W772" s="733" t="str">
        <f t="shared" ref="W772" si="504">IFERROR(AVERAGE(V772:V781),"")</f>
        <v/>
      </c>
      <c r="X772" s="706" t="str">
        <f t="shared" ref="X772" si="505">IF(W772="","",IF(W772&lt;=0.1,$V$10,IF(W772&lt;=0.3,$U$10,IF(W772&lt;=0.5,$T$10,IF(W772&lt;=0.7,$S$10,IF(W772&lt;=0.8,$R$10,""))))))</f>
        <v/>
      </c>
      <c r="Y772" s="733" t="str">
        <f t="shared" ref="Y772" si="506">IFERROR(1-W772,"")</f>
        <v/>
      </c>
      <c r="Z772" s="122"/>
      <c r="AA772" s="411" t="str">
        <f>IFERROR(IF(ROUND('Mapa de Risco'!K772:K781*'Avaliar os Controles Existent.'!O772:O781,0)&lt;=1,1,ROUND('Mapa de Risco'!K772:K781*'Avaliar os Controles Existent.'!O772:O781,0)),"")</f>
        <v/>
      </c>
      <c r="AB772" s="411" t="str">
        <f>IFERROR(IF(ROUND('Mapa de Risco'!L772:L781*'Avaliar os Controles Existent.'!Y772:Y781,0)&lt;=1,1,ROUND('Mapa de Risco'!L772:L781*'Avaliar os Controles Existent.'!Y772:Y781,0)),"")</f>
        <v/>
      </c>
      <c r="AC772" s="410" t="str">
        <f t="shared" ref="AC772:AC802" si="507">IFERROR(AA772*AB772,"")</f>
        <v/>
      </c>
      <c r="AD772" s="522" t="str">
        <f t="shared" si="482"/>
        <v/>
      </c>
    </row>
    <row r="773" spans="2:30" s="78" customFormat="1" ht="13.9" customHeight="1" thickTop="1" thickBot="1" x14ac:dyDescent="0.25">
      <c r="B773" s="455"/>
      <c r="C773" s="462"/>
      <c r="D773" s="465"/>
      <c r="E773" s="472"/>
      <c r="F773" s="610"/>
      <c r="G773" s="120">
        <f>'Mapa de Risco'!F773</f>
        <v>0</v>
      </c>
      <c r="H773" s="729" t="s">
        <v>28</v>
      </c>
      <c r="I773" s="730"/>
      <c r="J773" s="731"/>
      <c r="K773" s="183"/>
      <c r="L773" s="174" t="str">
        <f t="shared" si="468"/>
        <v/>
      </c>
      <c r="M773" s="733"/>
      <c r="N773" s="742"/>
      <c r="O773" s="735"/>
      <c r="P773" s="175"/>
      <c r="Q773" s="83">
        <f>'Mapa de Risco'!H773</f>
        <v>0</v>
      </c>
      <c r="R773" s="732" t="s">
        <v>28</v>
      </c>
      <c r="S773" s="732"/>
      <c r="T773" s="732"/>
      <c r="U773" s="183"/>
      <c r="V773" s="174" t="str">
        <f t="shared" si="469"/>
        <v/>
      </c>
      <c r="W773" s="733"/>
      <c r="X773" s="706"/>
      <c r="Y773" s="733"/>
      <c r="Z773" s="122"/>
      <c r="AA773" s="411"/>
      <c r="AB773" s="411"/>
      <c r="AC773" s="411"/>
      <c r="AD773" s="523"/>
    </row>
    <row r="774" spans="2:30" s="78" customFormat="1" ht="13.9" customHeight="1" thickTop="1" thickBot="1" x14ac:dyDescent="0.25">
      <c r="B774" s="455"/>
      <c r="C774" s="462"/>
      <c r="D774" s="465"/>
      <c r="E774" s="472"/>
      <c r="F774" s="610"/>
      <c r="G774" s="120">
        <f>'Mapa de Risco'!F774</f>
        <v>0</v>
      </c>
      <c r="H774" s="729" t="s">
        <v>28</v>
      </c>
      <c r="I774" s="730"/>
      <c r="J774" s="731"/>
      <c r="K774" s="183"/>
      <c r="L774" s="174" t="str">
        <f t="shared" si="468"/>
        <v/>
      </c>
      <c r="M774" s="733"/>
      <c r="N774" s="742"/>
      <c r="O774" s="735"/>
      <c r="P774" s="175"/>
      <c r="Q774" s="83">
        <f>'Mapa de Risco'!H774</f>
        <v>0</v>
      </c>
      <c r="R774" s="732" t="s">
        <v>28</v>
      </c>
      <c r="S774" s="732"/>
      <c r="T774" s="732"/>
      <c r="U774" s="183"/>
      <c r="V774" s="174" t="str">
        <f t="shared" si="469"/>
        <v/>
      </c>
      <c r="W774" s="733"/>
      <c r="X774" s="706"/>
      <c r="Y774" s="733"/>
      <c r="Z774" s="122"/>
      <c r="AA774" s="411"/>
      <c r="AB774" s="411"/>
      <c r="AC774" s="411"/>
      <c r="AD774" s="523"/>
    </row>
    <row r="775" spans="2:30" s="78" customFormat="1" ht="13.9" customHeight="1" thickTop="1" thickBot="1" x14ac:dyDescent="0.25">
      <c r="B775" s="455"/>
      <c r="C775" s="462"/>
      <c r="D775" s="465"/>
      <c r="E775" s="472"/>
      <c r="F775" s="610"/>
      <c r="G775" s="120">
        <f>'Mapa de Risco'!F775</f>
        <v>0</v>
      </c>
      <c r="H775" s="729" t="s">
        <v>28</v>
      </c>
      <c r="I775" s="730"/>
      <c r="J775" s="731"/>
      <c r="K775" s="183"/>
      <c r="L775" s="174" t="str">
        <f t="shared" si="468"/>
        <v/>
      </c>
      <c r="M775" s="733"/>
      <c r="N775" s="742"/>
      <c r="O775" s="735"/>
      <c r="P775" s="175"/>
      <c r="Q775" s="83">
        <f>'Mapa de Risco'!H775</f>
        <v>0</v>
      </c>
      <c r="R775" s="732" t="s">
        <v>28</v>
      </c>
      <c r="S775" s="732"/>
      <c r="T775" s="732"/>
      <c r="U775" s="183"/>
      <c r="V775" s="174" t="str">
        <f t="shared" si="469"/>
        <v/>
      </c>
      <c r="W775" s="733"/>
      <c r="X775" s="706"/>
      <c r="Y775" s="733"/>
      <c r="Z775" s="122"/>
      <c r="AA775" s="411"/>
      <c r="AB775" s="411"/>
      <c r="AC775" s="411"/>
      <c r="AD775" s="523"/>
    </row>
    <row r="776" spans="2:30" s="78" customFormat="1" ht="13.9" customHeight="1" thickTop="1" thickBot="1" x14ac:dyDescent="0.25">
      <c r="B776" s="455"/>
      <c r="C776" s="462"/>
      <c r="D776" s="465"/>
      <c r="E776" s="472"/>
      <c r="F776" s="610"/>
      <c r="G776" s="120">
        <f>'Mapa de Risco'!F776</f>
        <v>0</v>
      </c>
      <c r="H776" s="729" t="s">
        <v>28</v>
      </c>
      <c r="I776" s="730"/>
      <c r="J776" s="731"/>
      <c r="K776" s="183"/>
      <c r="L776" s="174" t="str">
        <f t="shared" si="468"/>
        <v/>
      </c>
      <c r="M776" s="733"/>
      <c r="N776" s="742"/>
      <c r="O776" s="735"/>
      <c r="P776" s="175"/>
      <c r="Q776" s="83">
        <f>'Mapa de Risco'!H776</f>
        <v>0</v>
      </c>
      <c r="R776" s="732" t="s">
        <v>28</v>
      </c>
      <c r="S776" s="732"/>
      <c r="T776" s="732"/>
      <c r="U776" s="183"/>
      <c r="V776" s="174" t="str">
        <f t="shared" si="469"/>
        <v/>
      </c>
      <c r="W776" s="733"/>
      <c r="X776" s="706"/>
      <c r="Y776" s="733"/>
      <c r="Z776" s="122"/>
      <c r="AA776" s="411"/>
      <c r="AB776" s="411"/>
      <c r="AC776" s="411"/>
      <c r="AD776" s="523"/>
    </row>
    <row r="777" spans="2:30" s="78" customFormat="1" ht="13.9" customHeight="1" thickTop="1" thickBot="1" x14ac:dyDescent="0.25">
      <c r="B777" s="455"/>
      <c r="C777" s="462"/>
      <c r="D777" s="465"/>
      <c r="E777" s="472"/>
      <c r="F777" s="610"/>
      <c r="G777" s="120">
        <f>'Mapa de Risco'!F777</f>
        <v>0</v>
      </c>
      <c r="H777" s="729" t="s">
        <v>28</v>
      </c>
      <c r="I777" s="730"/>
      <c r="J777" s="731"/>
      <c r="K777" s="183"/>
      <c r="L777" s="174" t="str">
        <f t="shared" si="468"/>
        <v/>
      </c>
      <c r="M777" s="733"/>
      <c r="N777" s="742"/>
      <c r="O777" s="735"/>
      <c r="P777" s="175"/>
      <c r="Q777" s="83">
        <f>'Mapa de Risco'!H777</f>
        <v>0</v>
      </c>
      <c r="R777" s="732" t="s">
        <v>28</v>
      </c>
      <c r="S777" s="732"/>
      <c r="T777" s="732"/>
      <c r="U777" s="183"/>
      <c r="V777" s="174" t="str">
        <f t="shared" si="469"/>
        <v/>
      </c>
      <c r="W777" s="733"/>
      <c r="X777" s="706"/>
      <c r="Y777" s="733"/>
      <c r="Z777" s="122"/>
      <c r="AA777" s="411"/>
      <c r="AB777" s="411"/>
      <c r="AC777" s="411"/>
      <c r="AD777" s="523"/>
    </row>
    <row r="778" spans="2:30" s="78" customFormat="1" ht="13.9" customHeight="1" thickTop="1" thickBot="1" x14ac:dyDescent="0.25">
      <c r="B778" s="455"/>
      <c r="C778" s="462"/>
      <c r="D778" s="465"/>
      <c r="E778" s="472"/>
      <c r="F778" s="610"/>
      <c r="G778" s="120">
        <f>'Mapa de Risco'!F778</f>
        <v>0</v>
      </c>
      <c r="H778" s="729" t="s">
        <v>28</v>
      </c>
      <c r="I778" s="730"/>
      <c r="J778" s="731"/>
      <c r="K778" s="183"/>
      <c r="L778" s="174" t="str">
        <f t="shared" si="468"/>
        <v/>
      </c>
      <c r="M778" s="733"/>
      <c r="N778" s="742"/>
      <c r="O778" s="735"/>
      <c r="P778" s="175"/>
      <c r="Q778" s="83">
        <f>'Mapa de Risco'!H778</f>
        <v>0</v>
      </c>
      <c r="R778" s="732" t="s">
        <v>28</v>
      </c>
      <c r="S778" s="732"/>
      <c r="T778" s="732"/>
      <c r="U778" s="183"/>
      <c r="V778" s="174" t="str">
        <f t="shared" si="469"/>
        <v/>
      </c>
      <c r="W778" s="733"/>
      <c r="X778" s="706"/>
      <c r="Y778" s="733"/>
      <c r="Z778" s="122"/>
      <c r="AA778" s="411"/>
      <c r="AB778" s="411"/>
      <c r="AC778" s="411"/>
      <c r="AD778" s="523"/>
    </row>
    <row r="779" spans="2:30" s="78" customFormat="1" ht="13.9" customHeight="1" thickTop="1" thickBot="1" x14ac:dyDescent="0.25">
      <c r="B779" s="455"/>
      <c r="C779" s="462"/>
      <c r="D779" s="465"/>
      <c r="E779" s="472"/>
      <c r="F779" s="610"/>
      <c r="G779" s="120">
        <f>'Mapa de Risco'!F779</f>
        <v>0</v>
      </c>
      <c r="H779" s="729" t="s">
        <v>28</v>
      </c>
      <c r="I779" s="730"/>
      <c r="J779" s="731"/>
      <c r="K779" s="183"/>
      <c r="L779" s="174" t="str">
        <f t="shared" si="468"/>
        <v/>
      </c>
      <c r="M779" s="733"/>
      <c r="N779" s="742"/>
      <c r="O779" s="735"/>
      <c r="P779" s="175"/>
      <c r="Q779" s="83">
        <f>'Mapa de Risco'!H779</f>
        <v>0</v>
      </c>
      <c r="R779" s="732" t="s">
        <v>28</v>
      </c>
      <c r="S779" s="732"/>
      <c r="T779" s="732"/>
      <c r="U779" s="183"/>
      <c r="V779" s="174" t="str">
        <f t="shared" si="469"/>
        <v/>
      </c>
      <c r="W779" s="733"/>
      <c r="X779" s="706"/>
      <c r="Y779" s="733"/>
      <c r="Z779" s="122"/>
      <c r="AA779" s="411"/>
      <c r="AB779" s="411"/>
      <c r="AC779" s="411"/>
      <c r="AD779" s="523"/>
    </row>
    <row r="780" spans="2:30" s="78" customFormat="1" ht="13.9" customHeight="1" thickTop="1" thickBot="1" x14ac:dyDescent="0.25">
      <c r="B780" s="455"/>
      <c r="C780" s="462"/>
      <c r="D780" s="465"/>
      <c r="E780" s="472"/>
      <c r="F780" s="610"/>
      <c r="G780" s="120">
        <f>'Mapa de Risco'!F780</f>
        <v>0</v>
      </c>
      <c r="H780" s="729" t="s">
        <v>28</v>
      </c>
      <c r="I780" s="730"/>
      <c r="J780" s="731"/>
      <c r="K780" s="183"/>
      <c r="L780" s="174" t="str">
        <f t="shared" ref="L780:L811" si="508">IF(K780=$H$10,$H$9,IF(K780=$I$10,$I$9,IF(K780=$J$10,$J$9,IF(K780=$K$10,$K$9,IF(K780=$L$10,$L$9,"")))))</f>
        <v/>
      </c>
      <c r="M780" s="733"/>
      <c r="N780" s="742"/>
      <c r="O780" s="735"/>
      <c r="P780" s="175"/>
      <c r="Q780" s="83">
        <f>'Mapa de Risco'!H780</f>
        <v>0</v>
      </c>
      <c r="R780" s="732" t="s">
        <v>28</v>
      </c>
      <c r="S780" s="732"/>
      <c r="T780" s="732"/>
      <c r="U780" s="183"/>
      <c r="V780" s="174" t="str">
        <f t="shared" si="469"/>
        <v/>
      </c>
      <c r="W780" s="733"/>
      <c r="X780" s="706"/>
      <c r="Y780" s="733"/>
      <c r="Z780" s="122"/>
      <c r="AA780" s="411"/>
      <c r="AB780" s="411"/>
      <c r="AC780" s="411"/>
      <c r="AD780" s="523"/>
    </row>
    <row r="781" spans="2:30" s="78" customFormat="1" ht="13.9" customHeight="1" thickTop="1" thickBot="1" x14ac:dyDescent="0.25">
      <c r="B781" s="455"/>
      <c r="C781" s="462"/>
      <c r="D781" s="466"/>
      <c r="E781" s="473"/>
      <c r="F781" s="611"/>
      <c r="G781" s="120">
        <f>'Mapa de Risco'!F781</f>
        <v>0</v>
      </c>
      <c r="H781" s="729" t="s">
        <v>28</v>
      </c>
      <c r="I781" s="730"/>
      <c r="J781" s="731"/>
      <c r="K781" s="183"/>
      <c r="L781" s="174" t="str">
        <f t="shared" si="508"/>
        <v/>
      </c>
      <c r="M781" s="734"/>
      <c r="N781" s="743"/>
      <c r="O781" s="736"/>
      <c r="P781" s="175"/>
      <c r="Q781" s="83">
        <f>'Mapa de Risco'!H781</f>
        <v>0</v>
      </c>
      <c r="R781" s="732" t="s">
        <v>28</v>
      </c>
      <c r="S781" s="732"/>
      <c r="T781" s="732"/>
      <c r="U781" s="183"/>
      <c r="V781" s="174" t="str">
        <f t="shared" ref="V781:V811" si="509">IF(U781=$R$10,$R$9,IF(U781=$S$10,$S$9,IF(U781=$T$10,$T$9,IF(U781=$U$10,$U$9,IF(U781=$V$10,$V$9,"")))))</f>
        <v/>
      </c>
      <c r="W781" s="734"/>
      <c r="X781" s="707"/>
      <c r="Y781" s="734"/>
      <c r="Z781" s="122"/>
      <c r="AA781" s="412"/>
      <c r="AB781" s="412"/>
      <c r="AC781" s="412"/>
      <c r="AD781" s="524"/>
    </row>
    <row r="782" spans="2:30" s="78" customFormat="1" ht="13.9" customHeight="1" thickTop="1" thickBot="1" x14ac:dyDescent="0.25">
      <c r="B782" s="455"/>
      <c r="C782" s="462"/>
      <c r="D782" s="464" t="str">
        <f>'Mapa de Risco'!D782:D791</f>
        <v>FCS.06</v>
      </c>
      <c r="E782" s="471">
        <f>'Mapa de Risco'!E782:E791</f>
        <v>0</v>
      </c>
      <c r="F782" s="609" t="str">
        <f>'Mapa de Risco'!G782:G791</f>
        <v>Evento 78</v>
      </c>
      <c r="G782" s="120">
        <f>'Mapa de Risco'!F782</f>
        <v>0</v>
      </c>
      <c r="H782" s="729" t="s">
        <v>28</v>
      </c>
      <c r="I782" s="730"/>
      <c r="J782" s="731"/>
      <c r="K782" s="183"/>
      <c r="L782" s="174" t="str">
        <f t="shared" si="508"/>
        <v/>
      </c>
      <c r="M782" s="733" t="str">
        <f t="shared" ref="M782" si="510">IFERROR(AVERAGE(L782:L791),"")</f>
        <v/>
      </c>
      <c r="N782" s="742" t="str">
        <f t="shared" ref="N782" si="511">IF(M782="","",IF(M782&lt;=0.1,$L$10,IF(M782&lt;=0.3,$K$10,IF(M782&lt;=0.5,$J$10,IF(M782&lt;=0.7,$I$10,IF(M782&lt;=0.8,$H$10,""))))))</f>
        <v/>
      </c>
      <c r="O782" s="735" t="str">
        <f t="shared" ref="O782" si="512">IFERROR(1-M782,"")</f>
        <v/>
      </c>
      <c r="P782" s="175"/>
      <c r="Q782" s="83">
        <f>'Mapa de Risco'!H782</f>
        <v>0</v>
      </c>
      <c r="R782" s="732" t="s">
        <v>28</v>
      </c>
      <c r="S782" s="732"/>
      <c r="T782" s="732"/>
      <c r="U782" s="183"/>
      <c r="V782" s="174" t="str">
        <f t="shared" si="509"/>
        <v/>
      </c>
      <c r="W782" s="733" t="str">
        <f t="shared" ref="W782" si="513">IFERROR(AVERAGE(V782:V791),"")</f>
        <v/>
      </c>
      <c r="X782" s="706" t="str">
        <f t="shared" ref="X782" si="514">IF(W782="","",IF(W782&lt;=0.1,$V$10,IF(W782&lt;=0.3,$U$10,IF(W782&lt;=0.5,$T$10,IF(W782&lt;=0.7,$S$10,IF(W782&lt;=0.8,$R$10,""))))))</f>
        <v/>
      </c>
      <c r="Y782" s="733" t="str">
        <f t="shared" ref="Y782" si="515">IFERROR(1-W782,"")</f>
        <v/>
      </c>
      <c r="Z782" s="122"/>
      <c r="AA782" s="411" t="str">
        <f>IFERROR(IF(ROUND('Mapa de Risco'!K782:K791*'Avaliar os Controles Existent.'!O782:O791,0)&lt;=1,1,ROUND('Mapa de Risco'!K782:K791*'Avaliar os Controles Existent.'!O782:O791,0)),"")</f>
        <v/>
      </c>
      <c r="AB782" s="411" t="str">
        <f>IFERROR(IF(ROUND('Mapa de Risco'!L782:L791*'Avaliar os Controles Existent.'!Y782:Y791,0)&lt;=1,1,ROUND('Mapa de Risco'!L782:L791*'Avaliar os Controles Existent.'!Y782:Y791,0)),"")</f>
        <v/>
      </c>
      <c r="AC782" s="410" t="str">
        <f t="shared" si="507"/>
        <v/>
      </c>
      <c r="AD782" s="522" t="str">
        <f t="shared" si="482"/>
        <v/>
      </c>
    </row>
    <row r="783" spans="2:30" s="78" customFormat="1" ht="13.9" customHeight="1" thickTop="1" thickBot="1" x14ac:dyDescent="0.25">
      <c r="B783" s="455"/>
      <c r="C783" s="462"/>
      <c r="D783" s="465"/>
      <c r="E783" s="472"/>
      <c r="F783" s="610"/>
      <c r="G783" s="120">
        <f>'Mapa de Risco'!F783</f>
        <v>0</v>
      </c>
      <c r="H783" s="729" t="s">
        <v>28</v>
      </c>
      <c r="I783" s="730"/>
      <c r="J783" s="731"/>
      <c r="K783" s="183"/>
      <c r="L783" s="174" t="str">
        <f t="shared" si="508"/>
        <v/>
      </c>
      <c r="M783" s="733"/>
      <c r="N783" s="742"/>
      <c r="O783" s="735"/>
      <c r="P783" s="175"/>
      <c r="Q783" s="83">
        <f>'Mapa de Risco'!H783</f>
        <v>0</v>
      </c>
      <c r="R783" s="732" t="s">
        <v>28</v>
      </c>
      <c r="S783" s="732"/>
      <c r="T783" s="732"/>
      <c r="U783" s="183"/>
      <c r="V783" s="174" t="str">
        <f t="shared" si="509"/>
        <v/>
      </c>
      <c r="W783" s="733"/>
      <c r="X783" s="706"/>
      <c r="Y783" s="733"/>
      <c r="Z783" s="122"/>
      <c r="AA783" s="411"/>
      <c r="AB783" s="411"/>
      <c r="AC783" s="411"/>
      <c r="AD783" s="523"/>
    </row>
    <row r="784" spans="2:30" s="78" customFormat="1" ht="13.9" customHeight="1" thickTop="1" thickBot="1" x14ac:dyDescent="0.25">
      <c r="B784" s="455"/>
      <c r="C784" s="462"/>
      <c r="D784" s="465"/>
      <c r="E784" s="472"/>
      <c r="F784" s="610"/>
      <c r="G784" s="120">
        <f>'Mapa de Risco'!F784</f>
        <v>0</v>
      </c>
      <c r="H784" s="729" t="s">
        <v>28</v>
      </c>
      <c r="I784" s="730"/>
      <c r="J784" s="731"/>
      <c r="K784" s="183"/>
      <c r="L784" s="174" t="str">
        <f t="shared" si="508"/>
        <v/>
      </c>
      <c r="M784" s="733"/>
      <c r="N784" s="742"/>
      <c r="O784" s="735"/>
      <c r="P784" s="175"/>
      <c r="Q784" s="83">
        <f>'Mapa de Risco'!H784</f>
        <v>0</v>
      </c>
      <c r="R784" s="732" t="s">
        <v>28</v>
      </c>
      <c r="S784" s="732"/>
      <c r="T784" s="732"/>
      <c r="U784" s="183"/>
      <c r="V784" s="174" t="str">
        <f t="shared" si="509"/>
        <v/>
      </c>
      <c r="W784" s="733"/>
      <c r="X784" s="706"/>
      <c r="Y784" s="733"/>
      <c r="Z784" s="122"/>
      <c r="AA784" s="411"/>
      <c r="AB784" s="411"/>
      <c r="AC784" s="411"/>
      <c r="AD784" s="523"/>
    </row>
    <row r="785" spans="2:30" s="78" customFormat="1" ht="13.9" customHeight="1" thickTop="1" thickBot="1" x14ac:dyDescent="0.25">
      <c r="B785" s="455"/>
      <c r="C785" s="462"/>
      <c r="D785" s="465"/>
      <c r="E785" s="472"/>
      <c r="F785" s="610"/>
      <c r="G785" s="120">
        <f>'Mapa de Risco'!F785</f>
        <v>0</v>
      </c>
      <c r="H785" s="729" t="s">
        <v>28</v>
      </c>
      <c r="I785" s="730"/>
      <c r="J785" s="731"/>
      <c r="K785" s="183"/>
      <c r="L785" s="174" t="str">
        <f t="shared" si="508"/>
        <v/>
      </c>
      <c r="M785" s="733"/>
      <c r="N785" s="742"/>
      <c r="O785" s="735"/>
      <c r="P785" s="175"/>
      <c r="Q785" s="83">
        <f>'Mapa de Risco'!H785</f>
        <v>0</v>
      </c>
      <c r="R785" s="732" t="s">
        <v>28</v>
      </c>
      <c r="S785" s="732"/>
      <c r="T785" s="732"/>
      <c r="U785" s="183"/>
      <c r="V785" s="174" t="str">
        <f t="shared" si="509"/>
        <v/>
      </c>
      <c r="W785" s="733"/>
      <c r="X785" s="706"/>
      <c r="Y785" s="733"/>
      <c r="Z785" s="122"/>
      <c r="AA785" s="411"/>
      <c r="AB785" s="411"/>
      <c r="AC785" s="411"/>
      <c r="AD785" s="523"/>
    </row>
    <row r="786" spans="2:30" s="78" customFormat="1" ht="13.9" customHeight="1" thickTop="1" thickBot="1" x14ac:dyDescent="0.25">
      <c r="B786" s="455"/>
      <c r="C786" s="462"/>
      <c r="D786" s="465"/>
      <c r="E786" s="472"/>
      <c r="F786" s="610"/>
      <c r="G786" s="120">
        <f>'Mapa de Risco'!F786</f>
        <v>0</v>
      </c>
      <c r="H786" s="729" t="s">
        <v>28</v>
      </c>
      <c r="I786" s="730"/>
      <c r="J786" s="731"/>
      <c r="K786" s="183"/>
      <c r="L786" s="174" t="str">
        <f t="shared" si="508"/>
        <v/>
      </c>
      <c r="M786" s="733"/>
      <c r="N786" s="742"/>
      <c r="O786" s="735"/>
      <c r="P786" s="175"/>
      <c r="Q786" s="83">
        <f>'Mapa de Risco'!H786</f>
        <v>0</v>
      </c>
      <c r="R786" s="732" t="s">
        <v>28</v>
      </c>
      <c r="S786" s="732"/>
      <c r="T786" s="732"/>
      <c r="U786" s="183"/>
      <c r="V786" s="174" t="str">
        <f t="shared" si="509"/>
        <v/>
      </c>
      <c r="W786" s="733"/>
      <c r="X786" s="706"/>
      <c r="Y786" s="733"/>
      <c r="Z786" s="122"/>
      <c r="AA786" s="411"/>
      <c r="AB786" s="411"/>
      <c r="AC786" s="411"/>
      <c r="AD786" s="523"/>
    </row>
    <row r="787" spans="2:30" s="78" customFormat="1" ht="13.9" customHeight="1" thickTop="1" thickBot="1" x14ac:dyDescent="0.25">
      <c r="B787" s="455"/>
      <c r="C787" s="462"/>
      <c r="D787" s="465"/>
      <c r="E787" s="472"/>
      <c r="F787" s="610"/>
      <c r="G787" s="120">
        <f>'Mapa de Risco'!F787</f>
        <v>0</v>
      </c>
      <c r="H787" s="729" t="s">
        <v>28</v>
      </c>
      <c r="I787" s="730"/>
      <c r="J787" s="731"/>
      <c r="K787" s="183"/>
      <c r="L787" s="174" t="str">
        <f t="shared" si="508"/>
        <v/>
      </c>
      <c r="M787" s="733"/>
      <c r="N787" s="742"/>
      <c r="O787" s="735"/>
      <c r="P787" s="175"/>
      <c r="Q787" s="83">
        <f>'Mapa de Risco'!H787</f>
        <v>0</v>
      </c>
      <c r="R787" s="732" t="s">
        <v>28</v>
      </c>
      <c r="S787" s="732"/>
      <c r="T787" s="732"/>
      <c r="U787" s="183"/>
      <c r="V787" s="174" t="str">
        <f t="shared" si="509"/>
        <v/>
      </c>
      <c r="W787" s="733"/>
      <c r="X787" s="706"/>
      <c r="Y787" s="733"/>
      <c r="Z787" s="122"/>
      <c r="AA787" s="411"/>
      <c r="AB787" s="411"/>
      <c r="AC787" s="411"/>
      <c r="AD787" s="523"/>
    </row>
    <row r="788" spans="2:30" s="78" customFormat="1" ht="13.9" customHeight="1" thickTop="1" thickBot="1" x14ac:dyDescent="0.25">
      <c r="B788" s="455"/>
      <c r="C788" s="462"/>
      <c r="D788" s="465"/>
      <c r="E788" s="472"/>
      <c r="F788" s="610"/>
      <c r="G788" s="120">
        <f>'Mapa de Risco'!F788</f>
        <v>0</v>
      </c>
      <c r="H788" s="729" t="s">
        <v>28</v>
      </c>
      <c r="I788" s="730"/>
      <c r="J788" s="731"/>
      <c r="K788" s="183"/>
      <c r="L788" s="174" t="str">
        <f t="shared" si="508"/>
        <v/>
      </c>
      <c r="M788" s="733"/>
      <c r="N788" s="742"/>
      <c r="O788" s="735"/>
      <c r="P788" s="175"/>
      <c r="Q788" s="83">
        <f>'Mapa de Risco'!H788</f>
        <v>0</v>
      </c>
      <c r="R788" s="732" t="s">
        <v>28</v>
      </c>
      <c r="S788" s="732"/>
      <c r="T788" s="732"/>
      <c r="U788" s="183"/>
      <c r="V788" s="174" t="str">
        <f t="shared" si="509"/>
        <v/>
      </c>
      <c r="W788" s="733"/>
      <c r="X788" s="706"/>
      <c r="Y788" s="733"/>
      <c r="Z788" s="122"/>
      <c r="AA788" s="411"/>
      <c r="AB788" s="411"/>
      <c r="AC788" s="411"/>
      <c r="AD788" s="523"/>
    </row>
    <row r="789" spans="2:30" s="78" customFormat="1" ht="13.9" customHeight="1" thickTop="1" thickBot="1" x14ac:dyDescent="0.25">
      <c r="B789" s="455"/>
      <c r="C789" s="462"/>
      <c r="D789" s="465"/>
      <c r="E789" s="472"/>
      <c r="F789" s="610"/>
      <c r="G789" s="120">
        <f>'Mapa de Risco'!F789</f>
        <v>0</v>
      </c>
      <c r="H789" s="729" t="s">
        <v>28</v>
      </c>
      <c r="I789" s="730"/>
      <c r="J789" s="731"/>
      <c r="K789" s="183"/>
      <c r="L789" s="174" t="str">
        <f t="shared" si="508"/>
        <v/>
      </c>
      <c r="M789" s="733"/>
      <c r="N789" s="742"/>
      <c r="O789" s="735"/>
      <c r="P789" s="175"/>
      <c r="Q789" s="83">
        <f>'Mapa de Risco'!H789</f>
        <v>0</v>
      </c>
      <c r="R789" s="732" t="s">
        <v>28</v>
      </c>
      <c r="S789" s="732"/>
      <c r="T789" s="732"/>
      <c r="U789" s="183"/>
      <c r="V789" s="174" t="str">
        <f t="shared" si="509"/>
        <v/>
      </c>
      <c r="W789" s="733"/>
      <c r="X789" s="706"/>
      <c r="Y789" s="733"/>
      <c r="Z789" s="122"/>
      <c r="AA789" s="411"/>
      <c r="AB789" s="411"/>
      <c r="AC789" s="411"/>
      <c r="AD789" s="523"/>
    </row>
    <row r="790" spans="2:30" s="78" customFormat="1" ht="13.9" customHeight="1" thickTop="1" thickBot="1" x14ac:dyDescent="0.25">
      <c r="B790" s="455"/>
      <c r="C790" s="462"/>
      <c r="D790" s="465"/>
      <c r="E790" s="472"/>
      <c r="F790" s="610"/>
      <c r="G790" s="120">
        <f>'Mapa de Risco'!F790</f>
        <v>0</v>
      </c>
      <c r="H790" s="729" t="s">
        <v>28</v>
      </c>
      <c r="I790" s="730"/>
      <c r="J790" s="731"/>
      <c r="K790" s="183"/>
      <c r="L790" s="174" t="str">
        <f t="shared" si="508"/>
        <v/>
      </c>
      <c r="M790" s="733"/>
      <c r="N790" s="742"/>
      <c r="O790" s="735"/>
      <c r="P790" s="175"/>
      <c r="Q790" s="83">
        <f>'Mapa de Risco'!H790</f>
        <v>0</v>
      </c>
      <c r="R790" s="732" t="s">
        <v>28</v>
      </c>
      <c r="S790" s="732"/>
      <c r="T790" s="732"/>
      <c r="U790" s="183"/>
      <c r="V790" s="174" t="str">
        <f t="shared" si="509"/>
        <v/>
      </c>
      <c r="W790" s="733"/>
      <c r="X790" s="706"/>
      <c r="Y790" s="733"/>
      <c r="Z790" s="122"/>
      <c r="AA790" s="411"/>
      <c r="AB790" s="411"/>
      <c r="AC790" s="411"/>
      <c r="AD790" s="523"/>
    </row>
    <row r="791" spans="2:30" s="78" customFormat="1" ht="13.9" customHeight="1" thickTop="1" thickBot="1" x14ac:dyDescent="0.25">
      <c r="B791" s="455"/>
      <c r="C791" s="462"/>
      <c r="D791" s="466"/>
      <c r="E791" s="473"/>
      <c r="F791" s="611"/>
      <c r="G791" s="120">
        <f>'Mapa de Risco'!F791</f>
        <v>0</v>
      </c>
      <c r="H791" s="729" t="s">
        <v>28</v>
      </c>
      <c r="I791" s="730"/>
      <c r="J791" s="731"/>
      <c r="K791" s="183"/>
      <c r="L791" s="174" t="str">
        <f t="shared" si="508"/>
        <v/>
      </c>
      <c r="M791" s="734"/>
      <c r="N791" s="743"/>
      <c r="O791" s="736"/>
      <c r="P791" s="175"/>
      <c r="Q791" s="83">
        <f>'Mapa de Risco'!H791</f>
        <v>0</v>
      </c>
      <c r="R791" s="732" t="s">
        <v>28</v>
      </c>
      <c r="S791" s="732"/>
      <c r="T791" s="732"/>
      <c r="U791" s="183"/>
      <c r="V791" s="174" t="str">
        <f t="shared" si="509"/>
        <v/>
      </c>
      <c r="W791" s="734"/>
      <c r="X791" s="707"/>
      <c r="Y791" s="734"/>
      <c r="Z791" s="122"/>
      <c r="AA791" s="412"/>
      <c r="AB791" s="412"/>
      <c r="AC791" s="412"/>
      <c r="AD791" s="524"/>
    </row>
    <row r="792" spans="2:30" s="78" customFormat="1" ht="13.9" customHeight="1" thickTop="1" thickBot="1" x14ac:dyDescent="0.25">
      <c r="B792" s="455"/>
      <c r="C792" s="462"/>
      <c r="D792" s="464" t="str">
        <f>'Mapa de Risco'!D792:D801</f>
        <v>FCS.07</v>
      </c>
      <c r="E792" s="471">
        <f>'Mapa de Risco'!E792:E801</f>
        <v>0</v>
      </c>
      <c r="F792" s="609" t="str">
        <f>'Mapa de Risco'!G792:G801</f>
        <v>Evento 79</v>
      </c>
      <c r="G792" s="120">
        <f>'Mapa de Risco'!F792</f>
        <v>0</v>
      </c>
      <c r="H792" s="729" t="s">
        <v>28</v>
      </c>
      <c r="I792" s="730"/>
      <c r="J792" s="731"/>
      <c r="K792" s="183"/>
      <c r="L792" s="174" t="str">
        <f t="shared" si="508"/>
        <v/>
      </c>
      <c r="M792" s="733" t="str">
        <f t="shared" ref="M792" si="516">IFERROR(AVERAGE(L792:L801),"")</f>
        <v/>
      </c>
      <c r="N792" s="742" t="str">
        <f t="shared" ref="N792" si="517">IF(M792="","",IF(M792&lt;=0.1,$L$10,IF(M792&lt;=0.3,$K$10,IF(M792&lt;=0.5,$J$10,IF(M792&lt;=0.7,$I$10,IF(M792&lt;=0.8,$H$10,""))))))</f>
        <v/>
      </c>
      <c r="O792" s="735" t="str">
        <f t="shared" ref="O792" si="518">IFERROR(1-M792,"")</f>
        <v/>
      </c>
      <c r="P792" s="175"/>
      <c r="Q792" s="83">
        <f>'Mapa de Risco'!H792</f>
        <v>0</v>
      </c>
      <c r="R792" s="732" t="s">
        <v>28</v>
      </c>
      <c r="S792" s="732"/>
      <c r="T792" s="732"/>
      <c r="U792" s="183"/>
      <c r="V792" s="174" t="str">
        <f t="shared" si="509"/>
        <v/>
      </c>
      <c r="W792" s="733" t="str">
        <f t="shared" ref="W792" si="519">IFERROR(AVERAGE(V792:V801),"")</f>
        <v/>
      </c>
      <c r="X792" s="706" t="str">
        <f t="shared" ref="X792" si="520">IF(W792="","",IF(W792&lt;=0.1,$V$10,IF(W792&lt;=0.3,$U$10,IF(W792&lt;=0.5,$T$10,IF(W792&lt;=0.7,$S$10,IF(W792&lt;=0.8,$R$10,""))))))</f>
        <v/>
      </c>
      <c r="Y792" s="733" t="str">
        <f t="shared" ref="Y792" si="521">IFERROR(1-W792,"")</f>
        <v/>
      </c>
      <c r="Z792" s="122"/>
      <c r="AA792" s="411" t="str">
        <f>IFERROR(IF(ROUND('Mapa de Risco'!K792:K801*'Avaliar os Controles Existent.'!O792:O801,0)&lt;=1,1,ROUND('Mapa de Risco'!K792:K801*'Avaliar os Controles Existent.'!O792:O801,0)),"")</f>
        <v/>
      </c>
      <c r="AB792" s="411" t="str">
        <f>IFERROR(IF(ROUND('Mapa de Risco'!L792:L801*'Avaliar os Controles Existent.'!Y792:Y801,0)&lt;=1,1,ROUND('Mapa de Risco'!L792:L801*'Avaliar os Controles Existent.'!Y792:Y801,0)),"")</f>
        <v/>
      </c>
      <c r="AC792" s="410" t="str">
        <f t="shared" si="507"/>
        <v/>
      </c>
      <c r="AD792" s="522" t="str">
        <f t="shared" si="482"/>
        <v/>
      </c>
    </row>
    <row r="793" spans="2:30" s="78" customFormat="1" ht="13.9" customHeight="1" thickTop="1" thickBot="1" x14ac:dyDescent="0.25">
      <c r="B793" s="455"/>
      <c r="C793" s="462"/>
      <c r="D793" s="465"/>
      <c r="E793" s="472"/>
      <c r="F793" s="610"/>
      <c r="G793" s="120">
        <f>'Mapa de Risco'!F793</f>
        <v>0</v>
      </c>
      <c r="H793" s="729" t="s">
        <v>28</v>
      </c>
      <c r="I793" s="730"/>
      <c r="J793" s="731"/>
      <c r="K793" s="183"/>
      <c r="L793" s="174" t="str">
        <f t="shared" si="508"/>
        <v/>
      </c>
      <c r="M793" s="733"/>
      <c r="N793" s="742"/>
      <c r="O793" s="735"/>
      <c r="P793" s="175"/>
      <c r="Q793" s="83">
        <f>'Mapa de Risco'!H793</f>
        <v>0</v>
      </c>
      <c r="R793" s="732" t="s">
        <v>28</v>
      </c>
      <c r="S793" s="732"/>
      <c r="T793" s="732"/>
      <c r="U793" s="183"/>
      <c r="V793" s="174" t="str">
        <f t="shared" si="509"/>
        <v/>
      </c>
      <c r="W793" s="733"/>
      <c r="X793" s="706"/>
      <c r="Y793" s="733"/>
      <c r="Z793" s="122"/>
      <c r="AA793" s="411"/>
      <c r="AB793" s="411"/>
      <c r="AC793" s="411"/>
      <c r="AD793" s="523"/>
    </row>
    <row r="794" spans="2:30" s="78" customFormat="1" ht="13.9" customHeight="1" thickTop="1" thickBot="1" x14ac:dyDescent="0.25">
      <c r="B794" s="455"/>
      <c r="C794" s="462"/>
      <c r="D794" s="465"/>
      <c r="E794" s="472"/>
      <c r="F794" s="610"/>
      <c r="G794" s="120">
        <f>'Mapa de Risco'!F794</f>
        <v>0</v>
      </c>
      <c r="H794" s="729" t="s">
        <v>28</v>
      </c>
      <c r="I794" s="730"/>
      <c r="J794" s="731"/>
      <c r="K794" s="183"/>
      <c r="L794" s="174" t="str">
        <f t="shared" si="508"/>
        <v/>
      </c>
      <c r="M794" s="733"/>
      <c r="N794" s="742"/>
      <c r="O794" s="735"/>
      <c r="P794" s="175"/>
      <c r="Q794" s="83">
        <f>'Mapa de Risco'!H794</f>
        <v>0</v>
      </c>
      <c r="R794" s="732" t="s">
        <v>28</v>
      </c>
      <c r="S794" s="732"/>
      <c r="T794" s="732"/>
      <c r="U794" s="183"/>
      <c r="V794" s="174" t="str">
        <f t="shared" si="509"/>
        <v/>
      </c>
      <c r="W794" s="733"/>
      <c r="X794" s="706"/>
      <c r="Y794" s="733"/>
      <c r="Z794" s="122"/>
      <c r="AA794" s="411"/>
      <c r="AB794" s="411"/>
      <c r="AC794" s="411"/>
      <c r="AD794" s="523"/>
    </row>
    <row r="795" spans="2:30" s="78" customFormat="1" ht="13.9" customHeight="1" thickTop="1" thickBot="1" x14ac:dyDescent="0.25">
      <c r="B795" s="455"/>
      <c r="C795" s="462"/>
      <c r="D795" s="465"/>
      <c r="E795" s="472"/>
      <c r="F795" s="610"/>
      <c r="G795" s="120">
        <f>'Mapa de Risco'!F795</f>
        <v>0</v>
      </c>
      <c r="H795" s="729" t="s">
        <v>28</v>
      </c>
      <c r="I795" s="730"/>
      <c r="J795" s="731"/>
      <c r="K795" s="183"/>
      <c r="L795" s="174" t="str">
        <f t="shared" si="508"/>
        <v/>
      </c>
      <c r="M795" s="733"/>
      <c r="N795" s="742"/>
      <c r="O795" s="735"/>
      <c r="P795" s="175"/>
      <c r="Q795" s="83">
        <f>'Mapa de Risco'!H795</f>
        <v>0</v>
      </c>
      <c r="R795" s="732" t="s">
        <v>28</v>
      </c>
      <c r="S795" s="732"/>
      <c r="T795" s="732"/>
      <c r="U795" s="183"/>
      <c r="V795" s="174" t="str">
        <f t="shared" si="509"/>
        <v/>
      </c>
      <c r="W795" s="733"/>
      <c r="X795" s="706"/>
      <c r="Y795" s="733"/>
      <c r="Z795" s="122"/>
      <c r="AA795" s="411"/>
      <c r="AB795" s="411"/>
      <c r="AC795" s="411"/>
      <c r="AD795" s="523"/>
    </row>
    <row r="796" spans="2:30" s="78" customFormat="1" ht="13.9" customHeight="1" thickTop="1" thickBot="1" x14ac:dyDescent="0.25">
      <c r="B796" s="455"/>
      <c r="C796" s="462"/>
      <c r="D796" s="465"/>
      <c r="E796" s="472"/>
      <c r="F796" s="610"/>
      <c r="G796" s="120">
        <f>'Mapa de Risco'!F796</f>
        <v>0</v>
      </c>
      <c r="H796" s="729" t="s">
        <v>28</v>
      </c>
      <c r="I796" s="730"/>
      <c r="J796" s="731"/>
      <c r="K796" s="183"/>
      <c r="L796" s="174" t="str">
        <f t="shared" si="508"/>
        <v/>
      </c>
      <c r="M796" s="733"/>
      <c r="N796" s="742"/>
      <c r="O796" s="735"/>
      <c r="P796" s="175"/>
      <c r="Q796" s="83">
        <f>'Mapa de Risco'!H796</f>
        <v>0</v>
      </c>
      <c r="R796" s="732" t="s">
        <v>28</v>
      </c>
      <c r="S796" s="732"/>
      <c r="T796" s="732"/>
      <c r="U796" s="183"/>
      <c r="V796" s="174" t="str">
        <f t="shared" si="509"/>
        <v/>
      </c>
      <c r="W796" s="733"/>
      <c r="X796" s="706"/>
      <c r="Y796" s="733"/>
      <c r="Z796" s="122"/>
      <c r="AA796" s="411"/>
      <c r="AB796" s="411"/>
      <c r="AC796" s="411"/>
      <c r="AD796" s="523"/>
    </row>
    <row r="797" spans="2:30" s="78" customFormat="1" ht="13.9" customHeight="1" thickTop="1" thickBot="1" x14ac:dyDescent="0.25">
      <c r="B797" s="455"/>
      <c r="C797" s="462"/>
      <c r="D797" s="465"/>
      <c r="E797" s="472"/>
      <c r="F797" s="610"/>
      <c r="G797" s="120">
        <f>'Mapa de Risco'!F797</f>
        <v>0</v>
      </c>
      <c r="H797" s="729" t="s">
        <v>28</v>
      </c>
      <c r="I797" s="730"/>
      <c r="J797" s="731"/>
      <c r="K797" s="183"/>
      <c r="L797" s="174" t="str">
        <f t="shared" si="508"/>
        <v/>
      </c>
      <c r="M797" s="733"/>
      <c r="N797" s="742"/>
      <c r="O797" s="735"/>
      <c r="P797" s="175"/>
      <c r="Q797" s="83">
        <f>'Mapa de Risco'!H797</f>
        <v>0</v>
      </c>
      <c r="R797" s="732" t="s">
        <v>28</v>
      </c>
      <c r="S797" s="732"/>
      <c r="T797" s="732"/>
      <c r="U797" s="183"/>
      <c r="V797" s="174" t="str">
        <f t="shared" si="509"/>
        <v/>
      </c>
      <c r="W797" s="733"/>
      <c r="X797" s="706"/>
      <c r="Y797" s="733"/>
      <c r="Z797" s="122"/>
      <c r="AA797" s="411"/>
      <c r="AB797" s="411"/>
      <c r="AC797" s="411"/>
      <c r="AD797" s="523"/>
    </row>
    <row r="798" spans="2:30" s="78" customFormat="1" ht="13.9" customHeight="1" thickTop="1" thickBot="1" x14ac:dyDescent="0.25">
      <c r="B798" s="455"/>
      <c r="C798" s="462"/>
      <c r="D798" s="465"/>
      <c r="E798" s="472"/>
      <c r="F798" s="610"/>
      <c r="G798" s="120">
        <f>'Mapa de Risco'!F798</f>
        <v>0</v>
      </c>
      <c r="H798" s="729" t="s">
        <v>28</v>
      </c>
      <c r="I798" s="730"/>
      <c r="J798" s="731"/>
      <c r="K798" s="183"/>
      <c r="L798" s="174" t="str">
        <f t="shared" si="508"/>
        <v/>
      </c>
      <c r="M798" s="733"/>
      <c r="N798" s="742"/>
      <c r="O798" s="735"/>
      <c r="P798" s="175"/>
      <c r="Q798" s="83">
        <f>'Mapa de Risco'!H798</f>
        <v>0</v>
      </c>
      <c r="R798" s="732" t="s">
        <v>28</v>
      </c>
      <c r="S798" s="732"/>
      <c r="T798" s="732"/>
      <c r="U798" s="183"/>
      <c r="V798" s="174" t="str">
        <f t="shared" si="509"/>
        <v/>
      </c>
      <c r="W798" s="733"/>
      <c r="X798" s="706"/>
      <c r="Y798" s="733"/>
      <c r="Z798" s="122"/>
      <c r="AA798" s="411"/>
      <c r="AB798" s="411"/>
      <c r="AC798" s="411"/>
      <c r="AD798" s="523"/>
    </row>
    <row r="799" spans="2:30" s="78" customFormat="1" ht="13.9" customHeight="1" thickTop="1" thickBot="1" x14ac:dyDescent="0.25">
      <c r="B799" s="455"/>
      <c r="C799" s="462"/>
      <c r="D799" s="465"/>
      <c r="E799" s="472"/>
      <c r="F799" s="610"/>
      <c r="G799" s="120">
        <f>'Mapa de Risco'!F799</f>
        <v>0</v>
      </c>
      <c r="H799" s="729" t="s">
        <v>28</v>
      </c>
      <c r="I799" s="730"/>
      <c r="J799" s="731"/>
      <c r="K799" s="183"/>
      <c r="L799" s="174" t="str">
        <f t="shared" si="508"/>
        <v/>
      </c>
      <c r="M799" s="733"/>
      <c r="N799" s="742"/>
      <c r="O799" s="735"/>
      <c r="P799" s="175"/>
      <c r="Q799" s="83">
        <f>'Mapa de Risco'!H799</f>
        <v>0</v>
      </c>
      <c r="R799" s="732" t="s">
        <v>28</v>
      </c>
      <c r="S799" s="732"/>
      <c r="T799" s="732"/>
      <c r="U799" s="183"/>
      <c r="V799" s="174" t="str">
        <f t="shared" si="509"/>
        <v/>
      </c>
      <c r="W799" s="733"/>
      <c r="X799" s="706"/>
      <c r="Y799" s="733"/>
      <c r="Z799" s="122"/>
      <c r="AA799" s="411"/>
      <c r="AB799" s="411"/>
      <c r="AC799" s="411"/>
      <c r="AD799" s="523"/>
    </row>
    <row r="800" spans="2:30" s="78" customFormat="1" ht="13.9" customHeight="1" thickTop="1" thickBot="1" x14ac:dyDescent="0.25">
      <c r="B800" s="455"/>
      <c r="C800" s="462"/>
      <c r="D800" s="465"/>
      <c r="E800" s="472"/>
      <c r="F800" s="610"/>
      <c r="G800" s="120">
        <f>'Mapa de Risco'!F800</f>
        <v>0</v>
      </c>
      <c r="H800" s="729" t="s">
        <v>28</v>
      </c>
      <c r="I800" s="730"/>
      <c r="J800" s="731"/>
      <c r="K800" s="183"/>
      <c r="L800" s="174" t="str">
        <f t="shared" si="508"/>
        <v/>
      </c>
      <c r="M800" s="733"/>
      <c r="N800" s="742"/>
      <c r="O800" s="735"/>
      <c r="P800" s="175"/>
      <c r="Q800" s="83">
        <f>'Mapa de Risco'!H800</f>
        <v>0</v>
      </c>
      <c r="R800" s="732" t="s">
        <v>28</v>
      </c>
      <c r="S800" s="732"/>
      <c r="T800" s="732"/>
      <c r="U800" s="183"/>
      <c r="V800" s="174" t="str">
        <f t="shared" si="509"/>
        <v/>
      </c>
      <c r="W800" s="733"/>
      <c r="X800" s="706"/>
      <c r="Y800" s="733"/>
      <c r="Z800" s="122"/>
      <c r="AA800" s="411"/>
      <c r="AB800" s="411"/>
      <c r="AC800" s="411"/>
      <c r="AD800" s="523"/>
    </row>
    <row r="801" spans="2:30" s="78" customFormat="1" ht="13.9" customHeight="1" thickTop="1" thickBot="1" x14ac:dyDescent="0.25">
      <c r="B801" s="455"/>
      <c r="C801" s="462"/>
      <c r="D801" s="466"/>
      <c r="E801" s="473"/>
      <c r="F801" s="611"/>
      <c r="G801" s="120">
        <f>'Mapa de Risco'!F801</f>
        <v>0</v>
      </c>
      <c r="H801" s="729" t="s">
        <v>28</v>
      </c>
      <c r="I801" s="730"/>
      <c r="J801" s="731"/>
      <c r="K801" s="183"/>
      <c r="L801" s="174" t="str">
        <f t="shared" si="508"/>
        <v/>
      </c>
      <c r="M801" s="734"/>
      <c r="N801" s="743"/>
      <c r="O801" s="736"/>
      <c r="P801" s="175"/>
      <c r="Q801" s="83">
        <f>'Mapa de Risco'!H801</f>
        <v>0</v>
      </c>
      <c r="R801" s="732" t="s">
        <v>28</v>
      </c>
      <c r="S801" s="732"/>
      <c r="T801" s="732"/>
      <c r="U801" s="183"/>
      <c r="V801" s="174" t="str">
        <f t="shared" si="509"/>
        <v/>
      </c>
      <c r="W801" s="734"/>
      <c r="X801" s="707"/>
      <c r="Y801" s="734"/>
      <c r="Z801" s="122"/>
      <c r="AA801" s="412"/>
      <c r="AB801" s="412"/>
      <c r="AC801" s="412"/>
      <c r="AD801" s="524"/>
    </row>
    <row r="802" spans="2:30" s="78" customFormat="1" ht="13.9" customHeight="1" thickTop="1" thickBot="1" x14ac:dyDescent="0.25">
      <c r="B802" s="455"/>
      <c r="C802" s="462"/>
      <c r="D802" s="464" t="str">
        <f>'Mapa de Risco'!D802:D811</f>
        <v>FCS.08</v>
      </c>
      <c r="E802" s="471">
        <f>'Mapa de Risco'!E802:E811</f>
        <v>0</v>
      </c>
      <c r="F802" s="609" t="str">
        <f>'Mapa de Risco'!G802:G811</f>
        <v>Evento 80</v>
      </c>
      <c r="G802" s="120">
        <f>'Mapa de Risco'!F802</f>
        <v>0</v>
      </c>
      <c r="H802" s="729" t="s">
        <v>28</v>
      </c>
      <c r="I802" s="730"/>
      <c r="J802" s="731"/>
      <c r="K802" s="183"/>
      <c r="L802" s="174" t="str">
        <f t="shared" si="508"/>
        <v/>
      </c>
      <c r="M802" s="733" t="str">
        <f>IFERROR(AVERAGE(L802:L811),"")</f>
        <v/>
      </c>
      <c r="N802" s="742" t="str">
        <f t="shared" ref="N802" si="522">IF(M802="","",IF(M802&lt;=0.1,$L$10,IF(M802&lt;=0.3,$K$10,IF(M802&lt;=0.5,$J$10,IF(M802&lt;=0.7,$I$10,IF(M802&lt;=0.8,$H$10,""))))))</f>
        <v/>
      </c>
      <c r="O802" s="735" t="str">
        <f t="shared" ref="O802" si="523">IFERROR(1-M802,"")</f>
        <v/>
      </c>
      <c r="P802" s="175"/>
      <c r="Q802" s="83">
        <f>'Mapa de Risco'!H802</f>
        <v>0</v>
      </c>
      <c r="R802" s="732" t="s">
        <v>28</v>
      </c>
      <c r="S802" s="732"/>
      <c r="T802" s="732"/>
      <c r="U802" s="183"/>
      <c r="V802" s="174" t="str">
        <f t="shared" si="509"/>
        <v/>
      </c>
      <c r="W802" s="733" t="str">
        <f>IFERROR(AVERAGE(V802:V811),"")</f>
        <v/>
      </c>
      <c r="X802" s="706" t="str">
        <f t="shared" ref="X802" si="524">IF(W802="","",IF(W802&lt;=0.1,$V$10,IF(W802&lt;=0.3,$U$10,IF(W802&lt;=0.5,$T$10,IF(W802&lt;=0.7,$S$10,IF(W802&lt;=0.8,$R$10,""))))))</f>
        <v/>
      </c>
      <c r="Y802" s="733" t="str">
        <f t="shared" ref="Y802" si="525">IFERROR(1-W802,"")</f>
        <v/>
      </c>
      <c r="Z802" s="122"/>
      <c r="AA802" s="411" t="str">
        <f>IFERROR(IF(ROUND('Mapa de Risco'!K802:K811*'Avaliar os Controles Existent.'!O802:O811,0)&lt;=1,1,ROUND('Mapa de Risco'!K802:K811*'Avaliar os Controles Existent.'!O802:O811,0)),"")</f>
        <v/>
      </c>
      <c r="AB802" s="411" t="str">
        <f>IFERROR(IF(ROUND('Mapa de Risco'!L802:L811*'Avaliar os Controles Existent.'!Y802:Y811,0)&lt;=1,1,ROUND('Mapa de Risco'!L802:L811*'Avaliar os Controles Existent.'!Y802:Y811,0)),"")</f>
        <v/>
      </c>
      <c r="AC802" s="410" t="str">
        <f t="shared" si="507"/>
        <v/>
      </c>
      <c r="AD802" s="522" t="str">
        <f t="shared" ref="AD802" si="526">IF(AC802=0,"",IF(AC802&lt;=2,"Risco Insignificante",IF(AC802&lt;=5,"Risco Pequeno",IF(AC802&lt;=10,"Risco Moderado",IF(AC802&lt;=16,"Risco Alto",IF(AC802&lt;=25,"Risco Crítico",""))))))</f>
        <v/>
      </c>
    </row>
    <row r="803" spans="2:30" s="78" customFormat="1" ht="13.9" customHeight="1" thickTop="1" thickBot="1" x14ac:dyDescent="0.25">
      <c r="B803" s="455"/>
      <c r="C803" s="462"/>
      <c r="D803" s="465"/>
      <c r="E803" s="472"/>
      <c r="F803" s="610"/>
      <c r="G803" s="120">
        <f>'Mapa de Risco'!F803</f>
        <v>0</v>
      </c>
      <c r="H803" s="729" t="s">
        <v>28</v>
      </c>
      <c r="I803" s="730"/>
      <c r="J803" s="731"/>
      <c r="K803" s="183"/>
      <c r="L803" s="174" t="str">
        <f t="shared" si="508"/>
        <v/>
      </c>
      <c r="M803" s="733"/>
      <c r="N803" s="742"/>
      <c r="O803" s="735"/>
      <c r="P803" s="175"/>
      <c r="Q803" s="83">
        <f>'Mapa de Risco'!H803</f>
        <v>0</v>
      </c>
      <c r="R803" s="732" t="s">
        <v>28</v>
      </c>
      <c r="S803" s="732"/>
      <c r="T803" s="732"/>
      <c r="U803" s="183"/>
      <c r="V803" s="174" t="str">
        <f t="shared" si="509"/>
        <v/>
      </c>
      <c r="W803" s="733"/>
      <c r="X803" s="706"/>
      <c r="Y803" s="733"/>
      <c r="Z803" s="122"/>
      <c r="AA803" s="411"/>
      <c r="AB803" s="411"/>
      <c r="AC803" s="411"/>
      <c r="AD803" s="523"/>
    </row>
    <row r="804" spans="2:30" s="78" customFormat="1" ht="13.9" customHeight="1" thickTop="1" thickBot="1" x14ac:dyDescent="0.25">
      <c r="B804" s="455"/>
      <c r="C804" s="462"/>
      <c r="D804" s="465"/>
      <c r="E804" s="472"/>
      <c r="F804" s="610"/>
      <c r="G804" s="120">
        <f>'Mapa de Risco'!F804</f>
        <v>0</v>
      </c>
      <c r="H804" s="729" t="s">
        <v>28</v>
      </c>
      <c r="I804" s="730"/>
      <c r="J804" s="731"/>
      <c r="K804" s="183"/>
      <c r="L804" s="174" t="str">
        <f t="shared" si="508"/>
        <v/>
      </c>
      <c r="M804" s="733"/>
      <c r="N804" s="742"/>
      <c r="O804" s="735"/>
      <c r="P804" s="175"/>
      <c r="Q804" s="83">
        <f>'Mapa de Risco'!H804</f>
        <v>0</v>
      </c>
      <c r="R804" s="732" t="s">
        <v>28</v>
      </c>
      <c r="S804" s="732"/>
      <c r="T804" s="732"/>
      <c r="U804" s="183"/>
      <c r="V804" s="174" t="str">
        <f t="shared" si="509"/>
        <v/>
      </c>
      <c r="W804" s="733"/>
      <c r="X804" s="706"/>
      <c r="Y804" s="733"/>
      <c r="Z804" s="122"/>
      <c r="AA804" s="411"/>
      <c r="AB804" s="411"/>
      <c r="AC804" s="411"/>
      <c r="AD804" s="523"/>
    </row>
    <row r="805" spans="2:30" s="78" customFormat="1" ht="13.9" customHeight="1" thickTop="1" thickBot="1" x14ac:dyDescent="0.25">
      <c r="B805" s="455"/>
      <c r="C805" s="462"/>
      <c r="D805" s="465"/>
      <c r="E805" s="472"/>
      <c r="F805" s="610"/>
      <c r="G805" s="120">
        <f>'Mapa de Risco'!F805</f>
        <v>0</v>
      </c>
      <c r="H805" s="729" t="s">
        <v>28</v>
      </c>
      <c r="I805" s="730"/>
      <c r="J805" s="731"/>
      <c r="K805" s="183"/>
      <c r="L805" s="174" t="str">
        <f t="shared" si="508"/>
        <v/>
      </c>
      <c r="M805" s="733"/>
      <c r="N805" s="742"/>
      <c r="O805" s="735"/>
      <c r="P805" s="175"/>
      <c r="Q805" s="83">
        <f>'Mapa de Risco'!H805</f>
        <v>0</v>
      </c>
      <c r="R805" s="732" t="s">
        <v>28</v>
      </c>
      <c r="S805" s="732"/>
      <c r="T805" s="732"/>
      <c r="U805" s="183"/>
      <c r="V805" s="174" t="str">
        <f t="shared" si="509"/>
        <v/>
      </c>
      <c r="W805" s="733"/>
      <c r="X805" s="706"/>
      <c r="Y805" s="733"/>
      <c r="Z805" s="122"/>
      <c r="AA805" s="411"/>
      <c r="AB805" s="411"/>
      <c r="AC805" s="411"/>
      <c r="AD805" s="523"/>
    </row>
    <row r="806" spans="2:30" s="78" customFormat="1" ht="13.9" customHeight="1" thickTop="1" thickBot="1" x14ac:dyDescent="0.25">
      <c r="B806" s="455"/>
      <c r="C806" s="462"/>
      <c r="D806" s="465"/>
      <c r="E806" s="472"/>
      <c r="F806" s="610"/>
      <c r="G806" s="120">
        <f>'Mapa de Risco'!F806</f>
        <v>0</v>
      </c>
      <c r="H806" s="729" t="s">
        <v>28</v>
      </c>
      <c r="I806" s="730"/>
      <c r="J806" s="731"/>
      <c r="K806" s="183"/>
      <c r="L806" s="174" t="str">
        <f t="shared" si="508"/>
        <v/>
      </c>
      <c r="M806" s="733"/>
      <c r="N806" s="742"/>
      <c r="O806" s="735"/>
      <c r="P806" s="175"/>
      <c r="Q806" s="83">
        <f>'Mapa de Risco'!H806</f>
        <v>0</v>
      </c>
      <c r="R806" s="732" t="s">
        <v>28</v>
      </c>
      <c r="S806" s="732"/>
      <c r="T806" s="732"/>
      <c r="U806" s="183"/>
      <c r="V806" s="174" t="str">
        <f t="shared" si="509"/>
        <v/>
      </c>
      <c r="W806" s="733"/>
      <c r="X806" s="706"/>
      <c r="Y806" s="733"/>
      <c r="Z806" s="122"/>
      <c r="AA806" s="411"/>
      <c r="AB806" s="411"/>
      <c r="AC806" s="411"/>
      <c r="AD806" s="523"/>
    </row>
    <row r="807" spans="2:30" s="78" customFormat="1" ht="13.9" customHeight="1" thickTop="1" thickBot="1" x14ac:dyDescent="0.25">
      <c r="B807" s="455"/>
      <c r="C807" s="462"/>
      <c r="D807" s="465"/>
      <c r="E807" s="472"/>
      <c r="F807" s="610"/>
      <c r="G807" s="120">
        <f>'Mapa de Risco'!F807</f>
        <v>0</v>
      </c>
      <c r="H807" s="729" t="s">
        <v>28</v>
      </c>
      <c r="I807" s="730"/>
      <c r="J807" s="731"/>
      <c r="K807" s="183"/>
      <c r="L807" s="174" t="str">
        <f t="shared" si="508"/>
        <v/>
      </c>
      <c r="M807" s="733"/>
      <c r="N807" s="742"/>
      <c r="O807" s="735"/>
      <c r="P807" s="175"/>
      <c r="Q807" s="83">
        <f>'Mapa de Risco'!H807</f>
        <v>0</v>
      </c>
      <c r="R807" s="732" t="s">
        <v>28</v>
      </c>
      <c r="S807" s="732"/>
      <c r="T807" s="732"/>
      <c r="U807" s="183"/>
      <c r="V807" s="174" t="str">
        <f t="shared" si="509"/>
        <v/>
      </c>
      <c r="W807" s="733"/>
      <c r="X807" s="706"/>
      <c r="Y807" s="733"/>
      <c r="Z807" s="122"/>
      <c r="AA807" s="411"/>
      <c r="AB807" s="411"/>
      <c r="AC807" s="411"/>
      <c r="AD807" s="523"/>
    </row>
    <row r="808" spans="2:30" s="78" customFormat="1" ht="13.9" customHeight="1" thickTop="1" thickBot="1" x14ac:dyDescent="0.25">
      <c r="B808" s="455"/>
      <c r="C808" s="462"/>
      <c r="D808" s="465"/>
      <c r="E808" s="472"/>
      <c r="F808" s="610"/>
      <c r="G808" s="120">
        <f>'Mapa de Risco'!F808</f>
        <v>0</v>
      </c>
      <c r="H808" s="729" t="s">
        <v>28</v>
      </c>
      <c r="I808" s="730"/>
      <c r="J808" s="731"/>
      <c r="K808" s="183"/>
      <c r="L808" s="174" t="str">
        <f t="shared" si="508"/>
        <v/>
      </c>
      <c r="M808" s="733"/>
      <c r="N808" s="742"/>
      <c r="O808" s="735"/>
      <c r="P808" s="175"/>
      <c r="Q808" s="83">
        <f>'Mapa de Risco'!H808</f>
        <v>0</v>
      </c>
      <c r="R808" s="732" t="s">
        <v>28</v>
      </c>
      <c r="S808" s="732"/>
      <c r="T808" s="732"/>
      <c r="U808" s="183"/>
      <c r="V808" s="174" t="str">
        <f t="shared" si="509"/>
        <v/>
      </c>
      <c r="W808" s="733"/>
      <c r="X808" s="706"/>
      <c r="Y808" s="733"/>
      <c r="Z808" s="122"/>
      <c r="AA808" s="411"/>
      <c r="AB808" s="411"/>
      <c r="AC808" s="411"/>
      <c r="AD808" s="523"/>
    </row>
    <row r="809" spans="2:30" s="78" customFormat="1" ht="13.9" customHeight="1" thickTop="1" thickBot="1" x14ac:dyDescent="0.25">
      <c r="B809" s="455"/>
      <c r="C809" s="462"/>
      <c r="D809" s="465"/>
      <c r="E809" s="472"/>
      <c r="F809" s="610"/>
      <c r="G809" s="120">
        <f>'Mapa de Risco'!F809</f>
        <v>0</v>
      </c>
      <c r="H809" s="729" t="s">
        <v>28</v>
      </c>
      <c r="I809" s="730"/>
      <c r="J809" s="731"/>
      <c r="K809" s="183"/>
      <c r="L809" s="174" t="str">
        <f t="shared" si="508"/>
        <v/>
      </c>
      <c r="M809" s="733"/>
      <c r="N809" s="742"/>
      <c r="O809" s="735"/>
      <c r="P809" s="175"/>
      <c r="Q809" s="83">
        <f>'Mapa de Risco'!H809</f>
        <v>0</v>
      </c>
      <c r="R809" s="732" t="s">
        <v>28</v>
      </c>
      <c r="S809" s="732"/>
      <c r="T809" s="732"/>
      <c r="U809" s="183"/>
      <c r="V809" s="174" t="str">
        <f t="shared" si="509"/>
        <v/>
      </c>
      <c r="W809" s="733"/>
      <c r="X809" s="706"/>
      <c r="Y809" s="733"/>
      <c r="Z809" s="122"/>
      <c r="AA809" s="411"/>
      <c r="AB809" s="411"/>
      <c r="AC809" s="411"/>
      <c r="AD809" s="523"/>
    </row>
    <row r="810" spans="2:30" s="78" customFormat="1" ht="13.9" customHeight="1" thickTop="1" thickBot="1" x14ac:dyDescent="0.25">
      <c r="B810" s="455"/>
      <c r="C810" s="462"/>
      <c r="D810" s="465"/>
      <c r="E810" s="472"/>
      <c r="F810" s="610"/>
      <c r="G810" s="120">
        <f>'Mapa de Risco'!F810</f>
        <v>0</v>
      </c>
      <c r="H810" s="729" t="s">
        <v>28</v>
      </c>
      <c r="I810" s="730"/>
      <c r="J810" s="731"/>
      <c r="K810" s="183"/>
      <c r="L810" s="174" t="str">
        <f t="shared" si="508"/>
        <v/>
      </c>
      <c r="M810" s="733"/>
      <c r="N810" s="742"/>
      <c r="O810" s="735"/>
      <c r="P810" s="175"/>
      <c r="Q810" s="83">
        <f>'Mapa de Risco'!H810</f>
        <v>0</v>
      </c>
      <c r="R810" s="732" t="s">
        <v>28</v>
      </c>
      <c r="S810" s="732"/>
      <c r="T810" s="732"/>
      <c r="U810" s="183"/>
      <c r="V810" s="174" t="str">
        <f t="shared" si="509"/>
        <v/>
      </c>
      <c r="W810" s="733"/>
      <c r="X810" s="706"/>
      <c r="Y810" s="733"/>
      <c r="Z810" s="122"/>
      <c r="AA810" s="411"/>
      <c r="AB810" s="411"/>
      <c r="AC810" s="411"/>
      <c r="AD810" s="523"/>
    </row>
    <row r="811" spans="2:30" s="78" customFormat="1" ht="13.9" customHeight="1" thickTop="1" thickBot="1" x14ac:dyDescent="0.25">
      <c r="B811" s="456"/>
      <c r="C811" s="463"/>
      <c r="D811" s="466"/>
      <c r="E811" s="473"/>
      <c r="F811" s="611"/>
      <c r="G811" s="120">
        <f>'Mapa de Risco'!F811</f>
        <v>0</v>
      </c>
      <c r="H811" s="729" t="s">
        <v>28</v>
      </c>
      <c r="I811" s="730"/>
      <c r="J811" s="731"/>
      <c r="K811" s="183"/>
      <c r="L811" s="174" t="str">
        <f t="shared" si="508"/>
        <v/>
      </c>
      <c r="M811" s="734"/>
      <c r="N811" s="743"/>
      <c r="O811" s="736"/>
      <c r="P811" s="175"/>
      <c r="Q811" s="83">
        <f>'Mapa de Risco'!H811</f>
        <v>0</v>
      </c>
      <c r="R811" s="752" t="s">
        <v>28</v>
      </c>
      <c r="S811" s="752"/>
      <c r="T811" s="752"/>
      <c r="U811" s="184"/>
      <c r="V811" s="174" t="str">
        <f t="shared" si="509"/>
        <v/>
      </c>
      <c r="W811" s="733"/>
      <c r="X811" s="706"/>
      <c r="Y811" s="734"/>
      <c r="Z811" s="122"/>
      <c r="AA811" s="412"/>
      <c r="AB811" s="412"/>
      <c r="AC811" s="411"/>
      <c r="AD811" s="523"/>
    </row>
    <row r="812" spans="2:30" ht="15" thickTop="1" x14ac:dyDescent="0.2">
      <c r="M812" s="551"/>
      <c r="N812" s="747" t="str">
        <f t="shared" ref="N812" si="527">IF(M812="","",IF(M812&lt;=0.1,$L$10,IF(M812&lt;=0.3,$K$10,IF(M812&lt;=0.5,$J$10,IF(M812&lt;=0.7,$I$10,IF(M812&lt;=0.8,$H$10,""))))))</f>
        <v/>
      </c>
      <c r="O812" s="747"/>
      <c r="R812" s="753"/>
      <c r="S812" s="753"/>
      <c r="T812" s="753"/>
      <c r="U812" s="176"/>
      <c r="V812" s="177"/>
      <c r="W812" s="750" t="str">
        <f t="shared" ref="W812" si="528">IFERROR(AVERAGE(V812:V821),"")</f>
        <v/>
      </c>
      <c r="X812" s="530" t="str">
        <f t="shared" ref="X812" si="529">IF(W812="","",IF(W812&lt;=0.1,$V$10,IF(W812&lt;=0.3,$U$10,IF(W812&lt;=0.5,$T$10,IF(W812&lt;=0.7,$S$10,IF(W812&lt;=0.8,$R$10,""))))))</f>
        <v/>
      </c>
      <c r="AA812" s="529"/>
      <c r="AB812" s="178"/>
      <c r="AC812" s="737"/>
      <c r="AD812" s="128"/>
    </row>
    <row r="813" spans="2:30" ht="14.45" customHeight="1" x14ac:dyDescent="0.2">
      <c r="M813" s="529"/>
      <c r="N813" s="746"/>
      <c r="O813" s="746"/>
      <c r="R813" s="751"/>
      <c r="S813" s="751"/>
      <c r="T813" s="751"/>
      <c r="U813" s="179"/>
      <c r="V813" s="180"/>
      <c r="W813" s="529"/>
      <c r="X813" s="529"/>
      <c r="AA813" s="529"/>
      <c r="AB813" s="179"/>
      <c r="AC813" s="600"/>
      <c r="AD813" s="129"/>
    </row>
    <row r="814" spans="2:30" ht="14.45" customHeight="1" x14ac:dyDescent="0.2">
      <c r="M814" s="529"/>
      <c r="N814" s="746"/>
      <c r="O814" s="746"/>
      <c r="R814" s="751"/>
      <c r="S814" s="751"/>
      <c r="T814" s="751"/>
      <c r="U814" s="179"/>
      <c r="V814" s="180"/>
      <c r="W814" s="529"/>
      <c r="X814" s="529"/>
      <c r="AA814" s="529"/>
      <c r="AB814" s="179"/>
      <c r="AC814" s="600"/>
      <c r="AD814" s="129"/>
    </row>
    <row r="815" spans="2:30" ht="14.45" customHeight="1" x14ac:dyDescent="0.2">
      <c r="M815" s="529"/>
      <c r="N815" s="746"/>
      <c r="O815" s="746"/>
      <c r="R815" s="751"/>
      <c r="S815" s="751"/>
      <c r="T815" s="751"/>
      <c r="U815" s="179"/>
      <c r="V815" s="180"/>
      <c r="W815" s="529"/>
      <c r="X815" s="529"/>
      <c r="AA815" s="529"/>
      <c r="AB815" s="179"/>
      <c r="AC815" s="600"/>
      <c r="AD815" s="129"/>
    </row>
    <row r="816" spans="2:30" ht="14.45" customHeight="1" x14ac:dyDescent="0.2">
      <c r="M816" s="529"/>
      <c r="N816" s="746"/>
      <c r="O816" s="746"/>
      <c r="R816" s="751"/>
      <c r="S816" s="751"/>
      <c r="T816" s="751"/>
      <c r="U816" s="179"/>
      <c r="V816" s="180"/>
      <c r="W816" s="529"/>
      <c r="X816" s="529"/>
      <c r="AA816" s="529"/>
      <c r="AB816" s="179"/>
      <c r="AC816" s="600"/>
      <c r="AD816" s="129"/>
    </row>
    <row r="817" spans="13:30" ht="14.45" customHeight="1" x14ac:dyDescent="0.2">
      <c r="M817" s="529"/>
      <c r="N817" s="746"/>
      <c r="O817" s="746"/>
      <c r="R817" s="751"/>
      <c r="S817" s="751"/>
      <c r="T817" s="751"/>
      <c r="U817" s="179"/>
      <c r="V817" s="180"/>
      <c r="W817" s="529"/>
      <c r="X817" s="529"/>
      <c r="AA817" s="529"/>
      <c r="AB817" s="179"/>
      <c r="AC817" s="600"/>
      <c r="AD817" s="129"/>
    </row>
    <row r="818" spans="13:30" ht="14.45" customHeight="1" x14ac:dyDescent="0.2">
      <c r="M818" s="529"/>
      <c r="N818" s="746"/>
      <c r="O818" s="746"/>
      <c r="R818" s="751"/>
      <c r="S818" s="751"/>
      <c r="T818" s="751"/>
      <c r="U818" s="179"/>
      <c r="V818" s="180"/>
      <c r="W818" s="529"/>
      <c r="X818" s="529"/>
      <c r="AA818" s="529"/>
      <c r="AB818" s="179"/>
      <c r="AC818" s="600"/>
      <c r="AD818" s="129"/>
    </row>
    <row r="819" spans="13:30" ht="14.45" customHeight="1" x14ac:dyDescent="0.2">
      <c r="M819" s="529"/>
      <c r="N819" s="746"/>
      <c r="O819" s="746"/>
      <c r="R819" s="751"/>
      <c r="S819" s="751"/>
      <c r="T819" s="751"/>
      <c r="U819" s="179"/>
      <c r="V819" s="180"/>
      <c r="W819" s="529"/>
      <c r="X819" s="529"/>
      <c r="AA819" s="529"/>
      <c r="AB819" s="179"/>
      <c r="AC819" s="600"/>
      <c r="AD819" s="129"/>
    </row>
    <row r="820" spans="13:30" ht="14.45" customHeight="1" x14ac:dyDescent="0.2">
      <c r="M820" s="529"/>
      <c r="N820" s="746"/>
      <c r="O820" s="746"/>
      <c r="R820" s="751"/>
      <c r="S820" s="751"/>
      <c r="T820" s="751"/>
      <c r="U820" s="179"/>
      <c r="V820" s="180"/>
      <c r="W820" s="529"/>
      <c r="X820" s="529"/>
      <c r="AA820" s="529"/>
      <c r="AB820" s="179"/>
      <c r="AC820" s="600"/>
      <c r="AD820" s="129"/>
    </row>
    <row r="821" spans="13:30" ht="14.45" customHeight="1" x14ac:dyDescent="0.2">
      <c r="M821" s="529"/>
      <c r="N821" s="746"/>
      <c r="O821" s="746"/>
      <c r="R821" s="751"/>
      <c r="S821" s="751"/>
      <c r="T821" s="751"/>
      <c r="U821" s="179"/>
      <c r="V821" s="180"/>
      <c r="W821" s="529"/>
      <c r="X821" s="529"/>
      <c r="AA821" s="529"/>
      <c r="AB821" s="179"/>
      <c r="AC821" s="600"/>
      <c r="AD821" s="129"/>
    </row>
    <row r="822" spans="13:30" ht="14.45" customHeight="1" x14ac:dyDescent="0.2">
      <c r="M822" s="529"/>
      <c r="N822" s="746" t="str">
        <f t="shared" ref="N822" si="530">IF(M822="","",IF(M822&lt;=0.1,$L$10,IF(M822&lt;=0.3,$K$10,IF(M822&lt;=0.5,$J$10,IF(M822&lt;=0.7,$I$10,IF(M822&lt;=0.8,$H$10,""))))))</f>
        <v/>
      </c>
      <c r="O822" s="746"/>
      <c r="R822" s="751"/>
      <c r="S822" s="751"/>
      <c r="T822" s="751"/>
      <c r="U822" s="179"/>
      <c r="V822" s="180"/>
      <c r="W822" s="529" t="str">
        <f t="shared" ref="W822" si="531">IFERROR(AVERAGE(V822:V831),"")</f>
        <v/>
      </c>
      <c r="X822" s="529" t="str">
        <f t="shared" ref="X822" si="532">IF(W822="","",IF(W822&lt;=0.1,$V$10,IF(W822&lt;=0.3,$U$10,IF(W822&lt;=0.5,$T$10,IF(W822&lt;=0.7,$S$10,IF(W822&lt;=0.8,$R$10,""))))))</f>
        <v/>
      </c>
      <c r="AA822" s="97"/>
      <c r="AB822" s="179"/>
      <c r="AC822" s="600"/>
      <c r="AD822" s="129"/>
    </row>
    <row r="823" spans="13:30" ht="14.45" customHeight="1" x14ac:dyDescent="0.2">
      <c r="M823" s="529"/>
      <c r="N823" s="746"/>
      <c r="O823" s="746"/>
      <c r="R823" s="751"/>
      <c r="S823" s="751"/>
      <c r="T823" s="751"/>
      <c r="U823" s="179"/>
      <c r="V823" s="180"/>
      <c r="W823" s="529"/>
      <c r="X823" s="529"/>
      <c r="AA823" s="97"/>
      <c r="AB823" s="179"/>
      <c r="AC823" s="600"/>
      <c r="AD823" s="129"/>
    </row>
    <row r="824" spans="13:30" ht="14.45" customHeight="1" x14ac:dyDescent="0.2">
      <c r="M824" s="529"/>
      <c r="N824" s="746"/>
      <c r="O824" s="746"/>
      <c r="R824" s="751"/>
      <c r="S824" s="751"/>
      <c r="T824" s="751"/>
      <c r="U824" s="179"/>
      <c r="V824" s="180"/>
      <c r="W824" s="529"/>
      <c r="X824" s="529"/>
      <c r="AA824" s="97"/>
      <c r="AB824" s="179"/>
      <c r="AC824" s="600"/>
      <c r="AD824" s="129"/>
    </row>
    <row r="825" spans="13:30" ht="14.45" customHeight="1" x14ac:dyDescent="0.2">
      <c r="M825" s="529"/>
      <c r="N825" s="746"/>
      <c r="O825" s="746"/>
      <c r="R825" s="751"/>
      <c r="S825" s="751"/>
      <c r="T825" s="751"/>
      <c r="U825" s="179"/>
      <c r="V825" s="180"/>
      <c r="W825" s="529"/>
      <c r="X825" s="529"/>
      <c r="AA825" s="97"/>
      <c r="AB825" s="179"/>
      <c r="AC825" s="600"/>
      <c r="AD825" s="129"/>
    </row>
    <row r="826" spans="13:30" ht="14.45" customHeight="1" x14ac:dyDescent="0.2">
      <c r="M826" s="529"/>
      <c r="N826" s="746"/>
      <c r="O826" s="746"/>
      <c r="R826" s="751"/>
      <c r="S826" s="751"/>
      <c r="T826" s="751"/>
      <c r="U826" s="179"/>
      <c r="V826" s="180"/>
      <c r="W826" s="529"/>
      <c r="X826" s="529"/>
      <c r="AA826" s="97"/>
      <c r="AB826" s="179"/>
      <c r="AC826" s="600"/>
      <c r="AD826" s="129"/>
    </row>
    <row r="827" spans="13:30" ht="14.45" customHeight="1" x14ac:dyDescent="0.2">
      <c r="M827" s="529"/>
      <c r="N827" s="746"/>
      <c r="O827" s="746"/>
      <c r="R827" s="751"/>
      <c r="S827" s="751"/>
      <c r="T827" s="751"/>
      <c r="U827" s="179"/>
      <c r="V827" s="180"/>
      <c r="W827" s="529"/>
      <c r="X827" s="529"/>
      <c r="AA827" s="97"/>
      <c r="AB827" s="179"/>
      <c r="AC827" s="600"/>
      <c r="AD827" s="129"/>
    </row>
    <row r="828" spans="13:30" ht="14.45" customHeight="1" x14ac:dyDescent="0.2">
      <c r="M828" s="529"/>
      <c r="N828" s="746"/>
      <c r="O828" s="746"/>
      <c r="R828" s="751"/>
      <c r="S828" s="751"/>
      <c r="T828" s="751"/>
      <c r="U828" s="179"/>
      <c r="V828" s="180"/>
      <c r="W828" s="529"/>
      <c r="X828" s="529"/>
      <c r="AA828" s="97"/>
      <c r="AB828" s="179"/>
      <c r="AC828" s="600"/>
      <c r="AD828" s="129"/>
    </row>
    <row r="829" spans="13:30" ht="14.45" customHeight="1" x14ac:dyDescent="0.2">
      <c r="M829" s="529"/>
      <c r="N829" s="746"/>
      <c r="O829" s="746"/>
      <c r="R829" s="751"/>
      <c r="S829" s="751"/>
      <c r="T829" s="751"/>
      <c r="U829" s="179"/>
      <c r="V829" s="180"/>
      <c r="W829" s="529"/>
      <c r="X829" s="529"/>
      <c r="AA829" s="97"/>
      <c r="AB829" s="179"/>
      <c r="AC829" s="600"/>
      <c r="AD829" s="129"/>
    </row>
    <row r="830" spans="13:30" ht="14.45" customHeight="1" x14ac:dyDescent="0.2">
      <c r="M830" s="529"/>
      <c r="N830" s="746"/>
      <c r="O830" s="746"/>
      <c r="R830" s="751"/>
      <c r="S830" s="751"/>
      <c r="T830" s="751"/>
      <c r="U830" s="179"/>
      <c r="V830" s="180"/>
      <c r="W830" s="529"/>
      <c r="X830" s="529"/>
      <c r="AA830" s="97"/>
      <c r="AB830" s="179"/>
      <c r="AC830" s="600"/>
      <c r="AD830" s="129"/>
    </row>
    <row r="831" spans="13:30" ht="14.45" customHeight="1" x14ac:dyDescent="0.2">
      <c r="M831" s="529"/>
      <c r="N831" s="746"/>
      <c r="O831" s="746"/>
      <c r="R831" s="751"/>
      <c r="S831" s="751"/>
      <c r="T831" s="751"/>
      <c r="U831" s="179"/>
      <c r="V831" s="180"/>
      <c r="W831" s="529"/>
      <c r="X831" s="529"/>
      <c r="AA831" s="97"/>
      <c r="AB831" s="179"/>
      <c r="AC831" s="600"/>
      <c r="AD831" s="129"/>
    </row>
    <row r="832" spans="13:30" ht="14.45" customHeight="1" x14ac:dyDescent="0.2">
      <c r="O832" s="181"/>
      <c r="S832" s="97"/>
      <c r="AA832" s="97"/>
      <c r="AB832" s="179"/>
      <c r="AC832" s="600"/>
      <c r="AD832" s="129"/>
    </row>
    <row r="833" spans="15:30" ht="14.45" customHeight="1" x14ac:dyDescent="0.2">
      <c r="O833" s="181"/>
      <c r="S833" s="97"/>
      <c r="AA833" s="97"/>
      <c r="AB833" s="179"/>
      <c r="AC833" s="600"/>
      <c r="AD833" s="129"/>
    </row>
    <row r="834" spans="15:30" ht="14.45" customHeight="1" x14ac:dyDescent="0.2">
      <c r="O834" s="181"/>
      <c r="S834" s="97"/>
      <c r="AA834" s="97"/>
      <c r="AB834" s="179"/>
      <c r="AC834" s="600"/>
      <c r="AD834" s="129"/>
    </row>
    <row r="835" spans="15:30" ht="14.45" customHeight="1" x14ac:dyDescent="0.2">
      <c r="O835" s="181"/>
      <c r="S835" s="97"/>
      <c r="AA835" s="97"/>
      <c r="AB835" s="179"/>
      <c r="AC835" s="600"/>
      <c r="AD835" s="129"/>
    </row>
    <row r="836" spans="15:30" ht="14.45" customHeight="1" x14ac:dyDescent="0.2">
      <c r="S836" s="97"/>
      <c r="AA836" s="97"/>
      <c r="AB836" s="179"/>
      <c r="AC836" s="600"/>
      <c r="AD836" s="129"/>
    </row>
    <row r="837" spans="15:30" ht="14.45" customHeight="1" x14ac:dyDescent="0.2">
      <c r="S837" s="97"/>
      <c r="AA837" s="97"/>
      <c r="AB837" s="179"/>
      <c r="AC837" s="600"/>
      <c r="AD837" s="129"/>
    </row>
    <row r="838" spans="15:30" ht="14.45" customHeight="1" x14ac:dyDescent="0.2">
      <c r="S838" s="97"/>
      <c r="AA838" s="97"/>
      <c r="AB838" s="179"/>
      <c r="AC838" s="600"/>
      <c r="AD838" s="129"/>
    </row>
    <row r="839" spans="15:30" ht="14.45" customHeight="1" x14ac:dyDescent="0.2">
      <c r="S839" s="97"/>
      <c r="AA839" s="97"/>
      <c r="AB839" s="179"/>
      <c r="AC839" s="600"/>
      <c r="AD839" s="129"/>
    </row>
    <row r="840" spans="15:30" ht="14.45" customHeight="1" x14ac:dyDescent="0.2">
      <c r="S840" s="97"/>
      <c r="AA840" s="97"/>
      <c r="AB840" s="179"/>
      <c r="AC840" s="600"/>
      <c r="AD840" s="129"/>
    </row>
    <row r="841" spans="15:30" ht="14.45" customHeight="1" x14ac:dyDescent="0.2">
      <c r="S841" s="97"/>
      <c r="AA841" s="97"/>
      <c r="AB841" s="179"/>
      <c r="AC841" s="600"/>
      <c r="AD841" s="129"/>
    </row>
    <row r="842" spans="15:30" ht="14.25" x14ac:dyDescent="0.2">
      <c r="S842" s="97"/>
      <c r="AA842" s="97"/>
      <c r="AB842" s="529"/>
      <c r="AC842" s="529"/>
      <c r="AD842" s="129"/>
    </row>
    <row r="843" spans="15:30" ht="14.25" x14ac:dyDescent="0.2">
      <c r="S843" s="97"/>
      <c r="AA843" s="97"/>
      <c r="AB843" s="529"/>
      <c r="AC843" s="529"/>
      <c r="AD843" s="129"/>
    </row>
    <row r="844" spans="15:30" ht="14.25" x14ac:dyDescent="0.2">
      <c r="S844" s="97"/>
      <c r="AB844" s="529"/>
      <c r="AC844" s="529"/>
      <c r="AD844" s="129"/>
    </row>
    <row r="845" spans="15:30" ht="14.25" x14ac:dyDescent="0.2">
      <c r="S845" s="97"/>
      <c r="AB845" s="529"/>
      <c r="AC845" s="529"/>
      <c r="AD845" s="129"/>
    </row>
    <row r="846" spans="15:30" ht="14.25" x14ac:dyDescent="0.2">
      <c r="S846" s="97"/>
      <c r="AB846" s="529"/>
      <c r="AC846" s="529"/>
      <c r="AD846" s="129"/>
    </row>
    <row r="847" spans="15:30" ht="14.25" x14ac:dyDescent="0.2">
      <c r="S847" s="97"/>
      <c r="AB847" s="529"/>
      <c r="AC847" s="529"/>
      <c r="AD847" s="129"/>
    </row>
    <row r="848" spans="15:30" ht="14.25" x14ac:dyDescent="0.2">
      <c r="S848" s="97"/>
      <c r="AB848" s="529"/>
      <c r="AC848" s="529"/>
      <c r="AD848" s="129"/>
    </row>
    <row r="849" spans="19:30" ht="14.25" x14ac:dyDescent="0.2">
      <c r="S849" s="97"/>
      <c r="AB849" s="529"/>
      <c r="AC849" s="529"/>
      <c r="AD849" s="129"/>
    </row>
    <row r="850" spans="19:30" ht="14.25" x14ac:dyDescent="0.2">
      <c r="S850" s="97"/>
      <c r="AB850" s="529"/>
      <c r="AC850" s="529"/>
      <c r="AD850" s="129"/>
    </row>
    <row r="851" spans="19:30" ht="14.25" x14ac:dyDescent="0.2">
      <c r="S851" s="97"/>
      <c r="AB851" s="529"/>
      <c r="AC851" s="529"/>
      <c r="AD851" s="129"/>
    </row>
    <row r="852" spans="19:30" ht="14.25" x14ac:dyDescent="0.2">
      <c r="S852" s="97"/>
      <c r="AB852" s="97"/>
      <c r="AC852" s="97"/>
      <c r="AD852" s="129"/>
    </row>
    <row r="853" spans="19:30" ht="14.25" x14ac:dyDescent="0.2">
      <c r="S853" s="97"/>
      <c r="AB853" s="97"/>
      <c r="AC853" s="97"/>
      <c r="AD853" s="129"/>
    </row>
    <row r="854" spans="19:30" ht="14.25" x14ac:dyDescent="0.2">
      <c r="S854" s="97"/>
      <c r="AB854" s="97"/>
      <c r="AC854" s="97"/>
      <c r="AD854" s="129"/>
    </row>
    <row r="855" spans="19:30" ht="14.25" x14ac:dyDescent="0.2">
      <c r="S855" s="97"/>
      <c r="AB855" s="97"/>
      <c r="AC855" s="97"/>
      <c r="AD855" s="129"/>
    </row>
    <row r="856" spans="19:30" ht="14.25" x14ac:dyDescent="0.2">
      <c r="S856" s="97"/>
      <c r="AB856" s="97"/>
      <c r="AC856" s="97"/>
      <c r="AD856" s="129"/>
    </row>
    <row r="857" spans="19:30" ht="14.25" x14ac:dyDescent="0.2">
      <c r="S857" s="97"/>
      <c r="AB857" s="97"/>
      <c r="AC857" s="97"/>
      <c r="AD857" s="129"/>
    </row>
    <row r="858" spans="19:30" ht="14.25" x14ac:dyDescent="0.2">
      <c r="S858" s="97"/>
      <c r="AB858" s="97"/>
      <c r="AC858" s="97"/>
      <c r="AD858" s="129"/>
    </row>
    <row r="859" spans="19:30" ht="14.25" x14ac:dyDescent="0.2">
      <c r="S859" s="97"/>
      <c r="AB859" s="97"/>
      <c r="AC859" s="97"/>
      <c r="AD859" s="129"/>
    </row>
    <row r="860" spans="19:30" ht="14.25" x14ac:dyDescent="0.2">
      <c r="S860" s="97"/>
      <c r="AB860" s="97"/>
      <c r="AC860" s="97"/>
      <c r="AD860" s="129"/>
    </row>
    <row r="861" spans="19:30" ht="14.25" x14ac:dyDescent="0.2">
      <c r="S861" s="97"/>
      <c r="AB861" s="97"/>
      <c r="AC861" s="97"/>
      <c r="AD861" s="129"/>
    </row>
    <row r="862" spans="19:30" ht="14.25" x14ac:dyDescent="0.2">
      <c r="S862" s="97"/>
      <c r="AB862" s="97"/>
      <c r="AC862" s="97"/>
      <c r="AD862" s="129"/>
    </row>
    <row r="863" spans="19:30" ht="14.25" x14ac:dyDescent="0.2">
      <c r="S863" s="97"/>
      <c r="AB863" s="97"/>
      <c r="AC863" s="97"/>
      <c r="AD863" s="129"/>
    </row>
    <row r="864" spans="19:30" ht="14.25" x14ac:dyDescent="0.2">
      <c r="S864" s="97"/>
      <c r="AB864" s="97"/>
      <c r="AC864" s="97"/>
      <c r="AD864" s="129"/>
    </row>
    <row r="865" spans="19:30" ht="14.25" x14ac:dyDescent="0.2">
      <c r="S865" s="97"/>
      <c r="AB865" s="97"/>
      <c r="AC865" s="97"/>
      <c r="AD865" s="129"/>
    </row>
    <row r="866" spans="19:30" ht="14.25" x14ac:dyDescent="0.2">
      <c r="S866" s="97"/>
      <c r="AB866" s="97"/>
      <c r="AC866" s="97"/>
      <c r="AD866" s="129"/>
    </row>
    <row r="867" spans="19:30" ht="14.25" x14ac:dyDescent="0.2">
      <c r="S867" s="97"/>
      <c r="AB867" s="97"/>
      <c r="AC867" s="97"/>
      <c r="AD867" s="129"/>
    </row>
    <row r="868" spans="19:30" ht="14.25" x14ac:dyDescent="0.2">
      <c r="S868" s="97"/>
      <c r="AB868" s="97"/>
      <c r="AC868" s="97"/>
      <c r="AD868" s="129"/>
    </row>
    <row r="869" spans="19:30" ht="14.25" x14ac:dyDescent="0.2">
      <c r="S869" s="97"/>
      <c r="AB869" s="97"/>
      <c r="AC869" s="97"/>
      <c r="AD869" s="129"/>
    </row>
    <row r="870" spans="19:30" ht="14.25" x14ac:dyDescent="0.2">
      <c r="S870" s="97"/>
      <c r="AB870" s="97"/>
      <c r="AC870" s="97"/>
      <c r="AD870" s="129"/>
    </row>
    <row r="871" spans="19:30" ht="14.25" x14ac:dyDescent="0.2">
      <c r="S871" s="97"/>
      <c r="AB871" s="97"/>
      <c r="AC871" s="97"/>
      <c r="AD871" s="129"/>
    </row>
    <row r="872" spans="19:30" ht="14.25" x14ac:dyDescent="0.2">
      <c r="S872" s="97"/>
      <c r="AB872" s="97"/>
      <c r="AC872" s="97"/>
      <c r="AD872" s="129"/>
    </row>
    <row r="873" spans="19:30" ht="14.25" x14ac:dyDescent="0.2">
      <c r="S873" s="97"/>
      <c r="AB873" s="97"/>
      <c r="AC873" s="97"/>
      <c r="AD873" s="129"/>
    </row>
    <row r="874" spans="19:30" ht="14.25" x14ac:dyDescent="0.2">
      <c r="S874" s="97"/>
      <c r="AB874" s="97"/>
      <c r="AC874" s="97"/>
      <c r="AD874" s="129"/>
    </row>
    <row r="875" spans="19:30" ht="14.25" x14ac:dyDescent="0.2">
      <c r="S875" s="97"/>
      <c r="AB875" s="97"/>
      <c r="AC875" s="97"/>
      <c r="AD875" s="129"/>
    </row>
    <row r="876" spans="19:30" ht="14.25" x14ac:dyDescent="0.2">
      <c r="S876" s="97"/>
      <c r="AB876" s="97"/>
      <c r="AC876" s="97"/>
      <c r="AD876" s="129"/>
    </row>
    <row r="877" spans="19:30" ht="14.25" x14ac:dyDescent="0.2">
      <c r="S877" s="97"/>
      <c r="AB877" s="97"/>
      <c r="AC877" s="97"/>
      <c r="AD877" s="129"/>
    </row>
    <row r="878" spans="19:30" ht="14.25" x14ac:dyDescent="0.2">
      <c r="S878" s="97"/>
      <c r="AB878" s="97"/>
      <c r="AC878" s="97"/>
      <c r="AD878" s="129"/>
    </row>
    <row r="879" spans="19:30" ht="14.25" x14ac:dyDescent="0.2">
      <c r="S879" s="97"/>
      <c r="AB879" s="97"/>
      <c r="AC879" s="97"/>
      <c r="AD879" s="129"/>
    </row>
    <row r="880" spans="19:30" ht="14.25" x14ac:dyDescent="0.2">
      <c r="S880" s="97"/>
      <c r="AB880" s="97"/>
      <c r="AC880" s="97"/>
      <c r="AD880" s="129"/>
    </row>
    <row r="881" spans="19:30" ht="14.25" x14ac:dyDescent="0.2">
      <c r="S881" s="97"/>
      <c r="AB881" s="97"/>
      <c r="AC881" s="97"/>
      <c r="AD881" s="129"/>
    </row>
    <row r="882" spans="19:30" ht="14.25" x14ac:dyDescent="0.2">
      <c r="S882" s="97"/>
      <c r="AB882" s="97"/>
      <c r="AC882" s="97"/>
      <c r="AD882" s="129"/>
    </row>
    <row r="883" spans="19:30" ht="14.25" x14ac:dyDescent="0.2">
      <c r="S883" s="97"/>
      <c r="AB883" s="97"/>
      <c r="AC883" s="97"/>
      <c r="AD883" s="129"/>
    </row>
    <row r="884" spans="19:30" ht="14.25" x14ac:dyDescent="0.2">
      <c r="S884" s="97"/>
      <c r="AB884" s="97"/>
      <c r="AC884" s="97"/>
      <c r="AD884" s="129"/>
    </row>
    <row r="885" spans="19:30" ht="14.25" x14ac:dyDescent="0.2">
      <c r="S885" s="97"/>
      <c r="AB885" s="97"/>
      <c r="AC885" s="97"/>
      <c r="AD885" s="129"/>
    </row>
    <row r="886" spans="19:30" ht="14.25" x14ac:dyDescent="0.2">
      <c r="S886" s="97"/>
      <c r="AB886" s="97"/>
      <c r="AC886" s="97"/>
      <c r="AD886" s="129"/>
    </row>
    <row r="887" spans="19:30" ht="14.25" x14ac:dyDescent="0.2">
      <c r="S887" s="97"/>
      <c r="AB887" s="97"/>
      <c r="AC887" s="97"/>
      <c r="AD887" s="129"/>
    </row>
    <row r="888" spans="19:30" ht="14.25" x14ac:dyDescent="0.2">
      <c r="S888" s="97"/>
      <c r="AB888" s="97"/>
      <c r="AC888" s="97"/>
      <c r="AD888" s="129"/>
    </row>
    <row r="889" spans="19:30" ht="14.25" x14ac:dyDescent="0.2">
      <c r="S889" s="97"/>
      <c r="AB889" s="97"/>
      <c r="AC889" s="97"/>
      <c r="AD889" s="129"/>
    </row>
    <row r="890" spans="19:30" ht="14.25" x14ac:dyDescent="0.2">
      <c r="S890" s="97"/>
      <c r="AB890" s="97"/>
      <c r="AC890" s="97"/>
      <c r="AD890" s="129"/>
    </row>
    <row r="891" spans="19:30" ht="14.25" x14ac:dyDescent="0.2">
      <c r="S891" s="97"/>
      <c r="AB891" s="97"/>
      <c r="AC891" s="97"/>
      <c r="AD891" s="129"/>
    </row>
    <row r="892" spans="19:30" ht="14.25" x14ac:dyDescent="0.2">
      <c r="S892" s="97"/>
      <c r="AB892" s="97"/>
      <c r="AC892" s="97"/>
      <c r="AD892" s="129"/>
    </row>
    <row r="893" spans="19:30" ht="14.25" x14ac:dyDescent="0.2">
      <c r="S893" s="97"/>
      <c r="AB893" s="97"/>
      <c r="AC893" s="97"/>
      <c r="AD893" s="129"/>
    </row>
    <row r="894" spans="19:30" ht="14.25" x14ac:dyDescent="0.2">
      <c r="S894" s="97"/>
      <c r="AB894" s="97"/>
      <c r="AC894" s="97"/>
      <c r="AD894" s="129"/>
    </row>
    <row r="895" spans="19:30" ht="14.25" x14ac:dyDescent="0.2">
      <c r="S895" s="97"/>
      <c r="AB895" s="97"/>
      <c r="AC895" s="97"/>
      <c r="AD895" s="129"/>
    </row>
    <row r="896" spans="19:30" ht="14.25" x14ac:dyDescent="0.2">
      <c r="S896" s="97"/>
      <c r="AB896" s="97"/>
      <c r="AC896" s="97"/>
      <c r="AD896" s="129"/>
    </row>
    <row r="897" spans="19:30" ht="14.25" x14ac:dyDescent="0.2">
      <c r="S897" s="97"/>
      <c r="AB897" s="97"/>
      <c r="AC897" s="97"/>
      <c r="AD897" s="129"/>
    </row>
    <row r="898" spans="19:30" ht="14.25" x14ac:dyDescent="0.2">
      <c r="S898" s="97"/>
      <c r="AB898" s="97"/>
      <c r="AC898" s="97"/>
      <c r="AD898" s="129"/>
    </row>
    <row r="899" spans="19:30" ht="14.25" x14ac:dyDescent="0.2">
      <c r="S899" s="97"/>
      <c r="AB899" s="97"/>
      <c r="AC899" s="97"/>
      <c r="AD899" s="129"/>
    </row>
    <row r="900" spans="19:30" ht="14.25" x14ac:dyDescent="0.2">
      <c r="S900" s="97"/>
      <c r="AB900" s="97"/>
      <c r="AC900" s="97"/>
      <c r="AD900" s="129"/>
    </row>
    <row r="901" spans="19:30" ht="14.25" x14ac:dyDescent="0.2">
      <c r="S901" s="97"/>
      <c r="AB901" s="97"/>
      <c r="AC901" s="97"/>
      <c r="AD901" s="129"/>
    </row>
    <row r="902" spans="19:30" ht="14.25" x14ac:dyDescent="0.2">
      <c r="S902" s="97"/>
      <c r="AB902" s="97"/>
      <c r="AC902" s="97"/>
      <c r="AD902" s="129"/>
    </row>
    <row r="903" spans="19:30" ht="14.25" x14ac:dyDescent="0.2">
      <c r="S903" s="97"/>
      <c r="AB903" s="97"/>
      <c r="AC903" s="97"/>
      <c r="AD903" s="129"/>
    </row>
    <row r="904" spans="19:30" ht="14.25" x14ac:dyDescent="0.2">
      <c r="S904" s="97"/>
      <c r="AB904" s="97"/>
      <c r="AC904" s="97"/>
      <c r="AD904" s="129"/>
    </row>
    <row r="905" spans="19:30" ht="14.25" x14ac:dyDescent="0.2">
      <c r="S905" s="97"/>
      <c r="AB905" s="97"/>
      <c r="AC905" s="97"/>
      <c r="AD905" s="129"/>
    </row>
    <row r="906" spans="19:30" ht="14.25" x14ac:dyDescent="0.2">
      <c r="S906" s="97"/>
      <c r="AB906" s="97"/>
      <c r="AC906" s="97"/>
      <c r="AD906" s="129"/>
    </row>
    <row r="907" spans="19:30" ht="14.25" x14ac:dyDescent="0.2">
      <c r="S907" s="97"/>
      <c r="AB907" s="97"/>
      <c r="AC907" s="97"/>
      <c r="AD907" s="129"/>
    </row>
    <row r="908" spans="19:30" ht="14.25" x14ac:dyDescent="0.2">
      <c r="S908" s="97"/>
      <c r="AB908" s="97"/>
      <c r="AC908" s="97"/>
      <c r="AD908" s="129"/>
    </row>
    <row r="909" spans="19:30" ht="14.25" x14ac:dyDescent="0.2">
      <c r="S909" s="97"/>
      <c r="AB909" s="97"/>
      <c r="AC909" s="97"/>
      <c r="AD909" s="129"/>
    </row>
    <row r="910" spans="19:30" ht="14.25" x14ac:dyDescent="0.2">
      <c r="S910" s="97"/>
      <c r="AC910" s="97"/>
      <c r="AD910" s="129"/>
    </row>
    <row r="911" spans="19:30" ht="14.25" x14ac:dyDescent="0.2">
      <c r="S911" s="97"/>
      <c r="AC911" s="97"/>
      <c r="AD911" s="129"/>
    </row>
    <row r="912" spans="19:30" ht="14.25" x14ac:dyDescent="0.2">
      <c r="S912" s="97"/>
      <c r="AC912" s="97"/>
      <c r="AD912" s="129"/>
    </row>
    <row r="913" spans="19:30" ht="14.25" x14ac:dyDescent="0.2">
      <c r="S913" s="97"/>
      <c r="AC913" s="97"/>
      <c r="AD913" s="129"/>
    </row>
    <row r="914" spans="19:30" ht="14.25" x14ac:dyDescent="0.2">
      <c r="S914" s="97"/>
      <c r="AC914" s="97"/>
      <c r="AD914" s="129"/>
    </row>
    <row r="915" spans="19:30" ht="14.25" x14ac:dyDescent="0.2">
      <c r="S915" s="97"/>
      <c r="AC915" s="97"/>
      <c r="AD915" s="129"/>
    </row>
    <row r="916" spans="19:30" ht="14.25" x14ac:dyDescent="0.2">
      <c r="S916" s="97"/>
      <c r="AC916" s="97"/>
      <c r="AD916" s="129"/>
    </row>
    <row r="917" spans="19:30" ht="14.25" x14ac:dyDescent="0.2">
      <c r="S917" s="97"/>
      <c r="AC917" s="97"/>
      <c r="AD917" s="129"/>
    </row>
    <row r="918" spans="19:30" ht="14.25" x14ac:dyDescent="0.2">
      <c r="S918" s="97"/>
      <c r="AC918" s="97"/>
      <c r="AD918" s="129"/>
    </row>
    <row r="919" spans="19:30" ht="14.25" x14ac:dyDescent="0.2">
      <c r="S919" s="97"/>
      <c r="AC919" s="97"/>
      <c r="AD919" s="129"/>
    </row>
    <row r="920" spans="19:30" ht="14.25" x14ac:dyDescent="0.2">
      <c r="S920" s="97"/>
      <c r="AC920" s="97"/>
      <c r="AD920" s="129"/>
    </row>
    <row r="921" spans="19:30" ht="14.25" x14ac:dyDescent="0.2">
      <c r="S921" s="97"/>
      <c r="AC921" s="97"/>
      <c r="AD921" s="129"/>
    </row>
    <row r="922" spans="19:30" ht="14.25" x14ac:dyDescent="0.2">
      <c r="S922" s="97"/>
      <c r="AC922" s="97"/>
      <c r="AD922" s="129"/>
    </row>
    <row r="923" spans="19:30" ht="14.25" x14ac:dyDescent="0.2">
      <c r="S923" s="97"/>
      <c r="AC923" s="97"/>
      <c r="AD923" s="129"/>
    </row>
    <row r="924" spans="19:30" ht="14.25" x14ac:dyDescent="0.2">
      <c r="S924" s="97"/>
      <c r="AC924" s="97"/>
      <c r="AD924" s="129"/>
    </row>
    <row r="925" spans="19:30" ht="14.25" x14ac:dyDescent="0.2">
      <c r="S925" s="97"/>
      <c r="AC925" s="97"/>
      <c r="AD925" s="129"/>
    </row>
    <row r="926" spans="19:30" ht="14.25" x14ac:dyDescent="0.2">
      <c r="S926" s="97"/>
      <c r="AC926" s="97"/>
      <c r="AD926" s="129"/>
    </row>
    <row r="927" spans="19:30" ht="14.25" x14ac:dyDescent="0.2">
      <c r="S927" s="97"/>
      <c r="AC927" s="97"/>
      <c r="AD927" s="129"/>
    </row>
    <row r="928" spans="19:30" ht="14.25" x14ac:dyDescent="0.2">
      <c r="S928" s="97"/>
      <c r="AC928" s="97"/>
      <c r="AD928" s="129"/>
    </row>
    <row r="929" spans="19:30" ht="14.25" x14ac:dyDescent="0.2">
      <c r="S929" s="97"/>
      <c r="AC929" s="97"/>
      <c r="AD929" s="129"/>
    </row>
    <row r="930" spans="19:30" ht="14.25" x14ac:dyDescent="0.2">
      <c r="S930" s="97"/>
      <c r="AC930" s="97"/>
      <c r="AD930" s="129"/>
    </row>
    <row r="931" spans="19:30" ht="14.25" x14ac:dyDescent="0.2">
      <c r="S931" s="97"/>
      <c r="AC931" s="97"/>
      <c r="AD931" s="129"/>
    </row>
    <row r="932" spans="19:30" ht="14.25" x14ac:dyDescent="0.2">
      <c r="S932" s="97"/>
      <c r="AC932" s="97"/>
      <c r="AD932" s="129"/>
    </row>
    <row r="933" spans="19:30" ht="14.25" x14ac:dyDescent="0.2">
      <c r="S933" s="97"/>
      <c r="AC933" s="97"/>
      <c r="AD933" s="129"/>
    </row>
    <row r="934" spans="19:30" ht="14.25" x14ac:dyDescent="0.2">
      <c r="S934" s="97"/>
      <c r="AC934" s="97"/>
      <c r="AD934" s="129"/>
    </row>
    <row r="935" spans="19:30" ht="14.25" x14ac:dyDescent="0.2">
      <c r="S935" s="97"/>
      <c r="AC935" s="97"/>
      <c r="AD935" s="129"/>
    </row>
    <row r="936" spans="19:30" ht="14.25" x14ac:dyDescent="0.2">
      <c r="S936" s="97"/>
      <c r="AC936" s="97"/>
      <c r="AD936" s="129"/>
    </row>
    <row r="937" spans="19:30" ht="14.25" x14ac:dyDescent="0.2">
      <c r="S937" s="97"/>
      <c r="AC937" s="97"/>
      <c r="AD937" s="129"/>
    </row>
    <row r="938" spans="19:30" ht="14.25" x14ac:dyDescent="0.2">
      <c r="S938" s="97"/>
      <c r="AC938" s="97"/>
      <c r="AD938" s="129"/>
    </row>
    <row r="939" spans="19:30" ht="14.25" x14ac:dyDescent="0.2">
      <c r="S939" s="97"/>
      <c r="AC939" s="97"/>
      <c r="AD939" s="129"/>
    </row>
    <row r="940" spans="19:30" ht="14.25" x14ac:dyDescent="0.2">
      <c r="S940" s="97"/>
      <c r="AC940" s="97"/>
      <c r="AD940" s="129"/>
    </row>
    <row r="941" spans="19:30" ht="14.25" x14ac:dyDescent="0.2">
      <c r="S941" s="97"/>
    </row>
    <row r="942" spans="19:30" ht="14.25" x14ac:dyDescent="0.2">
      <c r="S942" s="97"/>
    </row>
    <row r="943" spans="19:30" ht="14.25" x14ac:dyDescent="0.2">
      <c r="S943" s="97"/>
    </row>
    <row r="944" spans="19:30" ht="14.25" x14ac:dyDescent="0.2">
      <c r="S944" s="97"/>
    </row>
    <row r="945" spans="19:19" ht="14.25" x14ac:dyDescent="0.2">
      <c r="S945" s="97"/>
    </row>
    <row r="946" spans="19:19" ht="14.25" x14ac:dyDescent="0.2">
      <c r="S946" s="97"/>
    </row>
    <row r="947" spans="19:19" ht="14.25" x14ac:dyDescent="0.2">
      <c r="S947" s="97"/>
    </row>
    <row r="948" spans="19:19" ht="14.25" x14ac:dyDescent="0.2">
      <c r="S948" s="97"/>
    </row>
    <row r="949" spans="19:19" ht="14.25" x14ac:dyDescent="0.2">
      <c r="S949" s="97"/>
    </row>
    <row r="950" spans="19:19" ht="14.25" x14ac:dyDescent="0.2">
      <c r="S950" s="97"/>
    </row>
    <row r="951" spans="19:19" ht="14.25" x14ac:dyDescent="0.2">
      <c r="S951" s="97"/>
    </row>
    <row r="952" spans="19:19" ht="14.25" x14ac:dyDescent="0.2">
      <c r="S952" s="97"/>
    </row>
    <row r="953" spans="19:19" ht="14.25" x14ac:dyDescent="0.2">
      <c r="S953" s="97"/>
    </row>
    <row r="954" spans="19:19" ht="14.25" x14ac:dyDescent="0.2">
      <c r="S954" s="97"/>
    </row>
    <row r="955" spans="19:19" ht="14.25" x14ac:dyDescent="0.2">
      <c r="S955" s="97"/>
    </row>
    <row r="956" spans="19:19" ht="14.25" x14ac:dyDescent="0.2">
      <c r="S956" s="97"/>
    </row>
    <row r="957" spans="19:19" ht="14.25" x14ac:dyDescent="0.2">
      <c r="S957" s="97"/>
    </row>
    <row r="958" spans="19:19" ht="14.25" x14ac:dyDescent="0.2">
      <c r="S958" s="97"/>
    </row>
    <row r="959" spans="19:19" ht="14.25" x14ac:dyDescent="0.2">
      <c r="S959" s="97"/>
    </row>
    <row r="960" spans="19:19" ht="14.25" x14ac:dyDescent="0.2">
      <c r="S960" s="97"/>
    </row>
    <row r="961" spans="19:19" ht="14.25" x14ac:dyDescent="0.2">
      <c r="S961" s="97"/>
    </row>
    <row r="962" spans="19:19" ht="14.25" x14ac:dyDescent="0.2">
      <c r="S962" s="97"/>
    </row>
    <row r="963" spans="19:19" ht="14.25" x14ac:dyDescent="0.2">
      <c r="S963" s="97"/>
    </row>
    <row r="964" spans="19:19" ht="14.25" x14ac:dyDescent="0.2">
      <c r="S964" s="97"/>
    </row>
    <row r="965" spans="19:19" ht="14.25" x14ac:dyDescent="0.2">
      <c r="S965" s="97"/>
    </row>
    <row r="966" spans="19:19" ht="14.25" x14ac:dyDescent="0.2">
      <c r="S966" s="97"/>
    </row>
    <row r="967" spans="19:19" ht="14.25" x14ac:dyDescent="0.2">
      <c r="S967" s="97"/>
    </row>
    <row r="968" spans="19:19" ht="14.25" x14ac:dyDescent="0.2">
      <c r="S968" s="97"/>
    </row>
    <row r="969" spans="19:19" ht="14.25" x14ac:dyDescent="0.2">
      <c r="S969" s="97"/>
    </row>
    <row r="970" spans="19:19" ht="14.25" x14ac:dyDescent="0.2">
      <c r="S970" s="97"/>
    </row>
    <row r="971" spans="19:19" ht="14.25" x14ac:dyDescent="0.2">
      <c r="S971" s="97"/>
    </row>
    <row r="972" spans="19:19" ht="14.25" x14ac:dyDescent="0.2">
      <c r="S972" s="97"/>
    </row>
    <row r="973" spans="19:19" ht="14.25" x14ac:dyDescent="0.2">
      <c r="S973" s="97"/>
    </row>
    <row r="974" spans="19:19" ht="14.25" x14ac:dyDescent="0.2">
      <c r="S974" s="97"/>
    </row>
    <row r="975" spans="19:19" ht="14.25" x14ac:dyDescent="0.2">
      <c r="S975" s="97"/>
    </row>
    <row r="976" spans="19:19" ht="14.25" x14ac:dyDescent="0.2">
      <c r="S976" s="97"/>
    </row>
    <row r="977" spans="19:19" ht="14.25" x14ac:dyDescent="0.2">
      <c r="S977" s="97"/>
    </row>
    <row r="978" spans="19:19" ht="14.25" x14ac:dyDescent="0.2">
      <c r="S978" s="97"/>
    </row>
    <row r="979" spans="19:19" ht="14.25" x14ac:dyDescent="0.2">
      <c r="S979" s="97"/>
    </row>
    <row r="980" spans="19:19" ht="14.25" x14ac:dyDescent="0.2">
      <c r="S980" s="97"/>
    </row>
    <row r="981" spans="19:19" ht="14.25" x14ac:dyDescent="0.2">
      <c r="S981" s="97"/>
    </row>
    <row r="982" spans="19:19" ht="14.25" x14ac:dyDescent="0.2">
      <c r="S982" s="97"/>
    </row>
    <row r="983" spans="19:19" ht="14.25" x14ac:dyDescent="0.2">
      <c r="S983" s="97"/>
    </row>
    <row r="984" spans="19:19" ht="14.25" x14ac:dyDescent="0.2">
      <c r="S984" s="97"/>
    </row>
    <row r="985" spans="19:19" ht="14.25" x14ac:dyDescent="0.2">
      <c r="S985" s="97"/>
    </row>
    <row r="986" spans="19:19" ht="14.25" x14ac:dyDescent="0.2">
      <c r="S986" s="97"/>
    </row>
    <row r="987" spans="19:19" ht="14.25" x14ac:dyDescent="0.2">
      <c r="S987" s="97"/>
    </row>
    <row r="988" spans="19:19" ht="14.25" x14ac:dyDescent="0.2">
      <c r="S988" s="97"/>
    </row>
    <row r="989" spans="19:19" ht="14.25" x14ac:dyDescent="0.2">
      <c r="S989" s="97"/>
    </row>
    <row r="990" spans="19:19" ht="14.25" x14ac:dyDescent="0.2">
      <c r="S990" s="97"/>
    </row>
    <row r="991" spans="19:19" ht="14.25" x14ac:dyDescent="0.2">
      <c r="S991" s="97"/>
    </row>
    <row r="992" spans="19:19" ht="14.25" x14ac:dyDescent="0.2">
      <c r="S992" s="97"/>
    </row>
    <row r="993" spans="19:19" ht="14.25" x14ac:dyDescent="0.2">
      <c r="S993" s="97"/>
    </row>
    <row r="994" spans="19:19" ht="14.25" x14ac:dyDescent="0.2">
      <c r="S994" s="97"/>
    </row>
    <row r="995" spans="19:19" ht="14.25" x14ac:dyDescent="0.2">
      <c r="S995" s="97"/>
    </row>
    <row r="996" spans="19:19" ht="14.25" x14ac:dyDescent="0.2">
      <c r="S996" s="97"/>
    </row>
    <row r="997" spans="19:19" ht="14.25" x14ac:dyDescent="0.2">
      <c r="S997" s="97"/>
    </row>
    <row r="998" spans="19:19" ht="14.25" x14ac:dyDescent="0.2">
      <c r="S998" s="97"/>
    </row>
    <row r="999" spans="19:19" ht="14.25" x14ac:dyDescent="0.2">
      <c r="S999" s="97"/>
    </row>
    <row r="1000" spans="19:19" ht="14.25" x14ac:dyDescent="0.2">
      <c r="S1000" s="97"/>
    </row>
    <row r="1001" spans="19:19" ht="14.25" x14ac:dyDescent="0.2">
      <c r="S1001" s="97"/>
    </row>
    <row r="1002" spans="19:19" ht="14.25" x14ac:dyDescent="0.2">
      <c r="S1002" s="97"/>
    </row>
    <row r="1003" spans="19:19" ht="14.25" x14ac:dyDescent="0.2">
      <c r="S1003" s="97"/>
    </row>
    <row r="1004" spans="19:19" ht="14.25" x14ac:dyDescent="0.2">
      <c r="S1004" s="97"/>
    </row>
    <row r="1005" spans="19:19" ht="14.25" x14ac:dyDescent="0.2">
      <c r="S1005" s="97"/>
    </row>
    <row r="1006" spans="19:19" ht="14.25" x14ac:dyDescent="0.2">
      <c r="S1006" s="97"/>
    </row>
    <row r="1007" spans="19:19" ht="14.25" x14ac:dyDescent="0.2">
      <c r="S1007" s="97"/>
    </row>
    <row r="1008" spans="19:19" ht="14.25" x14ac:dyDescent="0.2">
      <c r="S1008" s="97"/>
    </row>
    <row r="1009" spans="19:19" ht="14.25" x14ac:dyDescent="0.2">
      <c r="S1009" s="97"/>
    </row>
    <row r="1010" spans="19:19" ht="14.25" x14ac:dyDescent="0.2">
      <c r="S1010" s="97"/>
    </row>
    <row r="1011" spans="19:19" ht="14.25" x14ac:dyDescent="0.2">
      <c r="S1011" s="97"/>
    </row>
    <row r="1012" spans="19:19" ht="14.25" x14ac:dyDescent="0.2">
      <c r="S1012" s="97"/>
    </row>
    <row r="1013" spans="19:19" ht="14.25" x14ac:dyDescent="0.2">
      <c r="S1013" s="97"/>
    </row>
    <row r="1014" spans="19:19" ht="14.25" x14ac:dyDescent="0.2">
      <c r="S1014" s="97"/>
    </row>
    <row r="1015" spans="19:19" ht="14.25" x14ac:dyDescent="0.2">
      <c r="S1015" s="97"/>
    </row>
    <row r="1016" spans="19:19" ht="14.25" x14ac:dyDescent="0.2">
      <c r="S1016" s="97"/>
    </row>
    <row r="1017" spans="19:19" ht="14.25" x14ac:dyDescent="0.2">
      <c r="S1017" s="97"/>
    </row>
    <row r="1018" spans="19:19" ht="14.25" x14ac:dyDescent="0.2">
      <c r="S1018" s="97"/>
    </row>
    <row r="1019" spans="19:19" ht="14.25" x14ac:dyDescent="0.2">
      <c r="S1019" s="97"/>
    </row>
    <row r="1020" spans="19:19" ht="14.25" x14ac:dyDescent="0.2">
      <c r="S1020" s="97"/>
    </row>
    <row r="1021" spans="19:19" ht="14.25" x14ac:dyDescent="0.2">
      <c r="S1021" s="97"/>
    </row>
    <row r="1022" spans="19:19" ht="14.25" x14ac:dyDescent="0.2">
      <c r="S1022" s="97"/>
    </row>
    <row r="1023" spans="19:19" ht="14.25" x14ac:dyDescent="0.2">
      <c r="S1023" s="97"/>
    </row>
    <row r="1024" spans="19:19" ht="14.25" x14ac:dyDescent="0.2">
      <c r="S1024" s="97"/>
    </row>
    <row r="1025" spans="19:19" ht="14.25" x14ac:dyDescent="0.2">
      <c r="S1025" s="97"/>
    </row>
    <row r="1026" spans="19:19" ht="14.25" x14ac:dyDescent="0.2">
      <c r="S1026" s="97"/>
    </row>
    <row r="1027" spans="19:19" ht="14.25" x14ac:dyDescent="0.2">
      <c r="S1027" s="97"/>
    </row>
    <row r="1028" spans="19:19" ht="14.25" x14ac:dyDescent="0.2">
      <c r="S1028" s="97"/>
    </row>
    <row r="1029" spans="19:19" ht="14.25" x14ac:dyDescent="0.2">
      <c r="S1029" s="97"/>
    </row>
    <row r="1030" spans="19:19" ht="14.25" x14ac:dyDescent="0.2">
      <c r="S1030" s="97"/>
    </row>
    <row r="1031" spans="19:19" ht="14.25" x14ac:dyDescent="0.2">
      <c r="S1031" s="97"/>
    </row>
    <row r="1032" spans="19:19" ht="14.25" x14ac:dyDescent="0.2">
      <c r="S1032" s="97"/>
    </row>
    <row r="1033" spans="19:19" ht="14.25" x14ac:dyDescent="0.2">
      <c r="S1033" s="97"/>
    </row>
    <row r="1034" spans="19:19" ht="14.25" x14ac:dyDescent="0.2">
      <c r="S1034" s="97"/>
    </row>
    <row r="1035" spans="19:19" ht="14.25" x14ac:dyDescent="0.2">
      <c r="S1035" s="97"/>
    </row>
    <row r="1036" spans="19:19" ht="14.25" x14ac:dyDescent="0.2">
      <c r="S1036" s="97"/>
    </row>
    <row r="1037" spans="19:19" ht="14.25" x14ac:dyDescent="0.2">
      <c r="S1037" s="97"/>
    </row>
    <row r="1038" spans="19:19" ht="14.25" x14ac:dyDescent="0.2">
      <c r="S1038" s="97"/>
    </row>
    <row r="1039" spans="19:19" ht="14.25" x14ac:dyDescent="0.2">
      <c r="S1039" s="97"/>
    </row>
    <row r="1040" spans="19:19" ht="14.25" x14ac:dyDescent="0.2">
      <c r="S1040" s="97"/>
    </row>
    <row r="1041" spans="19:19" ht="14.25" x14ac:dyDescent="0.2">
      <c r="S1041" s="97"/>
    </row>
    <row r="1042" spans="19:19" ht="14.25" x14ac:dyDescent="0.2">
      <c r="S1042" s="97"/>
    </row>
    <row r="1043" spans="19:19" ht="14.25" x14ac:dyDescent="0.2">
      <c r="S1043" s="97"/>
    </row>
    <row r="1044" spans="19:19" ht="14.25" x14ac:dyDescent="0.2">
      <c r="S1044" s="97"/>
    </row>
    <row r="1045" spans="19:19" ht="14.25" x14ac:dyDescent="0.2">
      <c r="S1045" s="97"/>
    </row>
    <row r="1046" spans="19:19" ht="14.25" x14ac:dyDescent="0.2">
      <c r="S1046" s="97"/>
    </row>
    <row r="1047" spans="19:19" ht="14.25" x14ac:dyDescent="0.2">
      <c r="S1047" s="97"/>
    </row>
    <row r="1048" spans="19:19" ht="14.25" x14ac:dyDescent="0.2">
      <c r="S1048" s="97"/>
    </row>
    <row r="1049" spans="19:19" ht="14.25" x14ac:dyDescent="0.2">
      <c r="S1049" s="97"/>
    </row>
    <row r="1050" spans="19:19" ht="14.25" x14ac:dyDescent="0.2">
      <c r="S1050" s="97"/>
    </row>
    <row r="1051" spans="19:19" ht="14.25" x14ac:dyDescent="0.2">
      <c r="S1051" s="97"/>
    </row>
    <row r="1052" spans="19:19" ht="14.25" x14ac:dyDescent="0.2">
      <c r="S1052" s="97"/>
    </row>
    <row r="1053" spans="19:19" ht="14.25" x14ac:dyDescent="0.2">
      <c r="S1053" s="97"/>
    </row>
    <row r="1054" spans="19:19" ht="14.25" x14ac:dyDescent="0.2">
      <c r="S1054" s="97"/>
    </row>
    <row r="1055" spans="19:19" ht="14.25" x14ac:dyDescent="0.2">
      <c r="S1055" s="97"/>
    </row>
    <row r="1056" spans="19:19" ht="14.25" x14ac:dyDescent="0.2">
      <c r="S1056" s="97"/>
    </row>
    <row r="1057" spans="19:19" ht="14.25" x14ac:dyDescent="0.2">
      <c r="S1057" s="97"/>
    </row>
    <row r="1058" spans="19:19" ht="14.25" x14ac:dyDescent="0.2">
      <c r="S1058" s="97"/>
    </row>
    <row r="1059" spans="19:19" ht="14.25" x14ac:dyDescent="0.2">
      <c r="S1059" s="97"/>
    </row>
    <row r="1060" spans="19:19" ht="14.25" x14ac:dyDescent="0.2">
      <c r="S1060" s="97"/>
    </row>
    <row r="1061" spans="19:19" ht="14.25" x14ac:dyDescent="0.2">
      <c r="S1061" s="97"/>
    </row>
    <row r="1062" spans="19:19" ht="14.25" x14ac:dyDescent="0.2">
      <c r="S1062" s="97"/>
    </row>
    <row r="1063" spans="19:19" ht="14.25" x14ac:dyDescent="0.2">
      <c r="S1063" s="97"/>
    </row>
    <row r="1064" spans="19:19" ht="14.25" x14ac:dyDescent="0.2">
      <c r="S1064" s="97"/>
    </row>
    <row r="1065" spans="19:19" ht="14.25" x14ac:dyDescent="0.2">
      <c r="S1065" s="97"/>
    </row>
    <row r="1066" spans="19:19" ht="14.25" x14ac:dyDescent="0.2">
      <c r="S1066" s="97"/>
    </row>
    <row r="1067" spans="19:19" ht="14.25" x14ac:dyDescent="0.2">
      <c r="S1067" s="97"/>
    </row>
    <row r="1068" spans="19:19" ht="14.25" x14ac:dyDescent="0.2">
      <c r="S1068" s="97"/>
    </row>
    <row r="1069" spans="19:19" ht="14.25" x14ac:dyDescent="0.2">
      <c r="S1069" s="97"/>
    </row>
    <row r="1070" spans="19:19" ht="14.25" x14ac:dyDescent="0.2">
      <c r="S1070" s="97"/>
    </row>
    <row r="1071" spans="19:19" ht="14.25" x14ac:dyDescent="0.2">
      <c r="S1071" s="97"/>
    </row>
    <row r="1072" spans="19:19" ht="14.25" x14ac:dyDescent="0.2">
      <c r="S1072" s="97"/>
    </row>
    <row r="1073" spans="19:19" ht="14.25" x14ac:dyDescent="0.2">
      <c r="S1073" s="97"/>
    </row>
    <row r="1074" spans="19:19" ht="14.25" x14ac:dyDescent="0.2">
      <c r="S1074" s="97"/>
    </row>
    <row r="1075" spans="19:19" ht="14.25" x14ac:dyDescent="0.2">
      <c r="S1075" s="97"/>
    </row>
    <row r="1076" spans="19:19" ht="14.25" x14ac:dyDescent="0.2">
      <c r="S1076" s="97"/>
    </row>
    <row r="1077" spans="19:19" ht="14.25" x14ac:dyDescent="0.2">
      <c r="S1077" s="97"/>
    </row>
    <row r="1078" spans="19:19" ht="14.25" x14ac:dyDescent="0.2">
      <c r="S1078" s="97"/>
    </row>
    <row r="1079" spans="19:19" ht="14.25" x14ac:dyDescent="0.2">
      <c r="S1079" s="97"/>
    </row>
    <row r="1080" spans="19:19" ht="14.25" x14ac:dyDescent="0.2">
      <c r="S1080" s="97"/>
    </row>
    <row r="1081" spans="19:19" ht="14.25" x14ac:dyDescent="0.2">
      <c r="S1081" s="97"/>
    </row>
    <row r="1082" spans="19:19" ht="14.25" x14ac:dyDescent="0.2">
      <c r="S1082" s="97"/>
    </row>
    <row r="1083" spans="19:19" ht="14.25" x14ac:dyDescent="0.2">
      <c r="S1083" s="97"/>
    </row>
    <row r="1084" spans="19:19" ht="14.25" x14ac:dyDescent="0.2">
      <c r="S1084" s="97"/>
    </row>
    <row r="1085" spans="19:19" ht="14.25" x14ac:dyDescent="0.2">
      <c r="S1085" s="97"/>
    </row>
    <row r="1086" spans="19:19" ht="14.25" x14ac:dyDescent="0.2">
      <c r="S1086" s="97"/>
    </row>
    <row r="1087" spans="19:19" ht="14.25" x14ac:dyDescent="0.2">
      <c r="S1087" s="97"/>
    </row>
    <row r="1088" spans="19:19" ht="14.25" x14ac:dyDescent="0.2">
      <c r="S1088" s="97"/>
    </row>
    <row r="1089" spans="19:19" ht="14.25" x14ac:dyDescent="0.2">
      <c r="S1089" s="97"/>
    </row>
    <row r="1090" spans="19:19" ht="14.25" x14ac:dyDescent="0.2">
      <c r="S1090" s="97"/>
    </row>
    <row r="1091" spans="19:19" ht="14.25" x14ac:dyDescent="0.2">
      <c r="S1091" s="97"/>
    </row>
    <row r="1092" spans="19:19" ht="14.25" x14ac:dyDescent="0.2">
      <c r="S1092" s="97"/>
    </row>
    <row r="1093" spans="19:19" ht="14.25" x14ac:dyDescent="0.2">
      <c r="S1093" s="97"/>
    </row>
    <row r="1094" spans="19:19" ht="14.25" x14ac:dyDescent="0.2">
      <c r="S1094" s="97"/>
    </row>
    <row r="1095" spans="19:19" ht="14.25" x14ac:dyDescent="0.2">
      <c r="S1095" s="97"/>
    </row>
    <row r="1096" spans="19:19" ht="14.25" x14ac:dyDescent="0.2">
      <c r="S1096" s="97"/>
    </row>
    <row r="1097" spans="19:19" ht="14.25" x14ac:dyDescent="0.2">
      <c r="S1097" s="97"/>
    </row>
    <row r="1098" spans="19:19" ht="14.25" x14ac:dyDescent="0.2">
      <c r="S1098" s="97"/>
    </row>
    <row r="1099" spans="19:19" ht="14.25" x14ac:dyDescent="0.2">
      <c r="S1099" s="97"/>
    </row>
    <row r="1100" spans="19:19" ht="14.25" x14ac:dyDescent="0.2">
      <c r="S1100" s="97"/>
    </row>
    <row r="1101" spans="19:19" ht="14.25" x14ac:dyDescent="0.2">
      <c r="S1101" s="97"/>
    </row>
    <row r="1102" spans="19:19" ht="14.25" x14ac:dyDescent="0.2">
      <c r="S1102" s="97"/>
    </row>
    <row r="1103" spans="19:19" ht="14.25" x14ac:dyDescent="0.2">
      <c r="S1103" s="97"/>
    </row>
    <row r="1104" spans="19:19" ht="14.25" x14ac:dyDescent="0.2">
      <c r="S1104" s="97"/>
    </row>
    <row r="1105" spans="19:19" ht="14.25" x14ac:dyDescent="0.2">
      <c r="S1105" s="97"/>
    </row>
    <row r="1106" spans="19:19" ht="14.25" x14ac:dyDescent="0.2">
      <c r="S1106" s="97"/>
    </row>
    <row r="1107" spans="19:19" ht="14.25" x14ac:dyDescent="0.2">
      <c r="S1107" s="97"/>
    </row>
    <row r="1108" spans="19:19" ht="14.25" x14ac:dyDescent="0.2">
      <c r="S1108" s="97"/>
    </row>
    <row r="1109" spans="19:19" ht="14.25" x14ac:dyDescent="0.2">
      <c r="S1109" s="97"/>
    </row>
    <row r="1110" spans="19:19" ht="14.25" x14ac:dyDescent="0.2">
      <c r="S1110" s="97"/>
    </row>
    <row r="1111" spans="19:19" ht="14.25" x14ac:dyDescent="0.2">
      <c r="S1111" s="97"/>
    </row>
    <row r="1112" spans="19:19" ht="14.25" x14ac:dyDescent="0.2">
      <c r="S1112" s="97"/>
    </row>
    <row r="1113" spans="19:19" ht="14.25" x14ac:dyDescent="0.2">
      <c r="S1113" s="97"/>
    </row>
    <row r="1114" spans="19:19" ht="14.25" x14ac:dyDescent="0.2">
      <c r="S1114" s="97"/>
    </row>
    <row r="1115" spans="19:19" ht="14.25" x14ac:dyDescent="0.2">
      <c r="S1115" s="97"/>
    </row>
    <row r="1116" spans="19:19" ht="14.25" x14ac:dyDescent="0.2">
      <c r="S1116" s="97"/>
    </row>
    <row r="1117" spans="19:19" ht="14.25" x14ac:dyDescent="0.2">
      <c r="S1117" s="97"/>
    </row>
    <row r="1118" spans="19:19" ht="14.25" x14ac:dyDescent="0.2">
      <c r="S1118" s="97"/>
    </row>
    <row r="1119" spans="19:19" ht="14.25" x14ac:dyDescent="0.2">
      <c r="S1119" s="97"/>
    </row>
    <row r="1120" spans="19:19" ht="14.25" x14ac:dyDescent="0.2">
      <c r="S1120" s="97"/>
    </row>
    <row r="1121" spans="19:19" ht="14.25" x14ac:dyDescent="0.2">
      <c r="S1121" s="97"/>
    </row>
    <row r="1122" spans="19:19" ht="14.25" x14ac:dyDescent="0.2">
      <c r="S1122" s="97"/>
    </row>
    <row r="1123" spans="19:19" ht="14.25" x14ac:dyDescent="0.2">
      <c r="S1123" s="97"/>
    </row>
    <row r="1124" spans="19:19" ht="14.25" x14ac:dyDescent="0.2">
      <c r="S1124" s="97"/>
    </row>
    <row r="1125" spans="19:19" ht="14.25" x14ac:dyDescent="0.2">
      <c r="S1125" s="97"/>
    </row>
    <row r="1126" spans="19:19" ht="14.25" x14ac:dyDescent="0.2">
      <c r="S1126" s="97"/>
    </row>
    <row r="1127" spans="19:19" ht="14.25" x14ac:dyDescent="0.2">
      <c r="S1127" s="97"/>
    </row>
    <row r="1128" spans="19:19" ht="14.25" x14ac:dyDescent="0.2">
      <c r="S1128" s="97"/>
    </row>
    <row r="1129" spans="19:19" ht="14.25" x14ac:dyDescent="0.2">
      <c r="S1129" s="97"/>
    </row>
    <row r="1130" spans="19:19" ht="14.25" x14ac:dyDescent="0.2">
      <c r="S1130" s="97"/>
    </row>
    <row r="1131" spans="19:19" ht="14.25" x14ac:dyDescent="0.2">
      <c r="S1131" s="97"/>
    </row>
    <row r="1132" spans="19:19" ht="14.25" x14ac:dyDescent="0.2">
      <c r="S1132" s="97"/>
    </row>
    <row r="1133" spans="19:19" ht="14.25" x14ac:dyDescent="0.2">
      <c r="S1133" s="97"/>
    </row>
    <row r="1134" spans="19:19" ht="14.25" x14ac:dyDescent="0.2">
      <c r="S1134" s="97"/>
    </row>
    <row r="1135" spans="19:19" ht="14.25" x14ac:dyDescent="0.2">
      <c r="S1135" s="97"/>
    </row>
    <row r="1136" spans="19:19" ht="14.25" x14ac:dyDescent="0.2">
      <c r="S1136" s="97"/>
    </row>
    <row r="1137" spans="19:19" ht="14.25" x14ac:dyDescent="0.2">
      <c r="S1137" s="97"/>
    </row>
    <row r="1138" spans="19:19" ht="14.25" x14ac:dyDescent="0.2">
      <c r="S1138" s="97"/>
    </row>
    <row r="1139" spans="19:19" ht="14.25" x14ac:dyDescent="0.2">
      <c r="S1139" s="97"/>
    </row>
    <row r="1140" spans="19:19" ht="14.25" x14ac:dyDescent="0.2">
      <c r="S1140" s="97"/>
    </row>
    <row r="1141" spans="19:19" ht="14.25" x14ac:dyDescent="0.2">
      <c r="S1141" s="97"/>
    </row>
    <row r="1142" spans="19:19" ht="14.25" x14ac:dyDescent="0.2">
      <c r="S1142" s="97"/>
    </row>
    <row r="1143" spans="19:19" ht="14.25" x14ac:dyDescent="0.2">
      <c r="S1143" s="97"/>
    </row>
    <row r="1144" spans="19:19" ht="14.25" x14ac:dyDescent="0.2">
      <c r="S1144" s="97"/>
    </row>
    <row r="1145" spans="19:19" ht="14.25" x14ac:dyDescent="0.2">
      <c r="S1145" s="97"/>
    </row>
    <row r="1146" spans="19:19" ht="14.25" x14ac:dyDescent="0.2">
      <c r="S1146" s="97"/>
    </row>
    <row r="1147" spans="19:19" ht="14.25" x14ac:dyDescent="0.2">
      <c r="S1147" s="97"/>
    </row>
    <row r="1148" spans="19:19" ht="14.25" x14ac:dyDescent="0.2">
      <c r="S1148" s="97"/>
    </row>
    <row r="1149" spans="19:19" ht="14.25" x14ac:dyDescent="0.2">
      <c r="S1149" s="97"/>
    </row>
    <row r="1150" spans="19:19" ht="14.25" x14ac:dyDescent="0.2">
      <c r="S1150" s="97"/>
    </row>
    <row r="1151" spans="19:19" ht="14.25" x14ac:dyDescent="0.2">
      <c r="S1151" s="97"/>
    </row>
    <row r="1152" spans="19:19" ht="14.25" x14ac:dyDescent="0.2">
      <c r="S1152" s="97"/>
    </row>
    <row r="1153" spans="19:19" ht="14.25" x14ac:dyDescent="0.2">
      <c r="S1153" s="97"/>
    </row>
    <row r="1154" spans="19:19" ht="14.25" x14ac:dyDescent="0.2">
      <c r="S1154" s="97"/>
    </row>
    <row r="1155" spans="19:19" ht="14.25" x14ac:dyDescent="0.2">
      <c r="S1155" s="97"/>
    </row>
    <row r="1156" spans="19:19" ht="14.25" x14ac:dyDescent="0.2">
      <c r="S1156" s="97"/>
    </row>
    <row r="1157" spans="19:19" ht="14.25" x14ac:dyDescent="0.2">
      <c r="S1157" s="97"/>
    </row>
    <row r="1158" spans="19:19" ht="14.25" x14ac:dyDescent="0.2">
      <c r="S1158" s="97"/>
    </row>
    <row r="1159" spans="19:19" ht="14.25" x14ac:dyDescent="0.2">
      <c r="S1159" s="97"/>
    </row>
    <row r="1160" spans="19:19" ht="14.25" x14ac:dyDescent="0.2">
      <c r="S1160" s="97"/>
    </row>
    <row r="1161" spans="19:19" ht="14.25" x14ac:dyDescent="0.2">
      <c r="S1161" s="97"/>
    </row>
    <row r="1162" spans="19:19" ht="14.25" x14ac:dyDescent="0.2">
      <c r="S1162" s="97"/>
    </row>
    <row r="1163" spans="19:19" ht="14.25" x14ac:dyDescent="0.2">
      <c r="S1163" s="97"/>
    </row>
    <row r="1164" spans="19:19" ht="14.25" x14ac:dyDescent="0.2">
      <c r="S1164" s="97"/>
    </row>
    <row r="1165" spans="19:19" ht="14.25" x14ac:dyDescent="0.2">
      <c r="S1165" s="97"/>
    </row>
    <row r="1166" spans="19:19" ht="14.25" x14ac:dyDescent="0.2">
      <c r="S1166" s="97"/>
    </row>
    <row r="1167" spans="19:19" ht="14.25" x14ac:dyDescent="0.2">
      <c r="S1167" s="97"/>
    </row>
    <row r="1168" spans="19:19" ht="14.25" x14ac:dyDescent="0.2">
      <c r="S1168" s="97"/>
    </row>
    <row r="1169" spans="19:19" ht="14.25" x14ac:dyDescent="0.2">
      <c r="S1169" s="97"/>
    </row>
    <row r="1170" spans="19:19" ht="14.25" x14ac:dyDescent="0.2">
      <c r="S1170" s="97"/>
    </row>
    <row r="1171" spans="19:19" ht="14.25" x14ac:dyDescent="0.2">
      <c r="S1171" s="97"/>
    </row>
    <row r="1172" spans="19:19" ht="14.25" x14ac:dyDescent="0.2">
      <c r="S1172" s="97"/>
    </row>
    <row r="1173" spans="19:19" ht="14.25" x14ac:dyDescent="0.2">
      <c r="S1173" s="97"/>
    </row>
    <row r="1174" spans="19:19" ht="14.25" x14ac:dyDescent="0.2">
      <c r="S1174" s="97"/>
    </row>
    <row r="1175" spans="19:19" ht="14.25" x14ac:dyDescent="0.2">
      <c r="S1175" s="97"/>
    </row>
    <row r="1176" spans="19:19" ht="14.25" x14ac:dyDescent="0.2">
      <c r="S1176" s="97"/>
    </row>
    <row r="1177" spans="19:19" ht="14.25" x14ac:dyDescent="0.2">
      <c r="S1177" s="97"/>
    </row>
    <row r="1178" spans="19:19" ht="14.25" x14ac:dyDescent="0.2">
      <c r="S1178" s="97"/>
    </row>
    <row r="1179" spans="19:19" ht="14.25" x14ac:dyDescent="0.2">
      <c r="S1179" s="97"/>
    </row>
    <row r="1180" spans="19:19" ht="14.25" x14ac:dyDescent="0.2">
      <c r="S1180" s="97"/>
    </row>
    <row r="1181" spans="19:19" ht="14.25" x14ac:dyDescent="0.2">
      <c r="S1181" s="97"/>
    </row>
    <row r="1182" spans="19:19" ht="14.25" x14ac:dyDescent="0.2">
      <c r="S1182" s="97"/>
    </row>
    <row r="1183" spans="19:19" ht="14.25" x14ac:dyDescent="0.2">
      <c r="S1183" s="97"/>
    </row>
    <row r="1184" spans="19:19" ht="14.25" x14ac:dyDescent="0.2">
      <c r="S1184" s="97"/>
    </row>
    <row r="1185" spans="19:19" ht="14.25" x14ac:dyDescent="0.2">
      <c r="S1185" s="97"/>
    </row>
    <row r="1186" spans="19:19" ht="14.25" x14ac:dyDescent="0.2">
      <c r="S1186" s="97"/>
    </row>
    <row r="1187" spans="19:19" ht="14.25" x14ac:dyDescent="0.2">
      <c r="S1187" s="97"/>
    </row>
    <row r="1188" spans="19:19" ht="14.25" x14ac:dyDescent="0.2">
      <c r="S1188" s="97"/>
    </row>
    <row r="1189" spans="19:19" ht="14.25" x14ac:dyDescent="0.2">
      <c r="S1189" s="97"/>
    </row>
    <row r="1190" spans="19:19" ht="14.25" x14ac:dyDescent="0.2">
      <c r="S1190" s="97"/>
    </row>
    <row r="1191" spans="19:19" ht="14.25" x14ac:dyDescent="0.2">
      <c r="S1191" s="97"/>
    </row>
    <row r="1192" spans="19:19" ht="14.25" x14ac:dyDescent="0.2">
      <c r="S1192" s="97"/>
    </row>
    <row r="1193" spans="19:19" ht="14.25" x14ac:dyDescent="0.2">
      <c r="S1193" s="97"/>
    </row>
    <row r="1194" spans="19:19" ht="14.25" x14ac:dyDescent="0.2">
      <c r="S1194" s="97"/>
    </row>
    <row r="1195" spans="19:19" ht="14.25" x14ac:dyDescent="0.2">
      <c r="S1195" s="97"/>
    </row>
    <row r="1196" spans="19:19" ht="14.25" x14ac:dyDescent="0.2">
      <c r="S1196" s="97"/>
    </row>
    <row r="1197" spans="19:19" ht="14.25" x14ac:dyDescent="0.2">
      <c r="S1197" s="97"/>
    </row>
    <row r="1198" spans="19:19" ht="14.25" x14ac:dyDescent="0.2">
      <c r="S1198" s="97"/>
    </row>
    <row r="1199" spans="19:19" ht="14.25" x14ac:dyDescent="0.2">
      <c r="S1199" s="97"/>
    </row>
    <row r="1200" spans="19:19" ht="14.25" x14ac:dyDescent="0.2">
      <c r="S1200" s="97"/>
    </row>
    <row r="1201" spans="19:19" ht="14.25" x14ac:dyDescent="0.2">
      <c r="S1201" s="97"/>
    </row>
    <row r="1202" spans="19:19" ht="14.25" x14ac:dyDescent="0.2">
      <c r="S1202" s="97"/>
    </row>
    <row r="1203" spans="19:19" ht="14.25" x14ac:dyDescent="0.2">
      <c r="S1203" s="97"/>
    </row>
    <row r="1204" spans="19:19" ht="14.25" x14ac:dyDescent="0.2">
      <c r="S1204" s="97"/>
    </row>
    <row r="1205" spans="19:19" ht="14.25" x14ac:dyDescent="0.2">
      <c r="S1205" s="97"/>
    </row>
    <row r="1206" spans="19:19" ht="14.25" x14ac:dyDescent="0.2">
      <c r="S1206" s="97"/>
    </row>
    <row r="1207" spans="19:19" ht="14.25" x14ac:dyDescent="0.2">
      <c r="S1207" s="97"/>
    </row>
    <row r="1208" spans="19:19" ht="14.25" x14ac:dyDescent="0.2">
      <c r="S1208" s="97"/>
    </row>
    <row r="1209" spans="19:19" ht="14.25" x14ac:dyDescent="0.2">
      <c r="S1209" s="97"/>
    </row>
    <row r="1210" spans="19:19" ht="14.25" x14ac:dyDescent="0.2">
      <c r="S1210" s="97"/>
    </row>
    <row r="1211" spans="19:19" ht="14.25" x14ac:dyDescent="0.2">
      <c r="S1211" s="97"/>
    </row>
    <row r="1212" spans="19:19" ht="14.25" x14ac:dyDescent="0.2">
      <c r="S1212" s="97"/>
    </row>
    <row r="1213" spans="19:19" ht="14.25" x14ac:dyDescent="0.2">
      <c r="S1213" s="97"/>
    </row>
    <row r="1214" spans="19:19" ht="14.25" x14ac:dyDescent="0.2">
      <c r="S1214" s="97"/>
    </row>
    <row r="1215" spans="19:19" ht="14.25" x14ac:dyDescent="0.2">
      <c r="S1215" s="97"/>
    </row>
    <row r="1216" spans="19:19" ht="14.25" x14ac:dyDescent="0.2">
      <c r="S1216" s="97"/>
    </row>
    <row r="1217" spans="19:19" ht="14.25" x14ac:dyDescent="0.2">
      <c r="S1217" s="97"/>
    </row>
    <row r="1218" spans="19:19" ht="14.25" x14ac:dyDescent="0.2">
      <c r="S1218" s="97"/>
    </row>
    <row r="1219" spans="19:19" ht="14.25" x14ac:dyDescent="0.2">
      <c r="S1219" s="97"/>
    </row>
    <row r="1220" spans="19:19" ht="14.25" x14ac:dyDescent="0.2">
      <c r="S1220" s="97"/>
    </row>
    <row r="1221" spans="19:19" ht="14.25" x14ac:dyDescent="0.2">
      <c r="S1221" s="97"/>
    </row>
    <row r="1222" spans="19:19" ht="14.25" x14ac:dyDescent="0.2">
      <c r="S1222" s="97"/>
    </row>
    <row r="1223" spans="19:19" ht="14.25" x14ac:dyDescent="0.2">
      <c r="S1223" s="97"/>
    </row>
    <row r="1224" spans="19:19" ht="14.25" x14ac:dyDescent="0.2">
      <c r="S1224" s="97"/>
    </row>
    <row r="1225" spans="19:19" ht="14.25" x14ac:dyDescent="0.2">
      <c r="S1225" s="97"/>
    </row>
    <row r="1226" spans="19:19" ht="14.25" x14ac:dyDescent="0.2">
      <c r="S1226" s="97"/>
    </row>
    <row r="1227" spans="19:19" ht="14.25" x14ac:dyDescent="0.2">
      <c r="S1227" s="97"/>
    </row>
    <row r="1228" spans="19:19" ht="14.25" x14ac:dyDescent="0.2">
      <c r="S1228" s="97"/>
    </row>
    <row r="1229" spans="19:19" ht="14.25" x14ac:dyDescent="0.2">
      <c r="S1229" s="97"/>
    </row>
    <row r="1230" spans="19:19" ht="14.25" x14ac:dyDescent="0.2">
      <c r="S1230" s="97"/>
    </row>
    <row r="1231" spans="19:19" ht="14.25" x14ac:dyDescent="0.2">
      <c r="S1231" s="97"/>
    </row>
    <row r="1232" spans="19:19" ht="14.25" x14ac:dyDescent="0.2">
      <c r="S1232" s="97"/>
    </row>
    <row r="1233" spans="19:19" ht="14.25" x14ac:dyDescent="0.2">
      <c r="S1233" s="97"/>
    </row>
    <row r="1234" spans="19:19" ht="14.25" x14ac:dyDescent="0.2">
      <c r="S1234" s="97"/>
    </row>
    <row r="1235" spans="19:19" ht="14.25" x14ac:dyDescent="0.2">
      <c r="S1235" s="97"/>
    </row>
    <row r="1236" spans="19:19" ht="14.25" x14ac:dyDescent="0.2">
      <c r="S1236" s="97"/>
    </row>
    <row r="1237" spans="19:19" ht="14.25" x14ac:dyDescent="0.2">
      <c r="S1237" s="97"/>
    </row>
    <row r="1238" spans="19:19" ht="14.25" x14ac:dyDescent="0.2">
      <c r="S1238" s="97"/>
    </row>
    <row r="1239" spans="19:19" ht="14.25" x14ac:dyDescent="0.2">
      <c r="S1239" s="97"/>
    </row>
    <row r="1240" spans="19:19" ht="14.25" x14ac:dyDescent="0.2">
      <c r="S1240" s="97"/>
    </row>
    <row r="1241" spans="19:19" ht="14.25" x14ac:dyDescent="0.2">
      <c r="S1241" s="97"/>
    </row>
    <row r="1242" spans="19:19" ht="14.25" x14ac:dyDescent="0.2">
      <c r="S1242" s="97"/>
    </row>
    <row r="1243" spans="19:19" ht="14.25" x14ac:dyDescent="0.2">
      <c r="S1243" s="97"/>
    </row>
    <row r="1244" spans="19:19" ht="14.25" x14ac:dyDescent="0.2">
      <c r="S1244" s="97"/>
    </row>
    <row r="1245" spans="19:19" ht="14.25" x14ac:dyDescent="0.2">
      <c r="S1245" s="97"/>
    </row>
    <row r="1246" spans="19:19" ht="14.25" x14ac:dyDescent="0.2">
      <c r="S1246" s="97"/>
    </row>
    <row r="1247" spans="19:19" ht="14.25" x14ac:dyDescent="0.2">
      <c r="S1247" s="97"/>
    </row>
    <row r="1248" spans="19:19" ht="14.25" x14ac:dyDescent="0.2">
      <c r="S1248" s="97"/>
    </row>
    <row r="1249" spans="19:19" ht="14.25" x14ac:dyDescent="0.2">
      <c r="S1249" s="97"/>
    </row>
    <row r="1250" spans="19:19" ht="14.25" x14ac:dyDescent="0.2">
      <c r="S1250" s="97"/>
    </row>
    <row r="1251" spans="19:19" ht="14.25" x14ac:dyDescent="0.2">
      <c r="S1251" s="97"/>
    </row>
    <row r="1252" spans="19:19" ht="14.25" x14ac:dyDescent="0.2">
      <c r="S1252" s="97"/>
    </row>
    <row r="1253" spans="19:19" ht="14.25" x14ac:dyDescent="0.2">
      <c r="S1253" s="97"/>
    </row>
    <row r="1254" spans="19:19" ht="14.25" x14ac:dyDescent="0.2">
      <c r="S1254" s="97"/>
    </row>
    <row r="1255" spans="19:19" ht="14.25" x14ac:dyDescent="0.2">
      <c r="S1255" s="97"/>
    </row>
    <row r="1256" spans="19:19" ht="14.25" x14ac:dyDescent="0.2">
      <c r="S1256" s="97"/>
    </row>
    <row r="1257" spans="19:19" ht="14.25" x14ac:dyDescent="0.2">
      <c r="S1257" s="97"/>
    </row>
    <row r="1258" spans="19:19" ht="14.25" x14ac:dyDescent="0.2">
      <c r="S1258" s="97"/>
    </row>
    <row r="1259" spans="19:19" ht="14.25" x14ac:dyDescent="0.2">
      <c r="S1259" s="97"/>
    </row>
    <row r="1260" spans="19:19" ht="14.25" x14ac:dyDescent="0.2">
      <c r="S1260" s="97"/>
    </row>
    <row r="1261" spans="19:19" ht="14.25" x14ac:dyDescent="0.2">
      <c r="S1261" s="97"/>
    </row>
    <row r="1262" spans="19:19" ht="14.25" x14ac:dyDescent="0.2">
      <c r="S1262" s="97"/>
    </row>
    <row r="1263" spans="19:19" ht="14.25" x14ac:dyDescent="0.2">
      <c r="S1263" s="97"/>
    </row>
    <row r="1264" spans="19:19" ht="14.25" x14ac:dyDescent="0.2">
      <c r="S1264" s="97"/>
    </row>
    <row r="1265" spans="19:19" ht="14.25" x14ac:dyDescent="0.2">
      <c r="S1265" s="97"/>
    </row>
    <row r="1266" spans="19:19" ht="14.25" x14ac:dyDescent="0.2">
      <c r="S1266" s="97"/>
    </row>
    <row r="1267" spans="19:19" ht="14.25" x14ac:dyDescent="0.2">
      <c r="S1267" s="97"/>
    </row>
    <row r="1268" spans="19:19" ht="14.25" x14ac:dyDescent="0.2">
      <c r="S1268" s="97"/>
    </row>
    <row r="1269" spans="19:19" ht="14.25" x14ac:dyDescent="0.2">
      <c r="S1269" s="97"/>
    </row>
    <row r="1270" spans="19:19" ht="14.25" x14ac:dyDescent="0.2">
      <c r="S1270" s="97"/>
    </row>
    <row r="1271" spans="19:19" ht="14.25" x14ac:dyDescent="0.2">
      <c r="S1271" s="97"/>
    </row>
    <row r="1272" spans="19:19" ht="14.25" x14ac:dyDescent="0.2">
      <c r="S1272" s="97"/>
    </row>
    <row r="1273" spans="19:19" ht="14.25" x14ac:dyDescent="0.2">
      <c r="S1273" s="97"/>
    </row>
    <row r="1274" spans="19:19" ht="14.25" x14ac:dyDescent="0.2">
      <c r="S1274" s="97"/>
    </row>
    <row r="1275" spans="19:19" ht="14.25" x14ac:dyDescent="0.2">
      <c r="S1275" s="97"/>
    </row>
    <row r="1276" spans="19:19" ht="14.25" x14ac:dyDescent="0.2">
      <c r="S1276" s="97"/>
    </row>
    <row r="1277" spans="19:19" ht="14.25" x14ac:dyDescent="0.2">
      <c r="S1277" s="97"/>
    </row>
    <row r="1278" spans="19:19" ht="14.25" x14ac:dyDescent="0.2">
      <c r="S1278" s="97"/>
    </row>
    <row r="1279" spans="19:19" ht="14.25" x14ac:dyDescent="0.2">
      <c r="S1279" s="97"/>
    </row>
    <row r="1280" spans="19:19" ht="14.25" x14ac:dyDescent="0.2">
      <c r="S1280" s="97"/>
    </row>
    <row r="1281" spans="19:19" ht="14.25" x14ac:dyDescent="0.2">
      <c r="S1281" s="97"/>
    </row>
    <row r="1282" spans="19:19" ht="14.25" x14ac:dyDescent="0.2">
      <c r="S1282" s="97"/>
    </row>
    <row r="1283" spans="19:19" ht="14.25" x14ac:dyDescent="0.2">
      <c r="S1283" s="97"/>
    </row>
    <row r="1284" spans="19:19" ht="14.25" x14ac:dyDescent="0.2">
      <c r="S1284" s="97"/>
    </row>
    <row r="1285" spans="19:19" ht="14.25" x14ac:dyDescent="0.2">
      <c r="S1285" s="97"/>
    </row>
    <row r="1286" spans="19:19" ht="14.25" x14ac:dyDescent="0.2">
      <c r="S1286" s="97"/>
    </row>
    <row r="1287" spans="19:19" ht="14.25" x14ac:dyDescent="0.2">
      <c r="S1287" s="97"/>
    </row>
    <row r="1288" spans="19:19" ht="14.25" x14ac:dyDescent="0.2">
      <c r="S1288" s="97"/>
    </row>
    <row r="1289" spans="19:19" ht="14.25" x14ac:dyDescent="0.2">
      <c r="S1289" s="97"/>
    </row>
    <row r="1290" spans="19:19" ht="14.25" x14ac:dyDescent="0.2">
      <c r="S1290" s="97"/>
    </row>
    <row r="1291" spans="19:19" ht="14.25" x14ac:dyDescent="0.2">
      <c r="S1291" s="97"/>
    </row>
    <row r="1292" spans="19:19" ht="14.25" x14ac:dyDescent="0.2">
      <c r="S1292" s="97"/>
    </row>
    <row r="1293" spans="19:19" ht="14.25" x14ac:dyDescent="0.2">
      <c r="S1293" s="97"/>
    </row>
    <row r="1294" spans="19:19" ht="14.25" x14ac:dyDescent="0.2">
      <c r="S1294" s="97"/>
    </row>
    <row r="1295" spans="19:19" ht="14.25" x14ac:dyDescent="0.2">
      <c r="S1295" s="97"/>
    </row>
    <row r="1296" spans="19:19" ht="14.25" x14ac:dyDescent="0.2">
      <c r="S1296" s="97"/>
    </row>
    <row r="1297" spans="19:19" ht="14.25" x14ac:dyDescent="0.2">
      <c r="S1297" s="97"/>
    </row>
    <row r="1298" spans="19:19" ht="14.25" x14ac:dyDescent="0.2">
      <c r="S1298" s="97"/>
    </row>
    <row r="1299" spans="19:19" ht="14.25" x14ac:dyDescent="0.2">
      <c r="S1299" s="97"/>
    </row>
    <row r="1300" spans="19:19" ht="14.25" x14ac:dyDescent="0.2">
      <c r="S1300" s="97"/>
    </row>
    <row r="1301" spans="19:19" ht="14.25" x14ac:dyDescent="0.2">
      <c r="S1301" s="97"/>
    </row>
    <row r="1302" spans="19:19" ht="14.25" x14ac:dyDescent="0.2">
      <c r="S1302" s="97"/>
    </row>
    <row r="1303" spans="19:19" ht="14.25" x14ac:dyDescent="0.2">
      <c r="S1303" s="97"/>
    </row>
    <row r="1304" spans="19:19" ht="14.25" x14ac:dyDescent="0.2">
      <c r="S1304" s="97"/>
    </row>
    <row r="1305" spans="19:19" ht="14.25" x14ac:dyDescent="0.2">
      <c r="S1305" s="97"/>
    </row>
    <row r="1306" spans="19:19" ht="14.25" x14ac:dyDescent="0.2">
      <c r="S1306" s="97"/>
    </row>
    <row r="1307" spans="19:19" ht="14.25" x14ac:dyDescent="0.2">
      <c r="S1307" s="97"/>
    </row>
    <row r="1308" spans="19:19" ht="14.25" x14ac:dyDescent="0.2">
      <c r="S1308" s="97"/>
    </row>
    <row r="1309" spans="19:19" ht="14.25" x14ac:dyDescent="0.2">
      <c r="S1309" s="97"/>
    </row>
    <row r="1310" spans="19:19" ht="14.25" x14ac:dyDescent="0.2">
      <c r="S1310" s="97"/>
    </row>
    <row r="1311" spans="19:19" ht="14.25" x14ac:dyDescent="0.2">
      <c r="S1311" s="97"/>
    </row>
    <row r="1312" spans="19:19" ht="14.25" x14ac:dyDescent="0.2">
      <c r="S1312" s="97"/>
    </row>
    <row r="1313" spans="19:19" ht="14.25" x14ac:dyDescent="0.2">
      <c r="S1313" s="97"/>
    </row>
    <row r="1314" spans="19:19" ht="14.25" x14ac:dyDescent="0.2">
      <c r="S1314" s="97"/>
    </row>
    <row r="1315" spans="19:19" ht="14.25" x14ac:dyDescent="0.2">
      <c r="S1315" s="97"/>
    </row>
    <row r="1316" spans="19:19" ht="14.25" x14ac:dyDescent="0.2">
      <c r="S1316" s="97"/>
    </row>
    <row r="1317" spans="19:19" ht="14.25" x14ac:dyDescent="0.2">
      <c r="S1317" s="97"/>
    </row>
    <row r="1318" spans="19:19" ht="14.25" x14ac:dyDescent="0.2">
      <c r="S1318" s="97"/>
    </row>
    <row r="1319" spans="19:19" ht="14.25" x14ac:dyDescent="0.2">
      <c r="S1319" s="97"/>
    </row>
    <row r="1320" spans="19:19" ht="14.25" x14ac:dyDescent="0.2">
      <c r="S1320" s="97"/>
    </row>
    <row r="1321" spans="19:19" ht="14.25" x14ac:dyDescent="0.2">
      <c r="S1321" s="97"/>
    </row>
    <row r="1322" spans="19:19" ht="14.25" x14ac:dyDescent="0.2">
      <c r="S1322" s="97"/>
    </row>
    <row r="1323" spans="19:19" ht="14.25" x14ac:dyDescent="0.2">
      <c r="S1323" s="97"/>
    </row>
    <row r="1324" spans="19:19" ht="14.25" x14ac:dyDescent="0.2">
      <c r="S1324" s="97"/>
    </row>
    <row r="1325" spans="19:19" ht="14.25" x14ac:dyDescent="0.2">
      <c r="S1325" s="97"/>
    </row>
    <row r="1326" spans="19:19" ht="14.25" x14ac:dyDescent="0.2">
      <c r="S1326" s="97"/>
    </row>
    <row r="1327" spans="19:19" ht="14.25" x14ac:dyDescent="0.2">
      <c r="S1327" s="97"/>
    </row>
    <row r="1328" spans="19:19" ht="14.25" x14ac:dyDescent="0.2">
      <c r="S1328" s="97"/>
    </row>
    <row r="1329" spans="19:19" ht="14.25" x14ac:dyDescent="0.2">
      <c r="S1329" s="97"/>
    </row>
    <row r="1330" spans="19:19" ht="14.25" x14ac:dyDescent="0.2">
      <c r="S1330" s="97"/>
    </row>
    <row r="1331" spans="19:19" ht="14.25" x14ac:dyDescent="0.2">
      <c r="S1331" s="97"/>
    </row>
    <row r="1332" spans="19:19" ht="14.25" x14ac:dyDescent="0.2">
      <c r="S1332" s="97"/>
    </row>
    <row r="1333" spans="19:19" ht="14.25" x14ac:dyDescent="0.2">
      <c r="S1333" s="97"/>
    </row>
    <row r="1334" spans="19:19" ht="14.25" x14ac:dyDescent="0.2">
      <c r="S1334" s="97"/>
    </row>
    <row r="1335" spans="19:19" ht="14.25" x14ac:dyDescent="0.2">
      <c r="S1335" s="97"/>
    </row>
    <row r="1336" spans="19:19" ht="14.25" x14ac:dyDescent="0.2">
      <c r="S1336" s="97"/>
    </row>
    <row r="1337" spans="19:19" ht="14.25" x14ac:dyDescent="0.2">
      <c r="S1337" s="97"/>
    </row>
    <row r="1338" spans="19:19" ht="14.25" x14ac:dyDescent="0.2">
      <c r="S1338" s="97"/>
    </row>
    <row r="1339" spans="19:19" ht="14.25" x14ac:dyDescent="0.2">
      <c r="S1339" s="97"/>
    </row>
    <row r="1340" spans="19:19" ht="14.25" x14ac:dyDescent="0.2">
      <c r="S1340" s="97"/>
    </row>
    <row r="1341" spans="19:19" ht="14.25" x14ac:dyDescent="0.2">
      <c r="S1341" s="97"/>
    </row>
    <row r="1342" spans="19:19" ht="14.25" x14ac:dyDescent="0.2">
      <c r="S1342" s="97"/>
    </row>
    <row r="1343" spans="19:19" ht="14.25" x14ac:dyDescent="0.2">
      <c r="S1343" s="97"/>
    </row>
    <row r="1344" spans="19:19" ht="14.25" x14ac:dyDescent="0.2">
      <c r="S1344" s="97"/>
    </row>
    <row r="1345" spans="19:19" ht="14.25" x14ac:dyDescent="0.2">
      <c r="S1345" s="97"/>
    </row>
    <row r="1346" spans="19:19" ht="14.25" x14ac:dyDescent="0.2">
      <c r="S1346" s="97"/>
    </row>
    <row r="1347" spans="19:19" ht="14.25" x14ac:dyDescent="0.2">
      <c r="S1347" s="97"/>
    </row>
    <row r="1348" spans="19:19" ht="14.25" x14ac:dyDescent="0.2">
      <c r="S1348" s="97"/>
    </row>
    <row r="1349" spans="19:19" ht="14.25" x14ac:dyDescent="0.2">
      <c r="S1349" s="97"/>
    </row>
    <row r="1350" spans="19:19" ht="14.25" x14ac:dyDescent="0.2">
      <c r="S1350" s="97"/>
    </row>
    <row r="1351" spans="19:19" ht="14.25" x14ac:dyDescent="0.2">
      <c r="S1351" s="97"/>
    </row>
    <row r="1352" spans="19:19" ht="14.25" x14ac:dyDescent="0.2">
      <c r="S1352" s="97"/>
    </row>
    <row r="1353" spans="19:19" ht="14.25" x14ac:dyDescent="0.2">
      <c r="S1353" s="97"/>
    </row>
    <row r="1354" spans="19:19" ht="14.25" x14ac:dyDescent="0.2">
      <c r="S1354" s="97"/>
    </row>
    <row r="1355" spans="19:19" ht="14.25" x14ac:dyDescent="0.2">
      <c r="S1355" s="97"/>
    </row>
    <row r="1356" spans="19:19" ht="14.25" x14ac:dyDescent="0.2">
      <c r="S1356" s="97"/>
    </row>
    <row r="1357" spans="19:19" ht="14.25" x14ac:dyDescent="0.2">
      <c r="S1357" s="97"/>
    </row>
    <row r="1358" spans="19:19" ht="14.25" x14ac:dyDescent="0.2">
      <c r="S1358" s="97"/>
    </row>
    <row r="1359" spans="19:19" ht="14.25" x14ac:dyDescent="0.2">
      <c r="S1359" s="97"/>
    </row>
    <row r="1360" spans="19:19" ht="14.25" x14ac:dyDescent="0.2">
      <c r="S1360" s="97"/>
    </row>
    <row r="1361" spans="19:19" ht="14.25" x14ac:dyDescent="0.2">
      <c r="S1361" s="97"/>
    </row>
    <row r="1362" spans="19:19" ht="14.25" x14ac:dyDescent="0.2">
      <c r="S1362" s="97"/>
    </row>
    <row r="1363" spans="19:19" ht="14.25" x14ac:dyDescent="0.2">
      <c r="S1363" s="97"/>
    </row>
    <row r="1364" spans="19:19" ht="14.25" x14ac:dyDescent="0.2">
      <c r="S1364" s="97"/>
    </row>
    <row r="1365" spans="19:19" ht="14.25" x14ac:dyDescent="0.2">
      <c r="S1365" s="97"/>
    </row>
    <row r="1366" spans="19:19" ht="14.25" x14ac:dyDescent="0.2">
      <c r="S1366" s="97"/>
    </row>
    <row r="1367" spans="19:19" ht="14.25" x14ac:dyDescent="0.2">
      <c r="S1367" s="97"/>
    </row>
    <row r="1368" spans="19:19" ht="14.25" x14ac:dyDescent="0.2">
      <c r="S1368" s="97"/>
    </row>
    <row r="1369" spans="19:19" ht="14.25" x14ac:dyDescent="0.2">
      <c r="S1369" s="97"/>
    </row>
    <row r="1370" spans="19:19" ht="14.25" x14ac:dyDescent="0.2">
      <c r="S1370" s="97"/>
    </row>
    <row r="1371" spans="19:19" ht="14.25" x14ac:dyDescent="0.2">
      <c r="S1371" s="97"/>
    </row>
    <row r="1372" spans="19:19" ht="14.25" x14ac:dyDescent="0.2">
      <c r="S1372" s="97"/>
    </row>
    <row r="1373" spans="19:19" ht="14.25" x14ac:dyDescent="0.2">
      <c r="S1373" s="97"/>
    </row>
    <row r="1374" spans="19:19" ht="14.25" x14ac:dyDescent="0.2">
      <c r="S1374" s="97"/>
    </row>
    <row r="1375" spans="19:19" ht="14.25" x14ac:dyDescent="0.2">
      <c r="S1375" s="97"/>
    </row>
    <row r="1376" spans="19:19" ht="14.25" x14ac:dyDescent="0.2">
      <c r="S1376" s="97"/>
    </row>
    <row r="1377" spans="19:19" ht="14.25" x14ac:dyDescent="0.2">
      <c r="S1377" s="97"/>
    </row>
    <row r="1378" spans="19:19" ht="14.25" x14ac:dyDescent="0.2">
      <c r="S1378" s="97"/>
    </row>
    <row r="1379" spans="19:19" ht="14.25" x14ac:dyDescent="0.2">
      <c r="S1379" s="97"/>
    </row>
    <row r="1380" spans="19:19" ht="14.25" x14ac:dyDescent="0.2">
      <c r="S1380" s="97"/>
    </row>
    <row r="1381" spans="19:19" ht="14.25" x14ac:dyDescent="0.2">
      <c r="S1381" s="97"/>
    </row>
    <row r="1382" spans="19:19" ht="14.25" x14ac:dyDescent="0.2">
      <c r="S1382" s="97"/>
    </row>
    <row r="1383" spans="19:19" ht="14.25" x14ac:dyDescent="0.2">
      <c r="S1383" s="97"/>
    </row>
    <row r="1384" spans="19:19" ht="14.25" x14ac:dyDescent="0.2">
      <c r="S1384" s="97"/>
    </row>
    <row r="1385" spans="19:19" ht="14.25" x14ac:dyDescent="0.2">
      <c r="S1385" s="97"/>
    </row>
    <row r="1386" spans="19:19" ht="14.25" x14ac:dyDescent="0.2">
      <c r="S1386" s="97"/>
    </row>
    <row r="1387" spans="19:19" ht="14.25" x14ac:dyDescent="0.2">
      <c r="S1387" s="97"/>
    </row>
    <row r="1388" spans="19:19" ht="14.25" x14ac:dyDescent="0.2">
      <c r="S1388" s="97"/>
    </row>
    <row r="1389" spans="19:19" ht="14.25" x14ac:dyDescent="0.2">
      <c r="S1389" s="97"/>
    </row>
    <row r="1390" spans="19:19" ht="14.25" x14ac:dyDescent="0.2">
      <c r="S1390" s="97"/>
    </row>
    <row r="1391" spans="19:19" ht="14.25" x14ac:dyDescent="0.2">
      <c r="S1391" s="97"/>
    </row>
    <row r="1392" spans="19:19" ht="14.25" x14ac:dyDescent="0.2">
      <c r="S1392" s="97"/>
    </row>
    <row r="1393" spans="19:19" ht="14.25" x14ac:dyDescent="0.2">
      <c r="S1393" s="97"/>
    </row>
    <row r="1394" spans="19:19" ht="14.25" x14ac:dyDescent="0.2">
      <c r="S1394" s="97"/>
    </row>
    <row r="1395" spans="19:19" ht="14.25" x14ac:dyDescent="0.2">
      <c r="S1395" s="97"/>
    </row>
    <row r="1396" spans="19:19" ht="14.25" x14ac:dyDescent="0.2">
      <c r="S1396" s="97"/>
    </row>
    <row r="1397" spans="19:19" ht="14.25" x14ac:dyDescent="0.2">
      <c r="S1397" s="97"/>
    </row>
    <row r="1398" spans="19:19" ht="14.25" x14ac:dyDescent="0.2">
      <c r="S1398" s="97"/>
    </row>
    <row r="1399" spans="19:19" ht="14.25" x14ac:dyDescent="0.2">
      <c r="S1399" s="97"/>
    </row>
    <row r="1400" spans="19:19" ht="14.25" x14ac:dyDescent="0.2">
      <c r="S1400" s="97"/>
    </row>
    <row r="1401" spans="19:19" ht="14.25" x14ac:dyDescent="0.2">
      <c r="S1401" s="97"/>
    </row>
    <row r="1402" spans="19:19" ht="14.25" x14ac:dyDescent="0.2">
      <c r="S1402" s="97"/>
    </row>
    <row r="1403" spans="19:19" ht="14.25" x14ac:dyDescent="0.2">
      <c r="S1403" s="97"/>
    </row>
    <row r="1404" spans="19:19" ht="14.25" x14ac:dyDescent="0.2">
      <c r="S1404" s="97"/>
    </row>
    <row r="1405" spans="19:19" ht="14.25" x14ac:dyDescent="0.2">
      <c r="S1405" s="97"/>
    </row>
    <row r="1406" spans="19:19" ht="14.25" x14ac:dyDescent="0.2">
      <c r="S1406" s="97"/>
    </row>
    <row r="1407" spans="19:19" ht="14.25" x14ac:dyDescent="0.2">
      <c r="S1407" s="97"/>
    </row>
    <row r="1408" spans="19:19" ht="14.25" x14ac:dyDescent="0.2">
      <c r="S1408" s="97"/>
    </row>
    <row r="1409" spans="19:19" ht="14.25" x14ac:dyDescent="0.2">
      <c r="S1409" s="97"/>
    </row>
    <row r="1410" spans="19:19" ht="14.25" x14ac:dyDescent="0.2">
      <c r="S1410" s="97"/>
    </row>
    <row r="1411" spans="19:19" ht="14.25" x14ac:dyDescent="0.2">
      <c r="S1411" s="97"/>
    </row>
    <row r="1412" spans="19:19" ht="14.25" x14ac:dyDescent="0.2">
      <c r="S1412" s="97"/>
    </row>
    <row r="1413" spans="19:19" ht="14.25" x14ac:dyDescent="0.2">
      <c r="S1413" s="97"/>
    </row>
    <row r="1414" spans="19:19" ht="14.25" x14ac:dyDescent="0.2">
      <c r="S1414" s="97"/>
    </row>
    <row r="1415" spans="19:19" ht="14.25" x14ac:dyDescent="0.2">
      <c r="S1415" s="97"/>
    </row>
    <row r="1416" spans="19:19" ht="14.25" x14ac:dyDescent="0.2">
      <c r="S1416" s="97"/>
    </row>
    <row r="1417" spans="19:19" ht="14.25" x14ac:dyDescent="0.2">
      <c r="S1417" s="97"/>
    </row>
    <row r="1418" spans="19:19" ht="14.25" x14ac:dyDescent="0.2">
      <c r="S1418" s="97"/>
    </row>
    <row r="1419" spans="19:19" ht="14.25" x14ac:dyDescent="0.2">
      <c r="S1419" s="97"/>
    </row>
    <row r="1420" spans="19:19" ht="14.25" x14ac:dyDescent="0.2">
      <c r="S1420" s="97"/>
    </row>
    <row r="1421" spans="19:19" ht="14.25" x14ac:dyDescent="0.2">
      <c r="S1421" s="97"/>
    </row>
    <row r="1422" spans="19:19" ht="14.25" x14ac:dyDescent="0.2">
      <c r="S1422" s="97"/>
    </row>
    <row r="1423" spans="19:19" ht="14.25" x14ac:dyDescent="0.2">
      <c r="S1423" s="97"/>
    </row>
    <row r="1424" spans="19:19" ht="14.25" x14ac:dyDescent="0.2">
      <c r="S1424" s="97"/>
    </row>
    <row r="1425" spans="19:19" ht="14.25" x14ac:dyDescent="0.2">
      <c r="S1425" s="97"/>
    </row>
    <row r="1426" spans="19:19" ht="14.25" x14ac:dyDescent="0.2">
      <c r="S1426" s="97"/>
    </row>
    <row r="1427" spans="19:19" ht="14.25" x14ac:dyDescent="0.2">
      <c r="S1427" s="97"/>
    </row>
    <row r="1428" spans="19:19" ht="14.25" x14ac:dyDescent="0.2">
      <c r="S1428" s="97"/>
    </row>
    <row r="1429" spans="19:19" ht="14.25" x14ac:dyDescent="0.2">
      <c r="S1429" s="97"/>
    </row>
    <row r="1430" spans="19:19" ht="14.25" x14ac:dyDescent="0.2">
      <c r="S1430" s="97"/>
    </row>
    <row r="1431" spans="19:19" ht="14.25" x14ac:dyDescent="0.2">
      <c r="S1431" s="97"/>
    </row>
    <row r="1432" spans="19:19" ht="14.25" x14ac:dyDescent="0.2">
      <c r="S1432" s="97"/>
    </row>
    <row r="1433" spans="19:19" ht="14.25" x14ac:dyDescent="0.2">
      <c r="S1433" s="97"/>
    </row>
    <row r="1434" spans="19:19" ht="14.25" x14ac:dyDescent="0.2">
      <c r="S1434" s="97"/>
    </row>
    <row r="1435" spans="19:19" ht="14.25" x14ac:dyDescent="0.2">
      <c r="S1435" s="97"/>
    </row>
    <row r="1436" spans="19:19" ht="14.25" x14ac:dyDescent="0.2">
      <c r="S1436" s="97"/>
    </row>
    <row r="1437" spans="19:19" ht="14.25" x14ac:dyDescent="0.2">
      <c r="S1437" s="97"/>
    </row>
    <row r="1438" spans="19:19" ht="14.25" x14ac:dyDescent="0.2">
      <c r="S1438" s="97"/>
    </row>
    <row r="1439" spans="19:19" ht="14.25" x14ac:dyDescent="0.2">
      <c r="S1439" s="97"/>
    </row>
    <row r="1440" spans="19:19" ht="14.25" x14ac:dyDescent="0.2">
      <c r="S1440" s="97"/>
    </row>
    <row r="1441" spans="19:19" ht="14.25" x14ac:dyDescent="0.2">
      <c r="S1441" s="97"/>
    </row>
    <row r="1442" spans="19:19" ht="14.25" x14ac:dyDescent="0.2">
      <c r="S1442" s="97"/>
    </row>
    <row r="1443" spans="19:19" ht="14.25" x14ac:dyDescent="0.2">
      <c r="S1443" s="97"/>
    </row>
    <row r="1444" spans="19:19" ht="14.25" x14ac:dyDescent="0.2">
      <c r="S1444" s="97"/>
    </row>
    <row r="1445" spans="19:19" ht="14.25" x14ac:dyDescent="0.2">
      <c r="S1445" s="97"/>
    </row>
    <row r="1446" spans="19:19" ht="14.25" x14ac:dyDescent="0.2">
      <c r="S1446" s="97"/>
    </row>
    <row r="1447" spans="19:19" ht="14.25" x14ac:dyDescent="0.2">
      <c r="S1447" s="97"/>
    </row>
    <row r="1448" spans="19:19" ht="14.25" x14ac:dyDescent="0.2">
      <c r="S1448" s="97"/>
    </row>
    <row r="1449" spans="19:19" ht="14.25" x14ac:dyDescent="0.2">
      <c r="S1449" s="97"/>
    </row>
    <row r="1450" spans="19:19" ht="14.25" x14ac:dyDescent="0.2">
      <c r="S1450" s="97"/>
    </row>
    <row r="1451" spans="19:19" ht="14.25" x14ac:dyDescent="0.2">
      <c r="S1451" s="97"/>
    </row>
    <row r="1452" spans="19:19" ht="14.25" x14ac:dyDescent="0.2">
      <c r="S1452" s="97"/>
    </row>
    <row r="1453" spans="19:19" ht="14.25" x14ac:dyDescent="0.2">
      <c r="S1453" s="97"/>
    </row>
    <row r="1454" spans="19:19" ht="14.25" x14ac:dyDescent="0.2">
      <c r="S1454" s="97"/>
    </row>
    <row r="1455" spans="19:19" ht="14.25" x14ac:dyDescent="0.2">
      <c r="S1455" s="97"/>
    </row>
    <row r="1456" spans="19:19" ht="14.25" x14ac:dyDescent="0.2">
      <c r="S1456" s="97"/>
    </row>
    <row r="1457" spans="19:19" ht="14.25" x14ac:dyDescent="0.2">
      <c r="S1457" s="97"/>
    </row>
    <row r="1458" spans="19:19" ht="14.25" x14ac:dyDescent="0.2">
      <c r="S1458" s="97"/>
    </row>
    <row r="1459" spans="19:19" ht="14.25" x14ac:dyDescent="0.2">
      <c r="S1459" s="97"/>
    </row>
    <row r="1460" spans="19:19" ht="14.25" x14ac:dyDescent="0.2">
      <c r="S1460" s="97"/>
    </row>
    <row r="1461" spans="19:19" ht="14.25" x14ac:dyDescent="0.2">
      <c r="S1461" s="97"/>
    </row>
    <row r="1462" spans="19:19" ht="14.25" x14ac:dyDescent="0.2">
      <c r="S1462" s="97"/>
    </row>
    <row r="1463" spans="19:19" ht="14.25" x14ac:dyDescent="0.2">
      <c r="S1463" s="97"/>
    </row>
    <row r="1464" spans="19:19" ht="14.25" x14ac:dyDescent="0.2">
      <c r="S1464" s="97"/>
    </row>
    <row r="1465" spans="19:19" ht="14.25" x14ac:dyDescent="0.2">
      <c r="S1465" s="97"/>
    </row>
    <row r="1466" spans="19:19" ht="14.25" x14ac:dyDescent="0.2">
      <c r="S1466" s="97"/>
    </row>
    <row r="1467" spans="19:19" ht="14.25" x14ac:dyDescent="0.2">
      <c r="S1467" s="97"/>
    </row>
    <row r="1468" spans="19:19" ht="14.25" x14ac:dyDescent="0.2">
      <c r="S1468" s="97"/>
    </row>
    <row r="1469" spans="19:19" ht="14.25" x14ac:dyDescent="0.2">
      <c r="S1469" s="97"/>
    </row>
    <row r="1470" spans="19:19" ht="14.25" x14ac:dyDescent="0.2">
      <c r="S1470" s="97"/>
    </row>
    <row r="1471" spans="19:19" ht="14.25" x14ac:dyDescent="0.2">
      <c r="S1471" s="97"/>
    </row>
    <row r="1472" spans="19:19" ht="14.25" x14ac:dyDescent="0.2">
      <c r="S1472" s="97"/>
    </row>
    <row r="1473" spans="19:19" ht="14.25" x14ac:dyDescent="0.2">
      <c r="S1473" s="97"/>
    </row>
    <row r="1474" spans="19:19" ht="14.25" x14ac:dyDescent="0.2">
      <c r="S1474" s="97"/>
    </row>
    <row r="1475" spans="19:19" ht="14.25" x14ac:dyDescent="0.2">
      <c r="S1475" s="97"/>
    </row>
    <row r="1476" spans="19:19" ht="14.25" x14ac:dyDescent="0.2">
      <c r="S1476" s="97"/>
    </row>
    <row r="1477" spans="19:19" ht="14.25" x14ac:dyDescent="0.2">
      <c r="S1477" s="97"/>
    </row>
    <row r="1478" spans="19:19" ht="14.25" x14ac:dyDescent="0.2">
      <c r="S1478" s="97"/>
    </row>
    <row r="1479" spans="19:19" ht="14.25" x14ac:dyDescent="0.2">
      <c r="S1479" s="97"/>
    </row>
    <row r="1480" spans="19:19" ht="14.25" x14ac:dyDescent="0.2">
      <c r="S1480" s="97"/>
    </row>
    <row r="1481" spans="19:19" ht="14.25" x14ac:dyDescent="0.2">
      <c r="S1481" s="97"/>
    </row>
    <row r="1482" spans="19:19" ht="14.25" x14ac:dyDescent="0.2">
      <c r="S1482" s="97"/>
    </row>
    <row r="1483" spans="19:19" ht="14.25" x14ac:dyDescent="0.2">
      <c r="S1483" s="97"/>
    </row>
    <row r="1484" spans="19:19" ht="14.25" x14ac:dyDescent="0.2">
      <c r="S1484" s="97"/>
    </row>
    <row r="1485" spans="19:19" ht="14.25" x14ac:dyDescent="0.2">
      <c r="S1485" s="97"/>
    </row>
    <row r="1486" spans="19:19" ht="14.25" x14ac:dyDescent="0.2">
      <c r="S1486" s="97"/>
    </row>
    <row r="1487" spans="19:19" ht="14.25" x14ac:dyDescent="0.2">
      <c r="S1487" s="97"/>
    </row>
    <row r="1488" spans="19:19" ht="14.25" x14ac:dyDescent="0.2">
      <c r="S1488" s="97"/>
    </row>
    <row r="1489" spans="19:19" ht="14.25" x14ac:dyDescent="0.2">
      <c r="S1489" s="97"/>
    </row>
    <row r="1490" spans="19:19" ht="14.25" x14ac:dyDescent="0.2">
      <c r="S1490" s="97"/>
    </row>
    <row r="1491" spans="19:19" ht="14.25" x14ac:dyDescent="0.2">
      <c r="S1491" s="97"/>
    </row>
    <row r="1492" spans="19:19" ht="14.25" x14ac:dyDescent="0.2">
      <c r="S1492" s="97"/>
    </row>
    <row r="1493" spans="19:19" ht="14.25" x14ac:dyDescent="0.2">
      <c r="S1493" s="97"/>
    </row>
    <row r="1494" spans="19:19" ht="14.25" x14ac:dyDescent="0.2">
      <c r="S1494" s="97"/>
    </row>
    <row r="1495" spans="19:19" ht="14.25" x14ac:dyDescent="0.2">
      <c r="S1495" s="97"/>
    </row>
    <row r="1496" spans="19:19" ht="14.25" x14ac:dyDescent="0.2">
      <c r="S1496" s="97"/>
    </row>
    <row r="1497" spans="19:19" ht="14.25" x14ac:dyDescent="0.2">
      <c r="S1497" s="97"/>
    </row>
    <row r="1498" spans="19:19" ht="14.25" x14ac:dyDescent="0.2">
      <c r="S1498" s="97"/>
    </row>
    <row r="1499" spans="19:19" ht="14.25" x14ac:dyDescent="0.2">
      <c r="S1499" s="97"/>
    </row>
    <row r="1500" spans="19:19" ht="14.25" x14ac:dyDescent="0.2">
      <c r="S1500" s="97"/>
    </row>
    <row r="1501" spans="19:19" ht="14.25" x14ac:dyDescent="0.2">
      <c r="S1501" s="97"/>
    </row>
    <row r="1502" spans="19:19" ht="14.25" x14ac:dyDescent="0.2">
      <c r="S1502" s="97"/>
    </row>
    <row r="1503" spans="19:19" ht="14.25" x14ac:dyDescent="0.2">
      <c r="S1503" s="97"/>
    </row>
    <row r="1504" spans="19:19" ht="14.25" x14ac:dyDescent="0.2">
      <c r="S1504" s="97"/>
    </row>
    <row r="1505" spans="19:19" ht="14.25" x14ac:dyDescent="0.2">
      <c r="S1505" s="97"/>
    </row>
    <row r="1506" spans="19:19" ht="14.25" x14ac:dyDescent="0.2">
      <c r="S1506" s="97"/>
    </row>
    <row r="1507" spans="19:19" ht="14.25" x14ac:dyDescent="0.2">
      <c r="S1507" s="97"/>
    </row>
    <row r="1508" spans="19:19" ht="14.25" x14ac:dyDescent="0.2">
      <c r="S1508" s="97"/>
    </row>
    <row r="1509" spans="19:19" ht="14.25" x14ac:dyDescent="0.2">
      <c r="S1509" s="97"/>
    </row>
    <row r="1510" spans="19:19" ht="14.25" x14ac:dyDescent="0.2">
      <c r="S1510" s="97"/>
    </row>
    <row r="1511" spans="19:19" ht="14.25" x14ac:dyDescent="0.2">
      <c r="S1511" s="97"/>
    </row>
    <row r="1512" spans="19:19" ht="14.25" x14ac:dyDescent="0.2">
      <c r="S1512" s="97"/>
    </row>
    <row r="1513" spans="19:19" ht="14.25" x14ac:dyDescent="0.2">
      <c r="S1513" s="97"/>
    </row>
    <row r="1514" spans="19:19" ht="14.25" x14ac:dyDescent="0.2">
      <c r="S1514" s="97"/>
    </row>
    <row r="1515" spans="19:19" ht="14.25" x14ac:dyDescent="0.2">
      <c r="S1515" s="97"/>
    </row>
    <row r="1516" spans="19:19" ht="14.25" x14ac:dyDescent="0.2">
      <c r="S1516" s="97"/>
    </row>
    <row r="1517" spans="19:19" ht="14.25" x14ac:dyDescent="0.2">
      <c r="S1517" s="97"/>
    </row>
    <row r="1518" spans="19:19" ht="14.25" x14ac:dyDescent="0.2">
      <c r="S1518" s="97"/>
    </row>
    <row r="1519" spans="19:19" ht="14.25" x14ac:dyDescent="0.2">
      <c r="S1519" s="97"/>
    </row>
    <row r="1520" spans="19:19" ht="14.25" x14ac:dyDescent="0.2">
      <c r="S1520" s="97"/>
    </row>
    <row r="1521" spans="19:19" ht="14.25" x14ac:dyDescent="0.2">
      <c r="S1521" s="97"/>
    </row>
    <row r="1522" spans="19:19" ht="14.25" x14ac:dyDescent="0.2">
      <c r="S1522" s="97"/>
    </row>
    <row r="1523" spans="19:19" ht="14.25" x14ac:dyDescent="0.2">
      <c r="S1523" s="97"/>
    </row>
    <row r="1524" spans="19:19" ht="14.25" x14ac:dyDescent="0.2">
      <c r="S1524" s="97"/>
    </row>
    <row r="1525" spans="19:19" ht="14.25" x14ac:dyDescent="0.2">
      <c r="S1525" s="97"/>
    </row>
    <row r="1526" spans="19:19" ht="14.25" x14ac:dyDescent="0.2">
      <c r="S1526" s="97"/>
    </row>
    <row r="1527" spans="19:19" ht="14.25" x14ac:dyDescent="0.2">
      <c r="S1527" s="97"/>
    </row>
    <row r="1528" spans="19:19" ht="14.25" x14ac:dyDescent="0.2">
      <c r="S1528" s="97"/>
    </row>
    <row r="1529" spans="19:19" ht="14.25" x14ac:dyDescent="0.2">
      <c r="S1529" s="97"/>
    </row>
    <row r="1530" spans="19:19" ht="14.25" x14ac:dyDescent="0.2">
      <c r="S1530" s="97"/>
    </row>
    <row r="1531" spans="19:19" ht="14.25" x14ac:dyDescent="0.2">
      <c r="S1531" s="97"/>
    </row>
    <row r="1532" spans="19:19" ht="14.25" x14ac:dyDescent="0.2">
      <c r="S1532" s="97"/>
    </row>
    <row r="1533" spans="19:19" ht="14.25" x14ac:dyDescent="0.2">
      <c r="S1533" s="97"/>
    </row>
    <row r="1534" spans="19:19" ht="14.25" x14ac:dyDescent="0.2">
      <c r="S1534" s="97"/>
    </row>
    <row r="1535" spans="19:19" ht="14.25" x14ac:dyDescent="0.2">
      <c r="S1535" s="97"/>
    </row>
    <row r="1536" spans="19:19" ht="14.25" x14ac:dyDescent="0.2">
      <c r="S1536" s="97"/>
    </row>
    <row r="1537" spans="19:19" ht="14.25" x14ac:dyDescent="0.2">
      <c r="S1537" s="97"/>
    </row>
    <row r="1538" spans="19:19" ht="14.25" x14ac:dyDescent="0.2">
      <c r="S1538" s="97"/>
    </row>
    <row r="1539" spans="19:19" ht="14.25" x14ac:dyDescent="0.2">
      <c r="S1539" s="97"/>
    </row>
    <row r="1540" spans="19:19" ht="14.25" x14ac:dyDescent="0.2">
      <c r="S1540" s="97"/>
    </row>
    <row r="1541" spans="19:19" ht="14.25" x14ac:dyDescent="0.2">
      <c r="S1541" s="97"/>
    </row>
    <row r="1542" spans="19:19" ht="14.25" x14ac:dyDescent="0.2">
      <c r="S1542" s="97"/>
    </row>
    <row r="1543" spans="19:19" ht="14.25" x14ac:dyDescent="0.2">
      <c r="S1543" s="97"/>
    </row>
    <row r="1544" spans="19:19" ht="14.25" x14ac:dyDescent="0.2">
      <c r="S1544" s="97"/>
    </row>
    <row r="1545" spans="19:19" ht="14.25" x14ac:dyDescent="0.2">
      <c r="S1545" s="97"/>
    </row>
    <row r="1546" spans="19:19" ht="14.25" x14ac:dyDescent="0.2">
      <c r="S1546" s="97"/>
    </row>
    <row r="1547" spans="19:19" ht="14.25" x14ac:dyDescent="0.2">
      <c r="S1547" s="97"/>
    </row>
    <row r="1548" spans="19:19" ht="14.25" x14ac:dyDescent="0.2">
      <c r="S1548" s="97"/>
    </row>
    <row r="1549" spans="19:19" ht="14.25" x14ac:dyDescent="0.2">
      <c r="S1549" s="97"/>
    </row>
    <row r="1550" spans="19:19" ht="14.25" x14ac:dyDescent="0.2">
      <c r="S1550" s="97"/>
    </row>
    <row r="1551" spans="19:19" ht="14.25" x14ac:dyDescent="0.2">
      <c r="S1551" s="97"/>
    </row>
    <row r="1552" spans="19:19" ht="14.25" x14ac:dyDescent="0.2">
      <c r="S1552" s="97"/>
    </row>
    <row r="1553" spans="19:19" ht="14.25" x14ac:dyDescent="0.2">
      <c r="S1553" s="97"/>
    </row>
    <row r="1554" spans="19:19" ht="14.25" x14ac:dyDescent="0.2">
      <c r="S1554" s="97"/>
    </row>
    <row r="1555" spans="19:19" ht="14.25" x14ac:dyDescent="0.2">
      <c r="S1555" s="97"/>
    </row>
    <row r="1556" spans="19:19" ht="14.25" x14ac:dyDescent="0.2">
      <c r="S1556" s="97"/>
    </row>
    <row r="1557" spans="19:19" ht="14.25" x14ac:dyDescent="0.2">
      <c r="S1557" s="97"/>
    </row>
    <row r="1558" spans="19:19" ht="14.25" x14ac:dyDescent="0.2">
      <c r="S1558" s="97"/>
    </row>
    <row r="1559" spans="19:19" ht="14.25" x14ac:dyDescent="0.2">
      <c r="S1559" s="97"/>
    </row>
    <row r="1560" spans="19:19" ht="14.25" x14ac:dyDescent="0.2">
      <c r="S1560" s="97"/>
    </row>
    <row r="1561" spans="19:19" ht="14.25" x14ac:dyDescent="0.2">
      <c r="S1561" s="97"/>
    </row>
    <row r="1562" spans="19:19" ht="14.25" x14ac:dyDescent="0.2">
      <c r="S1562" s="97"/>
    </row>
    <row r="1563" spans="19:19" ht="14.25" x14ac:dyDescent="0.2">
      <c r="S1563" s="97"/>
    </row>
    <row r="1564" spans="19:19" ht="14.25" x14ac:dyDescent="0.2">
      <c r="S1564" s="97"/>
    </row>
    <row r="1565" spans="19:19" ht="14.25" x14ac:dyDescent="0.2">
      <c r="S1565" s="97"/>
    </row>
    <row r="1566" spans="19:19" ht="14.25" x14ac:dyDescent="0.2">
      <c r="S1566" s="97"/>
    </row>
    <row r="1567" spans="19:19" ht="14.25" x14ac:dyDescent="0.2">
      <c r="S1567" s="97"/>
    </row>
    <row r="1568" spans="19:19" ht="14.25" x14ac:dyDescent="0.2">
      <c r="S1568" s="97"/>
    </row>
    <row r="1569" spans="19:19" ht="14.25" x14ac:dyDescent="0.2">
      <c r="S1569" s="97"/>
    </row>
    <row r="1570" spans="19:19" ht="14.25" x14ac:dyDescent="0.2">
      <c r="S1570" s="97"/>
    </row>
    <row r="1571" spans="19:19" ht="14.25" x14ac:dyDescent="0.2">
      <c r="S1571" s="97"/>
    </row>
    <row r="1572" spans="19:19" ht="14.25" x14ac:dyDescent="0.2">
      <c r="S1572" s="97"/>
    </row>
    <row r="1573" spans="19:19" ht="14.25" x14ac:dyDescent="0.2">
      <c r="S1573" s="97"/>
    </row>
    <row r="1574" spans="19:19" ht="14.25" x14ac:dyDescent="0.2">
      <c r="S1574" s="97"/>
    </row>
    <row r="1575" spans="19:19" ht="14.25" x14ac:dyDescent="0.2">
      <c r="S1575" s="97"/>
    </row>
    <row r="1576" spans="19:19" ht="14.25" x14ac:dyDescent="0.2">
      <c r="S1576" s="97"/>
    </row>
    <row r="1577" spans="19:19" ht="14.25" x14ac:dyDescent="0.2">
      <c r="S1577" s="97"/>
    </row>
    <row r="1578" spans="19:19" ht="14.25" x14ac:dyDescent="0.2">
      <c r="S1578" s="97"/>
    </row>
    <row r="1579" spans="19:19" ht="14.25" x14ac:dyDescent="0.2">
      <c r="S1579" s="97"/>
    </row>
    <row r="1580" spans="19:19" ht="14.25" x14ac:dyDescent="0.2">
      <c r="S1580" s="97"/>
    </row>
    <row r="1581" spans="19:19" ht="14.25" x14ac:dyDescent="0.2">
      <c r="S1581" s="97"/>
    </row>
    <row r="1582" spans="19:19" ht="14.25" x14ac:dyDescent="0.2">
      <c r="S1582" s="97"/>
    </row>
    <row r="1583" spans="19:19" ht="14.25" x14ac:dyDescent="0.2">
      <c r="S1583" s="97"/>
    </row>
    <row r="1584" spans="19:19" ht="14.25" x14ac:dyDescent="0.2">
      <c r="S1584" s="97"/>
    </row>
    <row r="1585" spans="19:19" ht="14.25" x14ac:dyDescent="0.2">
      <c r="S1585" s="97"/>
    </row>
    <row r="1586" spans="19:19" ht="14.25" x14ac:dyDescent="0.2">
      <c r="S1586" s="97"/>
    </row>
    <row r="1587" spans="19:19" ht="14.25" x14ac:dyDescent="0.2">
      <c r="S1587" s="97"/>
    </row>
    <row r="1588" spans="19:19" ht="14.25" x14ac:dyDescent="0.2">
      <c r="S1588" s="97"/>
    </row>
    <row r="1589" spans="19:19" ht="14.25" x14ac:dyDescent="0.2">
      <c r="S1589" s="97"/>
    </row>
    <row r="1590" spans="19:19" ht="14.25" x14ac:dyDescent="0.2">
      <c r="S1590" s="97"/>
    </row>
    <row r="1591" spans="19:19" ht="14.25" x14ac:dyDescent="0.2">
      <c r="S1591" s="97"/>
    </row>
    <row r="1592" spans="19:19" ht="14.25" x14ac:dyDescent="0.2">
      <c r="S1592" s="97"/>
    </row>
    <row r="1593" spans="19:19" ht="14.25" x14ac:dyDescent="0.2">
      <c r="S1593" s="97"/>
    </row>
    <row r="1594" spans="19:19" ht="14.25" x14ac:dyDescent="0.2">
      <c r="S1594" s="97"/>
    </row>
    <row r="1595" spans="19:19" ht="14.25" x14ac:dyDescent="0.2">
      <c r="S1595" s="97"/>
    </row>
    <row r="1596" spans="19:19" ht="14.25" x14ac:dyDescent="0.2">
      <c r="S1596" s="97"/>
    </row>
    <row r="1597" spans="19:19" ht="14.25" x14ac:dyDescent="0.2">
      <c r="S1597" s="97"/>
    </row>
    <row r="1598" spans="19:19" ht="14.25" x14ac:dyDescent="0.2">
      <c r="S1598" s="97"/>
    </row>
    <row r="1599" spans="19:19" ht="14.25" x14ac:dyDescent="0.2">
      <c r="S1599" s="97"/>
    </row>
    <row r="1600" spans="19:19" ht="14.25" x14ac:dyDescent="0.2">
      <c r="S1600" s="97"/>
    </row>
    <row r="1601" spans="19:19" ht="14.25" x14ac:dyDescent="0.2">
      <c r="S1601" s="97"/>
    </row>
    <row r="1602" spans="19:19" ht="14.25" x14ac:dyDescent="0.2">
      <c r="S1602" s="97"/>
    </row>
    <row r="1603" spans="19:19" ht="14.25" x14ac:dyDescent="0.2">
      <c r="S1603" s="97"/>
    </row>
    <row r="1604" spans="19:19" ht="14.25" x14ac:dyDescent="0.2">
      <c r="S1604" s="97"/>
    </row>
    <row r="1605" spans="19:19" ht="14.25" x14ac:dyDescent="0.2">
      <c r="S1605" s="97"/>
    </row>
    <row r="1606" spans="19:19" ht="14.25" x14ac:dyDescent="0.2">
      <c r="S1606" s="97"/>
    </row>
    <row r="1607" spans="19:19" ht="14.25" x14ac:dyDescent="0.2">
      <c r="S1607" s="97"/>
    </row>
    <row r="1608" spans="19:19" ht="14.25" x14ac:dyDescent="0.2">
      <c r="S1608" s="97"/>
    </row>
    <row r="1609" spans="19:19" ht="14.25" x14ac:dyDescent="0.2">
      <c r="S1609" s="97"/>
    </row>
    <row r="1610" spans="19:19" ht="14.25" x14ac:dyDescent="0.2">
      <c r="S1610" s="97"/>
    </row>
    <row r="1611" spans="19:19" ht="14.25" x14ac:dyDescent="0.2">
      <c r="S1611" s="97"/>
    </row>
    <row r="1612" spans="19:19" ht="14.25" x14ac:dyDescent="0.2">
      <c r="S1612" s="97"/>
    </row>
    <row r="1613" spans="19:19" ht="14.25" x14ac:dyDescent="0.2">
      <c r="S1613" s="97"/>
    </row>
    <row r="1614" spans="19:19" ht="14.25" x14ac:dyDescent="0.2">
      <c r="S1614" s="97"/>
    </row>
    <row r="1615" spans="19:19" ht="14.25" x14ac:dyDescent="0.2">
      <c r="S1615" s="97"/>
    </row>
    <row r="1616" spans="19:19" ht="14.25" x14ac:dyDescent="0.2">
      <c r="S1616" s="97"/>
    </row>
    <row r="1617" spans="19:19" ht="14.25" x14ac:dyDescent="0.2">
      <c r="S1617" s="97"/>
    </row>
    <row r="1618" spans="19:19" ht="14.25" x14ac:dyDescent="0.2">
      <c r="S1618" s="97"/>
    </row>
    <row r="1619" spans="19:19" ht="14.25" x14ac:dyDescent="0.2">
      <c r="S1619" s="97"/>
    </row>
    <row r="1620" spans="19:19" ht="14.25" x14ac:dyDescent="0.2">
      <c r="S1620" s="97"/>
    </row>
    <row r="1621" spans="19:19" ht="14.25" x14ac:dyDescent="0.2">
      <c r="S1621" s="97"/>
    </row>
    <row r="1622" spans="19:19" ht="14.25" x14ac:dyDescent="0.2">
      <c r="S1622" s="97"/>
    </row>
    <row r="1623" spans="19:19" ht="14.25" x14ac:dyDescent="0.2">
      <c r="S1623" s="97"/>
    </row>
    <row r="1624" spans="19:19" ht="14.25" x14ac:dyDescent="0.2">
      <c r="S1624" s="97"/>
    </row>
    <row r="1625" spans="19:19" ht="14.25" x14ac:dyDescent="0.2">
      <c r="S1625" s="97"/>
    </row>
    <row r="1626" spans="19:19" ht="14.25" x14ac:dyDescent="0.2">
      <c r="S1626" s="97"/>
    </row>
    <row r="1627" spans="19:19" ht="14.25" x14ac:dyDescent="0.2">
      <c r="S1627" s="97"/>
    </row>
    <row r="1628" spans="19:19" ht="14.25" x14ac:dyDescent="0.2">
      <c r="S1628" s="97"/>
    </row>
    <row r="1629" spans="19:19" ht="14.25" x14ac:dyDescent="0.2">
      <c r="S1629" s="97"/>
    </row>
    <row r="1630" spans="19:19" ht="14.25" x14ac:dyDescent="0.2">
      <c r="S1630" s="97"/>
    </row>
    <row r="1631" spans="19:19" ht="14.25" x14ac:dyDescent="0.2">
      <c r="S1631" s="97"/>
    </row>
    <row r="1632" spans="19:19" ht="14.25" x14ac:dyDescent="0.2">
      <c r="S1632" s="97"/>
    </row>
    <row r="1633" spans="19:19" ht="14.25" x14ac:dyDescent="0.2">
      <c r="S1633" s="97"/>
    </row>
    <row r="1634" spans="19:19" ht="14.25" x14ac:dyDescent="0.2">
      <c r="S1634" s="97"/>
    </row>
    <row r="1635" spans="19:19" ht="14.25" x14ac:dyDescent="0.2">
      <c r="S1635" s="97"/>
    </row>
    <row r="1636" spans="19:19" ht="14.25" x14ac:dyDescent="0.2">
      <c r="S1636" s="97"/>
    </row>
    <row r="1637" spans="19:19" ht="14.25" x14ac:dyDescent="0.2">
      <c r="S1637" s="97"/>
    </row>
    <row r="1638" spans="19:19" ht="14.25" x14ac:dyDescent="0.2">
      <c r="S1638" s="97"/>
    </row>
    <row r="1639" spans="19:19" ht="14.25" x14ac:dyDescent="0.2">
      <c r="S1639" s="97"/>
    </row>
    <row r="1640" spans="19:19" ht="14.25" x14ac:dyDescent="0.2">
      <c r="S1640" s="97"/>
    </row>
    <row r="1641" spans="19:19" ht="14.25" x14ac:dyDescent="0.2">
      <c r="S1641" s="97"/>
    </row>
    <row r="1642" spans="19:19" ht="14.25" x14ac:dyDescent="0.2">
      <c r="S1642" s="97"/>
    </row>
    <row r="1643" spans="19:19" ht="14.25" x14ac:dyDescent="0.2">
      <c r="S1643" s="97"/>
    </row>
    <row r="1644" spans="19:19" ht="14.25" x14ac:dyDescent="0.2">
      <c r="S1644" s="97"/>
    </row>
    <row r="1645" spans="19:19" ht="14.25" x14ac:dyDescent="0.2">
      <c r="S1645" s="97"/>
    </row>
    <row r="1646" spans="19:19" ht="14.25" x14ac:dyDescent="0.2">
      <c r="S1646" s="97"/>
    </row>
    <row r="1647" spans="19:19" ht="14.25" x14ac:dyDescent="0.2">
      <c r="S1647" s="97"/>
    </row>
    <row r="1648" spans="19:19" ht="14.25" x14ac:dyDescent="0.2">
      <c r="S1648" s="97"/>
    </row>
    <row r="1649" spans="19:19" ht="14.25" x14ac:dyDescent="0.2">
      <c r="S1649" s="97"/>
    </row>
    <row r="1650" spans="19:19" ht="14.25" x14ac:dyDescent="0.2">
      <c r="S1650" s="97"/>
    </row>
    <row r="1651" spans="19:19" ht="14.25" x14ac:dyDescent="0.2">
      <c r="S1651" s="97"/>
    </row>
    <row r="1652" spans="19:19" ht="14.25" x14ac:dyDescent="0.2">
      <c r="S1652" s="97"/>
    </row>
    <row r="1653" spans="19:19" ht="14.25" x14ac:dyDescent="0.2">
      <c r="S1653" s="97"/>
    </row>
    <row r="1654" spans="19:19" ht="14.25" x14ac:dyDescent="0.2">
      <c r="S1654" s="97"/>
    </row>
    <row r="1655" spans="19:19" ht="14.25" x14ac:dyDescent="0.2">
      <c r="S1655" s="97"/>
    </row>
    <row r="1656" spans="19:19" ht="14.25" x14ac:dyDescent="0.2">
      <c r="S1656" s="97"/>
    </row>
    <row r="1657" spans="19:19" ht="14.25" x14ac:dyDescent="0.2">
      <c r="S1657" s="97"/>
    </row>
    <row r="1658" spans="19:19" ht="14.25" x14ac:dyDescent="0.2">
      <c r="S1658" s="97"/>
    </row>
    <row r="1659" spans="19:19" ht="14.25" x14ac:dyDescent="0.2">
      <c r="S1659" s="97"/>
    </row>
    <row r="1660" spans="19:19" ht="14.25" x14ac:dyDescent="0.2">
      <c r="S1660" s="97"/>
    </row>
    <row r="1661" spans="19:19" ht="14.25" x14ac:dyDescent="0.2">
      <c r="S1661" s="97"/>
    </row>
    <row r="1662" spans="19:19" ht="14.25" x14ac:dyDescent="0.2">
      <c r="S1662" s="97"/>
    </row>
    <row r="1663" spans="19:19" ht="14.25" x14ac:dyDescent="0.2">
      <c r="S1663" s="97"/>
    </row>
    <row r="1664" spans="19:19" ht="14.25" x14ac:dyDescent="0.2">
      <c r="S1664" s="97"/>
    </row>
    <row r="1665" spans="19:19" ht="14.25" x14ac:dyDescent="0.2">
      <c r="S1665" s="97"/>
    </row>
    <row r="1666" spans="19:19" ht="14.25" x14ac:dyDescent="0.2">
      <c r="S1666" s="97"/>
    </row>
    <row r="1667" spans="19:19" ht="14.25" x14ac:dyDescent="0.2">
      <c r="S1667" s="97"/>
    </row>
    <row r="1668" spans="19:19" ht="14.25" x14ac:dyDescent="0.2">
      <c r="S1668" s="97"/>
    </row>
    <row r="1669" spans="19:19" ht="14.25" x14ac:dyDescent="0.2">
      <c r="S1669" s="97"/>
    </row>
    <row r="1670" spans="19:19" ht="14.25" x14ac:dyDescent="0.2">
      <c r="S1670" s="97"/>
    </row>
    <row r="1671" spans="19:19" ht="14.25" x14ac:dyDescent="0.2">
      <c r="S1671" s="97"/>
    </row>
    <row r="1672" spans="19:19" ht="14.25" x14ac:dyDescent="0.2">
      <c r="S1672" s="97"/>
    </row>
    <row r="1673" spans="19:19" ht="14.25" x14ac:dyDescent="0.2">
      <c r="S1673" s="97"/>
    </row>
    <row r="1674" spans="19:19" ht="14.25" x14ac:dyDescent="0.2">
      <c r="S1674" s="97"/>
    </row>
    <row r="1675" spans="19:19" ht="14.25" x14ac:dyDescent="0.2">
      <c r="S1675" s="97"/>
    </row>
    <row r="1676" spans="19:19" ht="14.25" x14ac:dyDescent="0.2">
      <c r="S1676" s="97"/>
    </row>
    <row r="1677" spans="19:19" ht="14.25" x14ac:dyDescent="0.2">
      <c r="S1677" s="97"/>
    </row>
    <row r="1678" spans="19:19" ht="14.25" x14ac:dyDescent="0.2">
      <c r="S1678" s="97"/>
    </row>
    <row r="1679" spans="19:19" ht="14.25" x14ac:dyDescent="0.2">
      <c r="S1679" s="97"/>
    </row>
    <row r="1680" spans="19:19" ht="14.25" x14ac:dyDescent="0.2">
      <c r="S1680" s="97"/>
    </row>
    <row r="1681" spans="19:19" ht="14.25" x14ac:dyDescent="0.2">
      <c r="S1681" s="97"/>
    </row>
    <row r="1682" spans="19:19" ht="14.25" x14ac:dyDescent="0.2">
      <c r="S1682" s="97"/>
    </row>
    <row r="1683" spans="19:19" ht="14.25" x14ac:dyDescent="0.2">
      <c r="S1683" s="97"/>
    </row>
    <row r="1684" spans="19:19" ht="14.25" x14ac:dyDescent="0.2">
      <c r="S1684" s="97"/>
    </row>
    <row r="1685" spans="19:19" ht="14.25" x14ac:dyDescent="0.2">
      <c r="S1685" s="97"/>
    </row>
    <row r="1686" spans="19:19" ht="14.25" x14ac:dyDescent="0.2">
      <c r="S1686" s="97"/>
    </row>
    <row r="1687" spans="19:19" ht="14.25" x14ac:dyDescent="0.2">
      <c r="S1687" s="97"/>
    </row>
    <row r="1688" spans="19:19" ht="14.25" x14ac:dyDescent="0.2">
      <c r="S1688" s="97"/>
    </row>
    <row r="1689" spans="19:19" ht="14.25" x14ac:dyDescent="0.2">
      <c r="S1689" s="97"/>
    </row>
    <row r="1690" spans="19:19" ht="14.25" x14ac:dyDescent="0.2">
      <c r="S1690" s="97"/>
    </row>
    <row r="1691" spans="19:19" ht="14.25" x14ac:dyDescent="0.2">
      <c r="S1691" s="97"/>
    </row>
    <row r="1692" spans="19:19" ht="14.25" x14ac:dyDescent="0.2">
      <c r="S1692" s="97"/>
    </row>
    <row r="1693" spans="19:19" ht="14.25" x14ac:dyDescent="0.2">
      <c r="S1693" s="97"/>
    </row>
    <row r="1694" spans="19:19" ht="14.25" x14ac:dyDescent="0.2">
      <c r="S1694" s="97"/>
    </row>
    <row r="1695" spans="19:19" ht="14.25" x14ac:dyDescent="0.2">
      <c r="S1695" s="97"/>
    </row>
    <row r="1696" spans="19:19" ht="14.25" x14ac:dyDescent="0.2">
      <c r="S1696" s="97"/>
    </row>
    <row r="1697" spans="19:19" ht="14.25" x14ac:dyDescent="0.2">
      <c r="S1697" s="97"/>
    </row>
    <row r="1698" spans="19:19" ht="14.25" x14ac:dyDescent="0.2">
      <c r="S1698" s="97"/>
    </row>
    <row r="1699" spans="19:19" ht="14.25" x14ac:dyDescent="0.2">
      <c r="S1699" s="97"/>
    </row>
    <row r="1700" spans="19:19" ht="14.25" x14ac:dyDescent="0.2">
      <c r="S1700" s="97"/>
    </row>
    <row r="1701" spans="19:19" ht="14.25" x14ac:dyDescent="0.2">
      <c r="S1701" s="97"/>
    </row>
    <row r="1702" spans="19:19" ht="14.25" x14ac:dyDescent="0.2">
      <c r="S1702" s="97"/>
    </row>
    <row r="1703" spans="19:19" ht="14.25" x14ac:dyDescent="0.2">
      <c r="S1703" s="97"/>
    </row>
    <row r="1704" spans="19:19" ht="14.25" x14ac:dyDescent="0.2">
      <c r="S1704" s="97"/>
    </row>
    <row r="1705" spans="19:19" ht="14.25" x14ac:dyDescent="0.2">
      <c r="S1705" s="97"/>
    </row>
    <row r="1706" spans="19:19" ht="14.25" x14ac:dyDescent="0.2">
      <c r="S1706" s="97"/>
    </row>
    <row r="1707" spans="19:19" ht="14.25" x14ac:dyDescent="0.2">
      <c r="S1707" s="97"/>
    </row>
    <row r="1708" spans="19:19" ht="14.25" x14ac:dyDescent="0.2">
      <c r="S1708" s="97"/>
    </row>
    <row r="1709" spans="19:19" ht="14.25" x14ac:dyDescent="0.2">
      <c r="S1709" s="97"/>
    </row>
    <row r="1710" spans="19:19" ht="14.25" x14ac:dyDescent="0.2">
      <c r="S1710" s="97"/>
    </row>
    <row r="1711" spans="19:19" ht="14.25" x14ac:dyDescent="0.2">
      <c r="S1711" s="97"/>
    </row>
    <row r="1712" spans="19:19" ht="14.25" x14ac:dyDescent="0.2">
      <c r="S1712" s="97"/>
    </row>
    <row r="1713" spans="19:19" ht="14.25" x14ac:dyDescent="0.2">
      <c r="S1713" s="97"/>
    </row>
    <row r="1714" spans="19:19" ht="14.25" x14ac:dyDescent="0.2">
      <c r="S1714" s="97"/>
    </row>
    <row r="1715" spans="19:19" ht="14.25" x14ac:dyDescent="0.2">
      <c r="S1715" s="97"/>
    </row>
    <row r="1716" spans="19:19" ht="14.25" x14ac:dyDescent="0.2">
      <c r="S1716" s="97"/>
    </row>
    <row r="1717" spans="19:19" ht="14.25" x14ac:dyDescent="0.2">
      <c r="S1717" s="97"/>
    </row>
    <row r="1718" spans="19:19" ht="14.25" x14ac:dyDescent="0.2">
      <c r="S1718" s="97"/>
    </row>
    <row r="1719" spans="19:19" ht="14.25" x14ac:dyDescent="0.2">
      <c r="S1719" s="97"/>
    </row>
    <row r="1720" spans="19:19" ht="14.25" x14ac:dyDescent="0.2">
      <c r="S1720" s="97"/>
    </row>
    <row r="1721" spans="19:19" ht="14.25" x14ac:dyDescent="0.2">
      <c r="S1721" s="97"/>
    </row>
    <row r="1722" spans="19:19" ht="14.25" x14ac:dyDescent="0.2">
      <c r="S1722" s="97"/>
    </row>
    <row r="1723" spans="19:19" ht="14.25" x14ac:dyDescent="0.2">
      <c r="S1723" s="97"/>
    </row>
    <row r="1724" spans="19:19" ht="14.25" x14ac:dyDescent="0.2">
      <c r="S1724" s="97"/>
    </row>
    <row r="1725" spans="19:19" ht="14.25" x14ac:dyDescent="0.2">
      <c r="S1725" s="97"/>
    </row>
    <row r="1726" spans="19:19" ht="14.25" x14ac:dyDescent="0.2">
      <c r="S1726" s="97"/>
    </row>
    <row r="1727" spans="19:19" ht="14.25" x14ac:dyDescent="0.2">
      <c r="S1727" s="97"/>
    </row>
    <row r="1728" spans="19:19" ht="14.25" x14ac:dyDescent="0.2">
      <c r="S1728" s="97"/>
    </row>
    <row r="1729" spans="19:19" ht="14.25" x14ac:dyDescent="0.2">
      <c r="S1729" s="97"/>
    </row>
    <row r="1730" spans="19:19" ht="14.25" x14ac:dyDescent="0.2">
      <c r="S1730" s="97"/>
    </row>
    <row r="1731" spans="19:19" ht="14.25" x14ac:dyDescent="0.2">
      <c r="S1731" s="97"/>
    </row>
    <row r="1732" spans="19:19" ht="14.25" x14ac:dyDescent="0.2">
      <c r="S1732" s="97"/>
    </row>
    <row r="1733" spans="19:19" ht="14.25" x14ac:dyDescent="0.2">
      <c r="S1733" s="97"/>
    </row>
    <row r="1734" spans="19:19" ht="14.25" x14ac:dyDescent="0.2">
      <c r="S1734" s="97"/>
    </row>
    <row r="1735" spans="19:19" ht="14.25" x14ac:dyDescent="0.2">
      <c r="S1735" s="97"/>
    </row>
    <row r="1736" spans="19:19" ht="14.25" x14ac:dyDescent="0.2">
      <c r="S1736" s="97"/>
    </row>
    <row r="1737" spans="19:19" ht="14.25" x14ac:dyDescent="0.2">
      <c r="S1737" s="97"/>
    </row>
    <row r="1738" spans="19:19" ht="14.25" x14ac:dyDescent="0.2">
      <c r="S1738" s="97"/>
    </row>
    <row r="1739" spans="19:19" ht="14.25" x14ac:dyDescent="0.2">
      <c r="S1739" s="97"/>
    </row>
    <row r="1740" spans="19:19" ht="14.25" x14ac:dyDescent="0.2">
      <c r="S1740" s="97"/>
    </row>
    <row r="1741" spans="19:19" ht="14.25" x14ac:dyDescent="0.2">
      <c r="S1741" s="97"/>
    </row>
    <row r="1742" spans="19:19" ht="14.25" x14ac:dyDescent="0.2">
      <c r="S1742" s="97"/>
    </row>
    <row r="1743" spans="19:19" ht="14.25" x14ac:dyDescent="0.2">
      <c r="S1743" s="97"/>
    </row>
    <row r="1744" spans="19:19" ht="14.25" x14ac:dyDescent="0.2">
      <c r="S1744" s="97"/>
    </row>
    <row r="1745" spans="19:19" ht="14.25" x14ac:dyDescent="0.2">
      <c r="S1745" s="97"/>
    </row>
    <row r="1746" spans="19:19" ht="14.25" x14ac:dyDescent="0.2">
      <c r="S1746" s="97"/>
    </row>
    <row r="1747" spans="19:19" ht="14.25" x14ac:dyDescent="0.2">
      <c r="S1747" s="97"/>
    </row>
    <row r="1748" spans="19:19" ht="14.25" x14ac:dyDescent="0.2">
      <c r="S1748" s="97"/>
    </row>
    <row r="1749" spans="19:19" ht="14.25" x14ac:dyDescent="0.2">
      <c r="S1749" s="97"/>
    </row>
    <row r="1750" spans="19:19" ht="14.25" x14ac:dyDescent="0.2">
      <c r="S1750" s="97"/>
    </row>
    <row r="1751" spans="19:19" ht="14.25" x14ac:dyDescent="0.2">
      <c r="S1751" s="97"/>
    </row>
    <row r="1752" spans="19:19" ht="14.25" x14ac:dyDescent="0.2">
      <c r="S1752" s="97"/>
    </row>
    <row r="1753" spans="19:19" ht="14.25" x14ac:dyDescent="0.2">
      <c r="S1753" s="97"/>
    </row>
    <row r="1754" spans="19:19" ht="14.25" x14ac:dyDescent="0.2">
      <c r="S1754" s="97"/>
    </row>
    <row r="1755" spans="19:19" ht="14.25" x14ac:dyDescent="0.2">
      <c r="S1755" s="97"/>
    </row>
    <row r="1756" spans="19:19" ht="14.25" x14ac:dyDescent="0.2">
      <c r="S1756" s="97"/>
    </row>
    <row r="1757" spans="19:19" ht="14.25" x14ac:dyDescent="0.2">
      <c r="S1757" s="97"/>
    </row>
    <row r="1758" spans="19:19" ht="14.25" x14ac:dyDescent="0.2">
      <c r="S1758" s="97"/>
    </row>
    <row r="1759" spans="19:19" ht="14.25" x14ac:dyDescent="0.2">
      <c r="S1759" s="97"/>
    </row>
    <row r="1760" spans="19:19" ht="14.25" x14ac:dyDescent="0.2">
      <c r="S1760" s="97"/>
    </row>
    <row r="1761" spans="19:19" ht="14.25" x14ac:dyDescent="0.2">
      <c r="S1761" s="97"/>
    </row>
    <row r="1762" spans="19:19" ht="14.25" x14ac:dyDescent="0.2">
      <c r="S1762" s="97"/>
    </row>
    <row r="1763" spans="19:19" ht="14.25" x14ac:dyDescent="0.2">
      <c r="S1763" s="97"/>
    </row>
    <row r="1764" spans="19:19" ht="14.25" x14ac:dyDescent="0.2">
      <c r="S1764" s="97"/>
    </row>
    <row r="1765" spans="19:19" ht="14.25" x14ac:dyDescent="0.2">
      <c r="S1765" s="97"/>
    </row>
    <row r="1766" spans="19:19" ht="14.25" x14ac:dyDescent="0.2">
      <c r="S1766" s="97"/>
    </row>
    <row r="1767" spans="19:19" ht="14.25" x14ac:dyDescent="0.2">
      <c r="S1767" s="97"/>
    </row>
    <row r="1768" spans="19:19" ht="14.25" x14ac:dyDescent="0.2">
      <c r="S1768" s="97"/>
    </row>
    <row r="1769" spans="19:19" ht="14.25" x14ac:dyDescent="0.2">
      <c r="S1769" s="97"/>
    </row>
    <row r="1770" spans="19:19" ht="14.25" x14ac:dyDescent="0.2">
      <c r="S1770" s="97"/>
    </row>
    <row r="1771" spans="19:19" ht="14.25" x14ac:dyDescent="0.2">
      <c r="S1771" s="97"/>
    </row>
    <row r="1772" spans="19:19" ht="14.25" x14ac:dyDescent="0.2">
      <c r="S1772" s="97"/>
    </row>
    <row r="1773" spans="19:19" ht="14.25" x14ac:dyDescent="0.2">
      <c r="S1773" s="97"/>
    </row>
    <row r="1774" spans="19:19" ht="14.25" x14ac:dyDescent="0.2">
      <c r="S1774" s="97"/>
    </row>
    <row r="1775" spans="19:19" ht="14.25" x14ac:dyDescent="0.2">
      <c r="S1775" s="97"/>
    </row>
    <row r="1776" spans="19:19" ht="14.25" x14ac:dyDescent="0.2">
      <c r="S1776" s="97"/>
    </row>
    <row r="1777" spans="19:19" ht="14.25" x14ac:dyDescent="0.2">
      <c r="S1777" s="97"/>
    </row>
    <row r="1778" spans="19:19" ht="14.25" x14ac:dyDescent="0.2">
      <c r="S1778" s="97"/>
    </row>
    <row r="1779" spans="19:19" ht="14.25" x14ac:dyDescent="0.2">
      <c r="S1779" s="97"/>
    </row>
    <row r="1780" spans="19:19" ht="14.25" x14ac:dyDescent="0.2">
      <c r="S1780" s="97"/>
    </row>
    <row r="1781" spans="19:19" ht="14.25" x14ac:dyDescent="0.2">
      <c r="S1781" s="97"/>
    </row>
    <row r="1782" spans="19:19" ht="14.25" x14ac:dyDescent="0.2">
      <c r="S1782" s="97"/>
    </row>
    <row r="1783" spans="19:19" ht="14.25" x14ac:dyDescent="0.2">
      <c r="S1783" s="97"/>
    </row>
    <row r="1784" spans="19:19" ht="14.25" x14ac:dyDescent="0.2">
      <c r="S1784" s="97"/>
    </row>
    <row r="1785" spans="19:19" ht="14.25" x14ac:dyDescent="0.2">
      <c r="S1785" s="97"/>
    </row>
    <row r="1786" spans="19:19" ht="14.25" x14ac:dyDescent="0.2">
      <c r="S1786" s="97"/>
    </row>
    <row r="1787" spans="19:19" ht="14.25" x14ac:dyDescent="0.2">
      <c r="S1787" s="97"/>
    </row>
    <row r="1788" spans="19:19" ht="14.25" x14ac:dyDescent="0.2">
      <c r="S1788" s="97"/>
    </row>
    <row r="1789" spans="19:19" ht="14.25" x14ac:dyDescent="0.2">
      <c r="S1789" s="97"/>
    </row>
    <row r="1790" spans="19:19" ht="14.25" x14ac:dyDescent="0.2">
      <c r="S1790" s="97"/>
    </row>
    <row r="1791" spans="19:19" ht="14.25" x14ac:dyDescent="0.2">
      <c r="S1791" s="97"/>
    </row>
    <row r="1792" spans="19:19" ht="14.25" x14ac:dyDescent="0.2">
      <c r="S1792" s="97"/>
    </row>
    <row r="1793" spans="19:19" ht="14.25" x14ac:dyDescent="0.2">
      <c r="S1793" s="97"/>
    </row>
    <row r="1794" spans="19:19" ht="14.25" x14ac:dyDescent="0.2">
      <c r="S1794" s="97"/>
    </row>
    <row r="1795" spans="19:19" ht="14.25" x14ac:dyDescent="0.2">
      <c r="S1795" s="97"/>
    </row>
    <row r="1796" spans="19:19" ht="14.25" x14ac:dyDescent="0.2">
      <c r="S1796" s="97"/>
    </row>
    <row r="1797" spans="19:19" ht="14.25" x14ac:dyDescent="0.2">
      <c r="S1797" s="97"/>
    </row>
    <row r="1798" spans="19:19" ht="14.25" x14ac:dyDescent="0.2">
      <c r="S1798" s="97"/>
    </row>
    <row r="1799" spans="19:19" ht="14.25" x14ac:dyDescent="0.2">
      <c r="S1799" s="97"/>
    </row>
    <row r="1800" spans="19:19" ht="14.25" x14ac:dyDescent="0.2">
      <c r="S1800" s="97"/>
    </row>
    <row r="1801" spans="19:19" ht="14.25" x14ac:dyDescent="0.2">
      <c r="S1801" s="97"/>
    </row>
    <row r="1802" spans="19:19" ht="14.25" x14ac:dyDescent="0.2">
      <c r="S1802" s="97"/>
    </row>
    <row r="1803" spans="19:19" ht="14.25" x14ac:dyDescent="0.2">
      <c r="S1803" s="97"/>
    </row>
    <row r="1804" spans="19:19" ht="14.25" x14ac:dyDescent="0.2">
      <c r="S1804" s="97"/>
    </row>
    <row r="1805" spans="19:19" ht="14.25" x14ac:dyDescent="0.2">
      <c r="S1805" s="97"/>
    </row>
    <row r="1806" spans="19:19" ht="14.25" x14ac:dyDescent="0.2">
      <c r="S1806" s="97"/>
    </row>
    <row r="1807" spans="19:19" ht="14.25" x14ac:dyDescent="0.2">
      <c r="S1807" s="97"/>
    </row>
    <row r="1808" spans="19:19" ht="14.25" x14ac:dyDescent="0.2">
      <c r="S1808" s="97"/>
    </row>
    <row r="1809" spans="19:19" ht="14.25" x14ac:dyDescent="0.2">
      <c r="S1809" s="97"/>
    </row>
    <row r="1810" spans="19:19" ht="14.25" x14ac:dyDescent="0.2">
      <c r="S1810" s="97"/>
    </row>
    <row r="1811" spans="19:19" ht="14.25" x14ac:dyDescent="0.2">
      <c r="S1811" s="97"/>
    </row>
    <row r="1812" spans="19:19" ht="14.25" x14ac:dyDescent="0.2">
      <c r="S1812" s="97"/>
    </row>
    <row r="1813" spans="19:19" ht="14.25" x14ac:dyDescent="0.2">
      <c r="S1813" s="97"/>
    </row>
    <row r="1814" spans="19:19" ht="14.25" x14ac:dyDescent="0.2">
      <c r="S1814" s="97"/>
    </row>
    <row r="1815" spans="19:19" ht="14.25" x14ac:dyDescent="0.2">
      <c r="S1815" s="97"/>
    </row>
    <row r="1816" spans="19:19" ht="14.25" x14ac:dyDescent="0.2">
      <c r="S1816" s="97"/>
    </row>
    <row r="1817" spans="19:19" ht="14.25" x14ac:dyDescent="0.2">
      <c r="S1817" s="97"/>
    </row>
    <row r="1818" spans="19:19" ht="14.25" x14ac:dyDescent="0.2">
      <c r="S1818" s="97"/>
    </row>
    <row r="1819" spans="19:19" ht="14.25" x14ac:dyDescent="0.2">
      <c r="S1819" s="97"/>
    </row>
    <row r="1820" spans="19:19" ht="14.25" x14ac:dyDescent="0.2">
      <c r="S1820" s="97"/>
    </row>
    <row r="1821" spans="19:19" ht="14.25" x14ac:dyDescent="0.2">
      <c r="S1821" s="97"/>
    </row>
    <row r="1822" spans="19:19" ht="14.25" x14ac:dyDescent="0.2">
      <c r="S1822" s="97"/>
    </row>
    <row r="1823" spans="19:19" ht="14.25" x14ac:dyDescent="0.2">
      <c r="S1823" s="97"/>
    </row>
    <row r="1824" spans="19:19" ht="14.25" x14ac:dyDescent="0.2">
      <c r="S1824" s="97"/>
    </row>
    <row r="1825" spans="19:19" ht="14.25" x14ac:dyDescent="0.2">
      <c r="S1825" s="97"/>
    </row>
    <row r="1826" spans="19:19" ht="14.25" x14ac:dyDescent="0.2">
      <c r="S1826" s="97"/>
    </row>
    <row r="1827" spans="19:19" ht="14.25" x14ac:dyDescent="0.2">
      <c r="S1827" s="97"/>
    </row>
    <row r="1828" spans="19:19" ht="14.25" x14ac:dyDescent="0.2">
      <c r="S1828" s="97"/>
    </row>
    <row r="1829" spans="19:19" ht="14.25" x14ac:dyDescent="0.2">
      <c r="S1829" s="97"/>
    </row>
    <row r="1830" spans="19:19" ht="14.25" x14ac:dyDescent="0.2">
      <c r="S1830" s="97"/>
    </row>
    <row r="1831" spans="19:19" ht="14.25" x14ac:dyDescent="0.2">
      <c r="S1831" s="97"/>
    </row>
    <row r="1832" spans="19:19" ht="14.25" x14ac:dyDescent="0.2">
      <c r="S1832" s="97"/>
    </row>
    <row r="1833" spans="19:19" ht="14.25" x14ac:dyDescent="0.2">
      <c r="S1833" s="97"/>
    </row>
    <row r="1834" spans="19:19" ht="14.25" x14ac:dyDescent="0.2">
      <c r="S1834" s="97"/>
    </row>
    <row r="1835" spans="19:19" ht="14.25" x14ac:dyDescent="0.2">
      <c r="S1835" s="97"/>
    </row>
    <row r="1836" spans="19:19" ht="14.25" x14ac:dyDescent="0.2">
      <c r="S1836" s="97"/>
    </row>
    <row r="1837" spans="19:19" ht="14.25" x14ac:dyDescent="0.2">
      <c r="S1837" s="97"/>
    </row>
    <row r="1838" spans="19:19" ht="14.25" x14ac:dyDescent="0.2">
      <c r="S1838" s="97"/>
    </row>
    <row r="1839" spans="19:19" ht="14.25" x14ac:dyDescent="0.2">
      <c r="S1839" s="97"/>
    </row>
    <row r="1840" spans="19:19" ht="14.25" x14ac:dyDescent="0.2">
      <c r="S1840" s="97"/>
    </row>
    <row r="1841" spans="19:19" ht="14.25" x14ac:dyDescent="0.2">
      <c r="S1841" s="97"/>
    </row>
    <row r="1842" spans="19:19" ht="14.25" x14ac:dyDescent="0.2">
      <c r="S1842" s="97"/>
    </row>
    <row r="1843" spans="19:19" ht="14.25" x14ac:dyDescent="0.2">
      <c r="S1843" s="97"/>
    </row>
    <row r="1844" spans="19:19" ht="14.25" x14ac:dyDescent="0.2">
      <c r="S1844" s="97"/>
    </row>
    <row r="1845" spans="19:19" ht="14.25" x14ac:dyDescent="0.2">
      <c r="S1845" s="97"/>
    </row>
    <row r="1846" spans="19:19" ht="14.25" x14ac:dyDescent="0.2">
      <c r="S1846" s="97"/>
    </row>
    <row r="1847" spans="19:19" ht="14.25" x14ac:dyDescent="0.2">
      <c r="S1847" s="97"/>
    </row>
    <row r="1848" spans="19:19" ht="14.25" x14ac:dyDescent="0.2">
      <c r="S1848" s="97"/>
    </row>
    <row r="1849" spans="19:19" ht="14.25" x14ac:dyDescent="0.2">
      <c r="S1849" s="97"/>
    </row>
    <row r="1850" spans="19:19" ht="14.25" x14ac:dyDescent="0.2">
      <c r="S1850" s="97"/>
    </row>
    <row r="1851" spans="19:19" ht="14.25" x14ac:dyDescent="0.2">
      <c r="S1851" s="97"/>
    </row>
    <row r="1852" spans="19:19" ht="14.25" x14ac:dyDescent="0.2">
      <c r="S1852" s="97"/>
    </row>
    <row r="1853" spans="19:19" ht="14.25" x14ac:dyDescent="0.2">
      <c r="S1853" s="97"/>
    </row>
    <row r="1854" spans="19:19" ht="14.25" x14ac:dyDescent="0.2">
      <c r="S1854" s="97"/>
    </row>
    <row r="1855" spans="19:19" ht="14.25" x14ac:dyDescent="0.2">
      <c r="S1855" s="97"/>
    </row>
    <row r="1856" spans="19:19" ht="14.25" x14ac:dyDescent="0.2">
      <c r="S1856" s="97"/>
    </row>
    <row r="1857" spans="19:19" ht="14.25" x14ac:dyDescent="0.2">
      <c r="S1857" s="97"/>
    </row>
    <row r="1858" spans="19:19" ht="14.25" x14ac:dyDescent="0.2">
      <c r="S1858" s="97"/>
    </row>
    <row r="1859" spans="19:19" ht="14.25" x14ac:dyDescent="0.2">
      <c r="S1859" s="97"/>
    </row>
    <row r="1860" spans="19:19" ht="14.25" x14ac:dyDescent="0.2">
      <c r="S1860" s="97"/>
    </row>
    <row r="1861" spans="19:19" ht="14.25" x14ac:dyDescent="0.2">
      <c r="S1861" s="97"/>
    </row>
    <row r="1862" spans="19:19" ht="14.25" x14ac:dyDescent="0.2">
      <c r="S1862" s="97"/>
    </row>
    <row r="1863" spans="19:19" ht="14.25" x14ac:dyDescent="0.2">
      <c r="S1863" s="97"/>
    </row>
    <row r="1864" spans="19:19" ht="14.25" x14ac:dyDescent="0.2">
      <c r="S1864" s="97"/>
    </row>
    <row r="1865" spans="19:19" ht="14.25" x14ac:dyDescent="0.2">
      <c r="S1865" s="97"/>
    </row>
    <row r="1866" spans="19:19" ht="14.25" x14ac:dyDescent="0.2">
      <c r="S1866" s="97"/>
    </row>
    <row r="1867" spans="19:19" ht="14.25" x14ac:dyDescent="0.2">
      <c r="S1867" s="97"/>
    </row>
    <row r="1868" spans="19:19" ht="14.25" x14ac:dyDescent="0.2">
      <c r="S1868" s="97"/>
    </row>
    <row r="1869" spans="19:19" ht="14.25" x14ac:dyDescent="0.2">
      <c r="S1869" s="97"/>
    </row>
    <row r="1870" spans="19:19" ht="14.25" x14ac:dyDescent="0.2">
      <c r="S1870" s="97"/>
    </row>
    <row r="1871" spans="19:19" ht="14.25" x14ac:dyDescent="0.2">
      <c r="S1871" s="97"/>
    </row>
    <row r="1872" spans="19:19" ht="14.25" x14ac:dyDescent="0.2">
      <c r="S1872" s="97"/>
    </row>
    <row r="1873" spans="19:19" ht="14.25" x14ac:dyDescent="0.2">
      <c r="S1873" s="97"/>
    </row>
    <row r="1874" spans="19:19" ht="14.25" x14ac:dyDescent="0.2">
      <c r="S1874" s="97"/>
    </row>
    <row r="1875" spans="19:19" ht="14.25" x14ac:dyDescent="0.2">
      <c r="S1875" s="97"/>
    </row>
    <row r="1876" spans="19:19" ht="14.25" x14ac:dyDescent="0.2">
      <c r="S1876" s="97"/>
    </row>
    <row r="1877" spans="19:19" ht="14.25" x14ac:dyDescent="0.2">
      <c r="S1877" s="97"/>
    </row>
    <row r="1878" spans="19:19" ht="14.25" x14ac:dyDescent="0.2">
      <c r="S1878" s="97"/>
    </row>
    <row r="1879" spans="19:19" ht="14.25" x14ac:dyDescent="0.2">
      <c r="S1879" s="97"/>
    </row>
    <row r="1880" spans="19:19" ht="14.25" x14ac:dyDescent="0.2">
      <c r="S1880" s="97"/>
    </row>
    <row r="1881" spans="19:19" ht="14.25" x14ac:dyDescent="0.2">
      <c r="S1881" s="97"/>
    </row>
    <row r="1882" spans="19:19" ht="14.25" x14ac:dyDescent="0.2">
      <c r="S1882" s="97"/>
    </row>
    <row r="1883" spans="19:19" ht="14.25" x14ac:dyDescent="0.2">
      <c r="S1883" s="97"/>
    </row>
    <row r="1884" spans="19:19" ht="14.25" x14ac:dyDescent="0.2">
      <c r="S1884" s="97"/>
    </row>
    <row r="1885" spans="19:19" ht="14.25" x14ac:dyDescent="0.2">
      <c r="S1885" s="97"/>
    </row>
    <row r="1886" spans="19:19" ht="14.25" x14ac:dyDescent="0.2">
      <c r="S1886" s="97"/>
    </row>
    <row r="1887" spans="19:19" ht="14.25" x14ac:dyDescent="0.2">
      <c r="S1887" s="97"/>
    </row>
    <row r="1888" spans="19:19" ht="14.25" x14ac:dyDescent="0.2">
      <c r="S1888" s="97"/>
    </row>
    <row r="1889" spans="19:19" ht="14.25" x14ac:dyDescent="0.2">
      <c r="S1889" s="97"/>
    </row>
    <row r="1890" spans="19:19" ht="14.25" x14ac:dyDescent="0.2">
      <c r="S1890" s="97"/>
    </row>
    <row r="1891" spans="19:19" ht="14.25" x14ac:dyDescent="0.2">
      <c r="S1891" s="97"/>
    </row>
    <row r="1892" spans="19:19" ht="14.25" x14ac:dyDescent="0.2">
      <c r="S1892" s="97"/>
    </row>
    <row r="1893" spans="19:19" ht="14.25" x14ac:dyDescent="0.2">
      <c r="S1893" s="97"/>
    </row>
    <row r="1894" spans="19:19" ht="15" thickBot="1" x14ac:dyDescent="0.25">
      <c r="S1894" s="97"/>
    </row>
  </sheetData>
  <sheetProtection algorithmName="SHA-512" hashValue="NtJ35VQ6P+R63xITp0tmPcuZDKvL0It1mnxr49yJqkt+LqToivVAL5o/CUoPAm3B5nQyvA5bSF4vUmtIGcy2Lw==" saltValue="0eKw4hizLR+uu6QpimpU/w==" spinCount="100000" sheet="1" objects="1" scenarios="1"/>
  <dataConsolidate/>
  <mergeCells count="2731">
    <mergeCell ref="N622:N631"/>
    <mergeCell ref="N632:N641"/>
    <mergeCell ref="N642:N651"/>
    <mergeCell ref="N652:N661"/>
    <mergeCell ref="N662:N671"/>
    <mergeCell ref="N672:N681"/>
    <mergeCell ref="N682:N691"/>
    <mergeCell ref="N692:N701"/>
    <mergeCell ref="N702:N711"/>
    <mergeCell ref="N532:N541"/>
    <mergeCell ref="N542:N551"/>
    <mergeCell ref="N552:N561"/>
    <mergeCell ref="N562:N571"/>
    <mergeCell ref="N572:N581"/>
    <mergeCell ref="N582:N591"/>
    <mergeCell ref="N592:N601"/>
    <mergeCell ref="N602:N611"/>
    <mergeCell ref="N612:N621"/>
    <mergeCell ref="N212:N221"/>
    <mergeCell ref="N222:N231"/>
    <mergeCell ref="N232:N241"/>
    <mergeCell ref="N242:N251"/>
    <mergeCell ref="N252:N261"/>
    <mergeCell ref="N442:N451"/>
    <mergeCell ref="N452:N461"/>
    <mergeCell ref="N462:N471"/>
    <mergeCell ref="N472:N481"/>
    <mergeCell ref="N482:N491"/>
    <mergeCell ref="N492:N501"/>
    <mergeCell ref="N502:N511"/>
    <mergeCell ref="N512:N521"/>
    <mergeCell ref="N522:N531"/>
    <mergeCell ref="N352:N361"/>
    <mergeCell ref="N362:N371"/>
    <mergeCell ref="N372:N381"/>
    <mergeCell ref="N382:N391"/>
    <mergeCell ref="N392:N401"/>
    <mergeCell ref="N402:N411"/>
    <mergeCell ref="N412:N421"/>
    <mergeCell ref="N422:N431"/>
    <mergeCell ref="N432:N441"/>
    <mergeCell ref="M6:N11"/>
    <mergeCell ref="N12:N21"/>
    <mergeCell ref="N22:N31"/>
    <mergeCell ref="N32:N41"/>
    <mergeCell ref="N42:N51"/>
    <mergeCell ref="N52:N61"/>
    <mergeCell ref="N62:N71"/>
    <mergeCell ref="N72:N81"/>
    <mergeCell ref="N82:N91"/>
    <mergeCell ref="N92:N101"/>
    <mergeCell ref="N102:N111"/>
    <mergeCell ref="N112:N121"/>
    <mergeCell ref="N122:N131"/>
    <mergeCell ref="N132:N141"/>
    <mergeCell ref="N142:N151"/>
    <mergeCell ref="N152:N161"/>
    <mergeCell ref="N162:N171"/>
    <mergeCell ref="R829:T829"/>
    <mergeCell ref="R830:T830"/>
    <mergeCell ref="R831:T831"/>
    <mergeCell ref="H671:J671"/>
    <mergeCell ref="H670:J670"/>
    <mergeCell ref="H669:J669"/>
    <mergeCell ref="H668:J668"/>
    <mergeCell ref="H667:J667"/>
    <mergeCell ref="N712:N721"/>
    <mergeCell ref="N722:N731"/>
    <mergeCell ref="N732:N741"/>
    <mergeCell ref="N742:N751"/>
    <mergeCell ref="N752:N761"/>
    <mergeCell ref="N762:N771"/>
    <mergeCell ref="N772:N781"/>
    <mergeCell ref="N782:N791"/>
    <mergeCell ref="N792:N801"/>
    <mergeCell ref="N802:N811"/>
    <mergeCell ref="N812:N821"/>
    <mergeCell ref="N822:N831"/>
    <mergeCell ref="R820:T820"/>
    <mergeCell ref="R821:T821"/>
    <mergeCell ref="R822:T822"/>
    <mergeCell ref="R823:T823"/>
    <mergeCell ref="R824:T824"/>
    <mergeCell ref="R825:T825"/>
    <mergeCell ref="R826:T826"/>
    <mergeCell ref="R827:T827"/>
    <mergeCell ref="R828:T828"/>
    <mergeCell ref="R811:T811"/>
    <mergeCell ref="R812:T812"/>
    <mergeCell ref="R813:T813"/>
    <mergeCell ref="R814:T814"/>
    <mergeCell ref="R815:T815"/>
    <mergeCell ref="R816:T816"/>
    <mergeCell ref="R817:T817"/>
    <mergeCell ref="R818:T818"/>
    <mergeCell ref="R819:T819"/>
    <mergeCell ref="R802:T802"/>
    <mergeCell ref="R803:T803"/>
    <mergeCell ref="R804:T804"/>
    <mergeCell ref="R805:T805"/>
    <mergeCell ref="R806:T806"/>
    <mergeCell ref="R807:T807"/>
    <mergeCell ref="R808:T808"/>
    <mergeCell ref="R809:T809"/>
    <mergeCell ref="R810:T810"/>
    <mergeCell ref="R793:T793"/>
    <mergeCell ref="R794:T794"/>
    <mergeCell ref="R795:T795"/>
    <mergeCell ref="R796:T796"/>
    <mergeCell ref="R797:T797"/>
    <mergeCell ref="R798:T798"/>
    <mergeCell ref="R799:T799"/>
    <mergeCell ref="R800:T800"/>
    <mergeCell ref="R801:T801"/>
    <mergeCell ref="R784:T784"/>
    <mergeCell ref="R785:T785"/>
    <mergeCell ref="R786:T786"/>
    <mergeCell ref="R787:T787"/>
    <mergeCell ref="R788:T788"/>
    <mergeCell ref="R789:T789"/>
    <mergeCell ref="R790:T790"/>
    <mergeCell ref="R791:T791"/>
    <mergeCell ref="R792:T792"/>
    <mergeCell ref="R775:T775"/>
    <mergeCell ref="R776:T776"/>
    <mergeCell ref="R777:T777"/>
    <mergeCell ref="R778:T778"/>
    <mergeCell ref="R779:T779"/>
    <mergeCell ref="R780:T780"/>
    <mergeCell ref="R781:T781"/>
    <mergeCell ref="R782:T782"/>
    <mergeCell ref="R783:T783"/>
    <mergeCell ref="R766:T766"/>
    <mergeCell ref="R767:T767"/>
    <mergeCell ref="R768:T768"/>
    <mergeCell ref="R769:T769"/>
    <mergeCell ref="R770:T770"/>
    <mergeCell ref="R771:T771"/>
    <mergeCell ref="R772:T772"/>
    <mergeCell ref="R773:T773"/>
    <mergeCell ref="R774:T774"/>
    <mergeCell ref="R757:T757"/>
    <mergeCell ref="R758:T758"/>
    <mergeCell ref="R759:T759"/>
    <mergeCell ref="R760:T760"/>
    <mergeCell ref="R761:T761"/>
    <mergeCell ref="R762:T762"/>
    <mergeCell ref="R763:T763"/>
    <mergeCell ref="R764:T764"/>
    <mergeCell ref="R765:T765"/>
    <mergeCell ref="R748:T748"/>
    <mergeCell ref="R749:T749"/>
    <mergeCell ref="R750:T750"/>
    <mergeCell ref="R751:T751"/>
    <mergeCell ref="R752:T752"/>
    <mergeCell ref="R753:T753"/>
    <mergeCell ref="R754:T754"/>
    <mergeCell ref="R755:T755"/>
    <mergeCell ref="R756:T756"/>
    <mergeCell ref="R739:T739"/>
    <mergeCell ref="R740:T740"/>
    <mergeCell ref="R741:T741"/>
    <mergeCell ref="R742:T742"/>
    <mergeCell ref="R743:T743"/>
    <mergeCell ref="R744:T744"/>
    <mergeCell ref="R745:T745"/>
    <mergeCell ref="R746:T746"/>
    <mergeCell ref="R747:T747"/>
    <mergeCell ref="R730:T730"/>
    <mergeCell ref="R731:T731"/>
    <mergeCell ref="R732:T732"/>
    <mergeCell ref="R733:T733"/>
    <mergeCell ref="R734:T734"/>
    <mergeCell ref="R735:T735"/>
    <mergeCell ref="R736:T736"/>
    <mergeCell ref="R737:T737"/>
    <mergeCell ref="R738:T738"/>
    <mergeCell ref="R721:T721"/>
    <mergeCell ref="R722:T722"/>
    <mergeCell ref="R723:T723"/>
    <mergeCell ref="R724:T724"/>
    <mergeCell ref="R725:T725"/>
    <mergeCell ref="R726:T726"/>
    <mergeCell ref="R727:T727"/>
    <mergeCell ref="R728:T728"/>
    <mergeCell ref="R729:T729"/>
    <mergeCell ref="R696:T696"/>
    <mergeCell ref="R697:T697"/>
    <mergeCell ref="R698:T698"/>
    <mergeCell ref="R699:T699"/>
    <mergeCell ref="R700:T700"/>
    <mergeCell ref="R678:T678"/>
    <mergeCell ref="R679:T679"/>
    <mergeCell ref="R680:T680"/>
    <mergeCell ref="R681:T681"/>
    <mergeCell ref="R682:T682"/>
    <mergeCell ref="R683:T683"/>
    <mergeCell ref="R684:T684"/>
    <mergeCell ref="R685:T685"/>
    <mergeCell ref="R686:T686"/>
    <mergeCell ref="R712:T712"/>
    <mergeCell ref="R713:T713"/>
    <mergeCell ref="R714:T714"/>
    <mergeCell ref="R701:T701"/>
    <mergeCell ref="R702:T702"/>
    <mergeCell ref="R703:T703"/>
    <mergeCell ref="R704:T704"/>
    <mergeCell ref="R705:T705"/>
    <mergeCell ref="R706:T706"/>
    <mergeCell ref="R707:T707"/>
    <mergeCell ref="R708:T708"/>
    <mergeCell ref="R709:T709"/>
    <mergeCell ref="R674:T674"/>
    <mergeCell ref="R675:T675"/>
    <mergeCell ref="R676:T676"/>
    <mergeCell ref="R677:T677"/>
    <mergeCell ref="R660:T660"/>
    <mergeCell ref="R661:T661"/>
    <mergeCell ref="R662:T662"/>
    <mergeCell ref="R663:T663"/>
    <mergeCell ref="R664:T664"/>
    <mergeCell ref="R665:T665"/>
    <mergeCell ref="R666:T666"/>
    <mergeCell ref="R667:T667"/>
    <mergeCell ref="R668:T668"/>
    <mergeCell ref="R692:T692"/>
    <mergeCell ref="R693:T693"/>
    <mergeCell ref="R694:T694"/>
    <mergeCell ref="R695:T695"/>
    <mergeCell ref="R657:T657"/>
    <mergeCell ref="R658:T658"/>
    <mergeCell ref="R659:T659"/>
    <mergeCell ref="R642:T642"/>
    <mergeCell ref="R643:T643"/>
    <mergeCell ref="R644:T644"/>
    <mergeCell ref="R645:T645"/>
    <mergeCell ref="R646:T646"/>
    <mergeCell ref="R647:T647"/>
    <mergeCell ref="R648:T648"/>
    <mergeCell ref="R649:T649"/>
    <mergeCell ref="R650:T650"/>
    <mergeCell ref="R669:T669"/>
    <mergeCell ref="R670:T670"/>
    <mergeCell ref="R671:T671"/>
    <mergeCell ref="R672:T672"/>
    <mergeCell ref="R673:T673"/>
    <mergeCell ref="R638:T638"/>
    <mergeCell ref="R639:T639"/>
    <mergeCell ref="R622:T622"/>
    <mergeCell ref="R623:T623"/>
    <mergeCell ref="R624:T624"/>
    <mergeCell ref="R625:T625"/>
    <mergeCell ref="R626:T626"/>
    <mergeCell ref="R627:T627"/>
    <mergeCell ref="R628:T628"/>
    <mergeCell ref="R629:T629"/>
    <mergeCell ref="R630:T630"/>
    <mergeCell ref="R651:T651"/>
    <mergeCell ref="R652:T652"/>
    <mergeCell ref="R653:T653"/>
    <mergeCell ref="R654:T654"/>
    <mergeCell ref="R655:T655"/>
    <mergeCell ref="R656:T656"/>
    <mergeCell ref="R640:T640"/>
    <mergeCell ref="R641:T641"/>
    <mergeCell ref="R615:T615"/>
    <mergeCell ref="R598:T598"/>
    <mergeCell ref="R599:T599"/>
    <mergeCell ref="R600:T600"/>
    <mergeCell ref="R601:T601"/>
    <mergeCell ref="R602:T602"/>
    <mergeCell ref="R603:T603"/>
    <mergeCell ref="R604:T604"/>
    <mergeCell ref="R605:T605"/>
    <mergeCell ref="R606:T606"/>
    <mergeCell ref="R631:T631"/>
    <mergeCell ref="R632:T632"/>
    <mergeCell ref="R633:T633"/>
    <mergeCell ref="R634:T634"/>
    <mergeCell ref="R635:T635"/>
    <mergeCell ref="R636:T636"/>
    <mergeCell ref="R637:T637"/>
    <mergeCell ref="R621:T621"/>
    <mergeCell ref="R612:T612"/>
    <mergeCell ref="R613:T613"/>
    <mergeCell ref="R614:T614"/>
    <mergeCell ref="R577:T577"/>
    <mergeCell ref="R578:T578"/>
    <mergeCell ref="R579:T579"/>
    <mergeCell ref="R580:T580"/>
    <mergeCell ref="R581:T581"/>
    <mergeCell ref="R582:T582"/>
    <mergeCell ref="R583:T583"/>
    <mergeCell ref="R584:T584"/>
    <mergeCell ref="R585:T585"/>
    <mergeCell ref="R568:T568"/>
    <mergeCell ref="R569:T569"/>
    <mergeCell ref="R570:T570"/>
    <mergeCell ref="R571:T571"/>
    <mergeCell ref="R572:T572"/>
    <mergeCell ref="R573:T573"/>
    <mergeCell ref="R574:T574"/>
    <mergeCell ref="R575:T575"/>
    <mergeCell ref="R576:T576"/>
    <mergeCell ref="R559:T559"/>
    <mergeCell ref="R560:T560"/>
    <mergeCell ref="R561:T561"/>
    <mergeCell ref="R562:T562"/>
    <mergeCell ref="R563:T563"/>
    <mergeCell ref="R564:T564"/>
    <mergeCell ref="R565:T565"/>
    <mergeCell ref="R566:T566"/>
    <mergeCell ref="R567:T567"/>
    <mergeCell ref="R550:T550"/>
    <mergeCell ref="R551:T551"/>
    <mergeCell ref="R552:T552"/>
    <mergeCell ref="R553:T553"/>
    <mergeCell ref="R554:T554"/>
    <mergeCell ref="R555:T555"/>
    <mergeCell ref="R556:T556"/>
    <mergeCell ref="R557:T557"/>
    <mergeCell ref="R558:T558"/>
    <mergeCell ref="R541:T541"/>
    <mergeCell ref="R542:T542"/>
    <mergeCell ref="R543:T543"/>
    <mergeCell ref="R544:T544"/>
    <mergeCell ref="R545:T545"/>
    <mergeCell ref="R546:T546"/>
    <mergeCell ref="R547:T547"/>
    <mergeCell ref="R548:T548"/>
    <mergeCell ref="R549:T549"/>
    <mergeCell ref="R532:T532"/>
    <mergeCell ref="R533:T533"/>
    <mergeCell ref="R534:T534"/>
    <mergeCell ref="R535:T535"/>
    <mergeCell ref="R536:T536"/>
    <mergeCell ref="R537:T537"/>
    <mergeCell ref="R538:T538"/>
    <mergeCell ref="R539:T539"/>
    <mergeCell ref="R540:T540"/>
    <mergeCell ref="R518:T518"/>
    <mergeCell ref="R519:T519"/>
    <mergeCell ref="R520:T520"/>
    <mergeCell ref="R521:T521"/>
    <mergeCell ref="R522:T522"/>
    <mergeCell ref="R523:T523"/>
    <mergeCell ref="R524:T524"/>
    <mergeCell ref="R525:T525"/>
    <mergeCell ref="R526:T526"/>
    <mergeCell ref="R509:T509"/>
    <mergeCell ref="R510:T510"/>
    <mergeCell ref="R511:T511"/>
    <mergeCell ref="R512:T512"/>
    <mergeCell ref="R513:T513"/>
    <mergeCell ref="R514:T514"/>
    <mergeCell ref="R515:T515"/>
    <mergeCell ref="R516:T516"/>
    <mergeCell ref="R517:T517"/>
    <mergeCell ref="R500:T500"/>
    <mergeCell ref="R501:T501"/>
    <mergeCell ref="R502:T502"/>
    <mergeCell ref="R503:T503"/>
    <mergeCell ref="R504:T504"/>
    <mergeCell ref="R505:T505"/>
    <mergeCell ref="R506:T506"/>
    <mergeCell ref="R507:T507"/>
    <mergeCell ref="R508:T508"/>
    <mergeCell ref="R491:T491"/>
    <mergeCell ref="R492:T492"/>
    <mergeCell ref="R493:T493"/>
    <mergeCell ref="R494:T494"/>
    <mergeCell ref="R495:T495"/>
    <mergeCell ref="R496:T496"/>
    <mergeCell ref="R497:T497"/>
    <mergeCell ref="R498:T498"/>
    <mergeCell ref="R499:T499"/>
    <mergeCell ref="R483:T483"/>
    <mergeCell ref="R484:T484"/>
    <mergeCell ref="R485:T485"/>
    <mergeCell ref="R486:T486"/>
    <mergeCell ref="R487:T487"/>
    <mergeCell ref="R488:T488"/>
    <mergeCell ref="R489:T489"/>
    <mergeCell ref="R490:T490"/>
    <mergeCell ref="R471:T471"/>
    <mergeCell ref="R472:T472"/>
    <mergeCell ref="R473:T473"/>
    <mergeCell ref="R474:T474"/>
    <mergeCell ref="R475:T475"/>
    <mergeCell ref="R476:T476"/>
    <mergeCell ref="R477:T477"/>
    <mergeCell ref="R478:T478"/>
    <mergeCell ref="R479:T479"/>
    <mergeCell ref="R481:T481"/>
    <mergeCell ref="R464:T464"/>
    <mergeCell ref="R465:T465"/>
    <mergeCell ref="R466:T466"/>
    <mergeCell ref="R467:T467"/>
    <mergeCell ref="R468:T468"/>
    <mergeCell ref="R469:T469"/>
    <mergeCell ref="R470:T470"/>
    <mergeCell ref="R448:T448"/>
    <mergeCell ref="R449:T449"/>
    <mergeCell ref="R450:T450"/>
    <mergeCell ref="R451:T451"/>
    <mergeCell ref="R452:T452"/>
    <mergeCell ref="R453:T453"/>
    <mergeCell ref="R454:T454"/>
    <mergeCell ref="R455:T455"/>
    <mergeCell ref="R456:T456"/>
    <mergeCell ref="R482:T482"/>
    <mergeCell ref="R442:T442"/>
    <mergeCell ref="R443:T443"/>
    <mergeCell ref="R444:T444"/>
    <mergeCell ref="R445:T445"/>
    <mergeCell ref="R446:T446"/>
    <mergeCell ref="R447:T447"/>
    <mergeCell ref="R417:T417"/>
    <mergeCell ref="R418:T418"/>
    <mergeCell ref="R419:T419"/>
    <mergeCell ref="R420:T420"/>
    <mergeCell ref="R421:T421"/>
    <mergeCell ref="R422:T422"/>
    <mergeCell ref="R423:T423"/>
    <mergeCell ref="R424:T424"/>
    <mergeCell ref="R425:T425"/>
    <mergeCell ref="R462:T462"/>
    <mergeCell ref="R463:T463"/>
    <mergeCell ref="R408:T408"/>
    <mergeCell ref="R409:T409"/>
    <mergeCell ref="R410:T410"/>
    <mergeCell ref="R411:T411"/>
    <mergeCell ref="R412:T412"/>
    <mergeCell ref="R413:T413"/>
    <mergeCell ref="R414:T414"/>
    <mergeCell ref="R415:T415"/>
    <mergeCell ref="R416:T416"/>
    <mergeCell ref="R399:T399"/>
    <mergeCell ref="R400:T400"/>
    <mergeCell ref="R401:T401"/>
    <mergeCell ref="R402:T402"/>
    <mergeCell ref="R403:T403"/>
    <mergeCell ref="R404:T404"/>
    <mergeCell ref="R405:T405"/>
    <mergeCell ref="R406:T406"/>
    <mergeCell ref="R407:T407"/>
    <mergeCell ref="R390:T390"/>
    <mergeCell ref="R391:T391"/>
    <mergeCell ref="R392:T392"/>
    <mergeCell ref="R393:T393"/>
    <mergeCell ref="R394:T394"/>
    <mergeCell ref="R395:T395"/>
    <mergeCell ref="R396:T396"/>
    <mergeCell ref="R397:T397"/>
    <mergeCell ref="R398:T398"/>
    <mergeCell ref="R381:T381"/>
    <mergeCell ref="R382:T382"/>
    <mergeCell ref="R383:T383"/>
    <mergeCell ref="R384:T384"/>
    <mergeCell ref="R385:T385"/>
    <mergeCell ref="R386:T386"/>
    <mergeCell ref="R387:T387"/>
    <mergeCell ref="R388:T388"/>
    <mergeCell ref="R389:T389"/>
    <mergeCell ref="R372:T372"/>
    <mergeCell ref="R373:T373"/>
    <mergeCell ref="R374:T374"/>
    <mergeCell ref="R375:T375"/>
    <mergeCell ref="R376:T376"/>
    <mergeCell ref="R377:T377"/>
    <mergeCell ref="R378:T378"/>
    <mergeCell ref="R379:T379"/>
    <mergeCell ref="R380:T380"/>
    <mergeCell ref="R358:T358"/>
    <mergeCell ref="R359:T359"/>
    <mergeCell ref="R360:T360"/>
    <mergeCell ref="R361:T361"/>
    <mergeCell ref="R362:T362"/>
    <mergeCell ref="R363:T363"/>
    <mergeCell ref="R364:T364"/>
    <mergeCell ref="R365:T365"/>
    <mergeCell ref="R366:T366"/>
    <mergeCell ref="R349:T349"/>
    <mergeCell ref="R350:T350"/>
    <mergeCell ref="R351:T351"/>
    <mergeCell ref="R352:T352"/>
    <mergeCell ref="R353:T353"/>
    <mergeCell ref="R354:T354"/>
    <mergeCell ref="R355:T355"/>
    <mergeCell ref="R356:T356"/>
    <mergeCell ref="R357:T357"/>
    <mergeCell ref="R340:T340"/>
    <mergeCell ref="R341:T341"/>
    <mergeCell ref="R342:T342"/>
    <mergeCell ref="R343:T343"/>
    <mergeCell ref="R344:T344"/>
    <mergeCell ref="R345:T345"/>
    <mergeCell ref="R346:T346"/>
    <mergeCell ref="R347:T347"/>
    <mergeCell ref="R348:T348"/>
    <mergeCell ref="R331:T331"/>
    <mergeCell ref="R332:T332"/>
    <mergeCell ref="R320:T320"/>
    <mergeCell ref="R321:T321"/>
    <mergeCell ref="R333:T333"/>
    <mergeCell ref="R334:T334"/>
    <mergeCell ref="R335:T335"/>
    <mergeCell ref="R336:T336"/>
    <mergeCell ref="R337:T337"/>
    <mergeCell ref="R338:T338"/>
    <mergeCell ref="R339:T339"/>
    <mergeCell ref="R322:T322"/>
    <mergeCell ref="R323:T323"/>
    <mergeCell ref="R324:T324"/>
    <mergeCell ref="R325:T325"/>
    <mergeCell ref="R326:T326"/>
    <mergeCell ref="R327:T327"/>
    <mergeCell ref="R328:T328"/>
    <mergeCell ref="R329:T329"/>
    <mergeCell ref="R330:T330"/>
    <mergeCell ref="R311:T311"/>
    <mergeCell ref="R312:T312"/>
    <mergeCell ref="R313:T313"/>
    <mergeCell ref="R299:T299"/>
    <mergeCell ref="R300:T300"/>
    <mergeCell ref="R301:T301"/>
    <mergeCell ref="R314:T314"/>
    <mergeCell ref="R315:T315"/>
    <mergeCell ref="R316:T316"/>
    <mergeCell ref="R317:T317"/>
    <mergeCell ref="R318:T318"/>
    <mergeCell ref="R319:T319"/>
    <mergeCell ref="R302:T302"/>
    <mergeCell ref="R303:T303"/>
    <mergeCell ref="R304:T304"/>
    <mergeCell ref="R305:T305"/>
    <mergeCell ref="R306:T306"/>
    <mergeCell ref="R307:T307"/>
    <mergeCell ref="R308:T308"/>
    <mergeCell ref="R309:T309"/>
    <mergeCell ref="R310:T310"/>
    <mergeCell ref="R258:T258"/>
    <mergeCell ref="R259:T259"/>
    <mergeCell ref="R260:T260"/>
    <mergeCell ref="R261:T261"/>
    <mergeCell ref="R262:T262"/>
    <mergeCell ref="R263:T263"/>
    <mergeCell ref="R264:T264"/>
    <mergeCell ref="R265:T265"/>
    <mergeCell ref="R266:T266"/>
    <mergeCell ref="R249:T249"/>
    <mergeCell ref="R250:T250"/>
    <mergeCell ref="R251:T251"/>
    <mergeCell ref="R252:T252"/>
    <mergeCell ref="R253:T253"/>
    <mergeCell ref="R254:T254"/>
    <mergeCell ref="R255:T255"/>
    <mergeCell ref="R256:T256"/>
    <mergeCell ref="R257:T257"/>
    <mergeCell ref="R240:T240"/>
    <mergeCell ref="R241:T241"/>
    <mergeCell ref="R242:T242"/>
    <mergeCell ref="R243:T243"/>
    <mergeCell ref="R244:T244"/>
    <mergeCell ref="R245:T245"/>
    <mergeCell ref="R246:T246"/>
    <mergeCell ref="R247:T247"/>
    <mergeCell ref="R248:T248"/>
    <mergeCell ref="R231:T231"/>
    <mergeCell ref="R232:T232"/>
    <mergeCell ref="R233:T233"/>
    <mergeCell ref="R234:T234"/>
    <mergeCell ref="R235:T235"/>
    <mergeCell ref="R236:T236"/>
    <mergeCell ref="R237:T237"/>
    <mergeCell ref="R238:T238"/>
    <mergeCell ref="R239:T239"/>
    <mergeCell ref="R222:T222"/>
    <mergeCell ref="R223:T223"/>
    <mergeCell ref="R224:T224"/>
    <mergeCell ref="R225:T225"/>
    <mergeCell ref="R226:T226"/>
    <mergeCell ref="R227:T227"/>
    <mergeCell ref="R228:T228"/>
    <mergeCell ref="R229:T229"/>
    <mergeCell ref="R230:T230"/>
    <mergeCell ref="R206:T206"/>
    <mergeCell ref="R207:T207"/>
    <mergeCell ref="R208:T208"/>
    <mergeCell ref="R209:T209"/>
    <mergeCell ref="R210:T210"/>
    <mergeCell ref="R211:T211"/>
    <mergeCell ref="R212:T212"/>
    <mergeCell ref="R213:T213"/>
    <mergeCell ref="R214:T214"/>
    <mergeCell ref="R197:T197"/>
    <mergeCell ref="R198:T198"/>
    <mergeCell ref="R199:T199"/>
    <mergeCell ref="R200:T200"/>
    <mergeCell ref="R201:T201"/>
    <mergeCell ref="R202:T202"/>
    <mergeCell ref="R203:T203"/>
    <mergeCell ref="R204:T204"/>
    <mergeCell ref="R205:T205"/>
    <mergeCell ref="R188:T188"/>
    <mergeCell ref="R189:T189"/>
    <mergeCell ref="R190:T190"/>
    <mergeCell ref="R191:T191"/>
    <mergeCell ref="R192:T192"/>
    <mergeCell ref="R193:T193"/>
    <mergeCell ref="R194:T194"/>
    <mergeCell ref="R195:T195"/>
    <mergeCell ref="R196:T196"/>
    <mergeCell ref="R179:T179"/>
    <mergeCell ref="R180:T180"/>
    <mergeCell ref="R181:T181"/>
    <mergeCell ref="R182:T182"/>
    <mergeCell ref="R183:T183"/>
    <mergeCell ref="R184:T184"/>
    <mergeCell ref="R185:T185"/>
    <mergeCell ref="R186:T186"/>
    <mergeCell ref="R187:T187"/>
    <mergeCell ref="R170:T170"/>
    <mergeCell ref="R171:T171"/>
    <mergeCell ref="R172:T172"/>
    <mergeCell ref="R173:T173"/>
    <mergeCell ref="R174:T174"/>
    <mergeCell ref="R175:T175"/>
    <mergeCell ref="R176:T176"/>
    <mergeCell ref="R177:T177"/>
    <mergeCell ref="R178:T178"/>
    <mergeCell ref="R161:T161"/>
    <mergeCell ref="R162:T162"/>
    <mergeCell ref="R163:T163"/>
    <mergeCell ref="R164:T164"/>
    <mergeCell ref="R165:T165"/>
    <mergeCell ref="R166:T166"/>
    <mergeCell ref="R167:T167"/>
    <mergeCell ref="R168:T168"/>
    <mergeCell ref="R169:T169"/>
    <mergeCell ref="R152:T152"/>
    <mergeCell ref="R153:T153"/>
    <mergeCell ref="R154:T154"/>
    <mergeCell ref="R155:T155"/>
    <mergeCell ref="R156:T156"/>
    <mergeCell ref="R157:T157"/>
    <mergeCell ref="R158:T158"/>
    <mergeCell ref="R159:T159"/>
    <mergeCell ref="R160:T160"/>
    <mergeCell ref="R141:T141"/>
    <mergeCell ref="R142:T142"/>
    <mergeCell ref="R143:T143"/>
    <mergeCell ref="R144:T144"/>
    <mergeCell ref="R145:T145"/>
    <mergeCell ref="R146:T146"/>
    <mergeCell ref="R147:T147"/>
    <mergeCell ref="R148:T148"/>
    <mergeCell ref="R149:T149"/>
    <mergeCell ref="R132:T132"/>
    <mergeCell ref="R133:T133"/>
    <mergeCell ref="R134:T134"/>
    <mergeCell ref="R135:T135"/>
    <mergeCell ref="R136:T136"/>
    <mergeCell ref="R137:T137"/>
    <mergeCell ref="R138:T138"/>
    <mergeCell ref="R139:T139"/>
    <mergeCell ref="R140:T140"/>
    <mergeCell ref="R111:T111"/>
    <mergeCell ref="R112:T112"/>
    <mergeCell ref="R113:T113"/>
    <mergeCell ref="R114:T114"/>
    <mergeCell ref="R115:T115"/>
    <mergeCell ref="R116:T116"/>
    <mergeCell ref="R117:T117"/>
    <mergeCell ref="R118:T118"/>
    <mergeCell ref="R101:T101"/>
    <mergeCell ref="R102:T102"/>
    <mergeCell ref="R103:T103"/>
    <mergeCell ref="R104:T104"/>
    <mergeCell ref="R105:T105"/>
    <mergeCell ref="R106:T106"/>
    <mergeCell ref="R107:T107"/>
    <mergeCell ref="R108:T108"/>
    <mergeCell ref="R109:T109"/>
    <mergeCell ref="R96:T96"/>
    <mergeCell ref="R97:T97"/>
    <mergeCell ref="R98:T98"/>
    <mergeCell ref="R99:T99"/>
    <mergeCell ref="R100:T100"/>
    <mergeCell ref="R81:T81"/>
    <mergeCell ref="R82:T82"/>
    <mergeCell ref="R83:T83"/>
    <mergeCell ref="R84:T84"/>
    <mergeCell ref="R85:T85"/>
    <mergeCell ref="R86:T86"/>
    <mergeCell ref="R87:T87"/>
    <mergeCell ref="R88:T88"/>
    <mergeCell ref="R89:T89"/>
    <mergeCell ref="R90:T90"/>
    <mergeCell ref="R91:T91"/>
    <mergeCell ref="R110:T110"/>
    <mergeCell ref="R77:T77"/>
    <mergeCell ref="R78:T78"/>
    <mergeCell ref="R79:T79"/>
    <mergeCell ref="R80:T80"/>
    <mergeCell ref="R61:T61"/>
    <mergeCell ref="R62:T62"/>
    <mergeCell ref="R63:T63"/>
    <mergeCell ref="R64:T64"/>
    <mergeCell ref="R65:T65"/>
    <mergeCell ref="R66:T66"/>
    <mergeCell ref="R67:T67"/>
    <mergeCell ref="R68:T68"/>
    <mergeCell ref="R69:T69"/>
    <mergeCell ref="R92:T92"/>
    <mergeCell ref="R93:T93"/>
    <mergeCell ref="R94:T94"/>
    <mergeCell ref="R95:T95"/>
    <mergeCell ref="R55:T55"/>
    <mergeCell ref="R56:T56"/>
    <mergeCell ref="R57:T57"/>
    <mergeCell ref="R58:T58"/>
    <mergeCell ref="R59:T59"/>
    <mergeCell ref="R60:T60"/>
    <mergeCell ref="R40:T40"/>
    <mergeCell ref="R41:T41"/>
    <mergeCell ref="R42:T42"/>
    <mergeCell ref="R43:T43"/>
    <mergeCell ref="R44:T44"/>
    <mergeCell ref="R45:T45"/>
    <mergeCell ref="R46:T46"/>
    <mergeCell ref="R47:T47"/>
    <mergeCell ref="R48:T48"/>
    <mergeCell ref="R72:T72"/>
    <mergeCell ref="R73:T73"/>
    <mergeCell ref="Y752:Y761"/>
    <mergeCell ref="Y762:Y771"/>
    <mergeCell ref="Y772:Y781"/>
    <mergeCell ref="Y782:Y791"/>
    <mergeCell ref="Y792:Y801"/>
    <mergeCell ref="Y802:Y811"/>
    <mergeCell ref="R22:T22"/>
    <mergeCell ref="R23:T23"/>
    <mergeCell ref="R24:T24"/>
    <mergeCell ref="R25:T25"/>
    <mergeCell ref="R26:T26"/>
    <mergeCell ref="R27:T27"/>
    <mergeCell ref="R28:T28"/>
    <mergeCell ref="R29:T29"/>
    <mergeCell ref="R30:T30"/>
    <mergeCell ref="R31:T31"/>
    <mergeCell ref="R32:T32"/>
    <mergeCell ref="R33:T33"/>
    <mergeCell ref="R34:T34"/>
    <mergeCell ref="R35:T35"/>
    <mergeCell ref="R36:T36"/>
    <mergeCell ref="R37:T37"/>
    <mergeCell ref="R38:T38"/>
    <mergeCell ref="R39:T39"/>
    <mergeCell ref="Y662:Y671"/>
    <mergeCell ref="Y672:Y681"/>
    <mergeCell ref="Y682:Y691"/>
    <mergeCell ref="Y692:Y701"/>
    <mergeCell ref="Y702:Y711"/>
    <mergeCell ref="Y712:Y721"/>
    <mergeCell ref="Y722:Y731"/>
    <mergeCell ref="Y732:Y741"/>
    <mergeCell ref="Y742:Y751"/>
    <mergeCell ref="Y572:Y581"/>
    <mergeCell ref="Y582:Y591"/>
    <mergeCell ref="Y592:Y601"/>
    <mergeCell ref="Y602:Y611"/>
    <mergeCell ref="Y612:Y621"/>
    <mergeCell ref="Y622:Y631"/>
    <mergeCell ref="Y632:Y641"/>
    <mergeCell ref="Y642:Y651"/>
    <mergeCell ref="Y652:Y661"/>
    <mergeCell ref="Y482:Y491"/>
    <mergeCell ref="Y492:Y501"/>
    <mergeCell ref="Y502:Y511"/>
    <mergeCell ref="Y512:Y521"/>
    <mergeCell ref="Y522:Y531"/>
    <mergeCell ref="Y532:Y541"/>
    <mergeCell ref="Y542:Y551"/>
    <mergeCell ref="Y552:Y561"/>
    <mergeCell ref="Y562:Y571"/>
    <mergeCell ref="Y392:Y401"/>
    <mergeCell ref="Y402:Y411"/>
    <mergeCell ref="Y412:Y421"/>
    <mergeCell ref="Y422:Y431"/>
    <mergeCell ref="Y432:Y441"/>
    <mergeCell ref="Y442:Y451"/>
    <mergeCell ref="Y452:Y461"/>
    <mergeCell ref="Y462:Y471"/>
    <mergeCell ref="Y472:Y481"/>
    <mergeCell ref="Y302:Y311"/>
    <mergeCell ref="Y312:Y321"/>
    <mergeCell ref="Y322:Y331"/>
    <mergeCell ref="Y332:Y341"/>
    <mergeCell ref="Y342:Y351"/>
    <mergeCell ref="Y352:Y361"/>
    <mergeCell ref="Y362:Y371"/>
    <mergeCell ref="Y372:Y381"/>
    <mergeCell ref="Y382:Y391"/>
    <mergeCell ref="Y202:Y211"/>
    <mergeCell ref="Y212:Y221"/>
    <mergeCell ref="Y222:Y231"/>
    <mergeCell ref="Y232:Y241"/>
    <mergeCell ref="Y242:Y251"/>
    <mergeCell ref="Y252:Y261"/>
    <mergeCell ref="Y262:Y271"/>
    <mergeCell ref="Y272:Y281"/>
    <mergeCell ref="Y282:Y291"/>
    <mergeCell ref="W782:W791"/>
    <mergeCell ref="W792:W801"/>
    <mergeCell ref="W802:W811"/>
    <mergeCell ref="W812:W821"/>
    <mergeCell ref="W822:W831"/>
    <mergeCell ref="Y6:Y11"/>
    <mergeCell ref="Y22:Y31"/>
    <mergeCell ref="Y32:Y41"/>
    <mergeCell ref="Y42:Y51"/>
    <mergeCell ref="Y52:Y61"/>
    <mergeCell ref="Y62:Y71"/>
    <mergeCell ref="Y72:Y81"/>
    <mergeCell ref="Y82:Y91"/>
    <mergeCell ref="Y92:Y101"/>
    <mergeCell ref="Y102:Y111"/>
    <mergeCell ref="Y112:Y121"/>
    <mergeCell ref="Y122:Y131"/>
    <mergeCell ref="Y132:Y141"/>
    <mergeCell ref="Y142:Y151"/>
    <mergeCell ref="Y152:Y161"/>
    <mergeCell ref="Y162:Y171"/>
    <mergeCell ref="Y172:Y181"/>
    <mergeCell ref="Y182:Y191"/>
    <mergeCell ref="Y192:Y201"/>
    <mergeCell ref="W692:W701"/>
    <mergeCell ref="W702:W711"/>
    <mergeCell ref="W712:W721"/>
    <mergeCell ref="W722:W731"/>
    <mergeCell ref="W732:W741"/>
    <mergeCell ref="W742:W751"/>
    <mergeCell ref="W752:W761"/>
    <mergeCell ref="W762:W771"/>
    <mergeCell ref="W772:W781"/>
    <mergeCell ref="W602:W611"/>
    <mergeCell ref="W612:W621"/>
    <mergeCell ref="W622:W631"/>
    <mergeCell ref="W632:W641"/>
    <mergeCell ref="W642:W651"/>
    <mergeCell ref="W652:W661"/>
    <mergeCell ref="W662:W671"/>
    <mergeCell ref="W672:W681"/>
    <mergeCell ref="W682:W691"/>
    <mergeCell ref="W502:W511"/>
    <mergeCell ref="W512:W521"/>
    <mergeCell ref="W522:W531"/>
    <mergeCell ref="W532:W541"/>
    <mergeCell ref="W542:W551"/>
    <mergeCell ref="W552:W561"/>
    <mergeCell ref="W562:W571"/>
    <mergeCell ref="W572:W581"/>
    <mergeCell ref="W582:W591"/>
    <mergeCell ref="W412:W421"/>
    <mergeCell ref="W422:W431"/>
    <mergeCell ref="W432:W441"/>
    <mergeCell ref="W442:W451"/>
    <mergeCell ref="W452:W461"/>
    <mergeCell ref="W462:W471"/>
    <mergeCell ref="W472:W481"/>
    <mergeCell ref="W482:W491"/>
    <mergeCell ref="W492:W501"/>
    <mergeCell ref="W322:W331"/>
    <mergeCell ref="W332:W341"/>
    <mergeCell ref="W342:W351"/>
    <mergeCell ref="W352:W361"/>
    <mergeCell ref="W362:W371"/>
    <mergeCell ref="W372:W381"/>
    <mergeCell ref="W382:W391"/>
    <mergeCell ref="W392:W401"/>
    <mergeCell ref="W402:W411"/>
    <mergeCell ref="W222:W231"/>
    <mergeCell ref="W232:W241"/>
    <mergeCell ref="W242:W251"/>
    <mergeCell ref="W252:W261"/>
    <mergeCell ref="W262:W271"/>
    <mergeCell ref="W272:W281"/>
    <mergeCell ref="W282:W291"/>
    <mergeCell ref="W292:W301"/>
    <mergeCell ref="W302:W311"/>
    <mergeCell ref="W312:W321"/>
    <mergeCell ref="W142:W151"/>
    <mergeCell ref="W152:W161"/>
    <mergeCell ref="W162:W171"/>
    <mergeCell ref="W172:W181"/>
    <mergeCell ref="W182:W191"/>
    <mergeCell ref="W192:W201"/>
    <mergeCell ref="W202:W211"/>
    <mergeCell ref="W212:W221"/>
    <mergeCell ref="W32:W41"/>
    <mergeCell ref="W42:W51"/>
    <mergeCell ref="W52:W61"/>
    <mergeCell ref="W62:W71"/>
    <mergeCell ref="W72:W81"/>
    <mergeCell ref="W82:W91"/>
    <mergeCell ref="W92:W101"/>
    <mergeCell ref="W102:W111"/>
    <mergeCell ref="W112:W121"/>
    <mergeCell ref="R16:T16"/>
    <mergeCell ref="R17:T17"/>
    <mergeCell ref="R18:T18"/>
    <mergeCell ref="R19:T19"/>
    <mergeCell ref="R20:T20"/>
    <mergeCell ref="R21:T21"/>
    <mergeCell ref="O6:O11"/>
    <mergeCell ref="H804:J804"/>
    <mergeCell ref="H805:J805"/>
    <mergeCell ref="H806:J806"/>
    <mergeCell ref="H807:J807"/>
    <mergeCell ref="H808:J808"/>
    <mergeCell ref="H809:J809"/>
    <mergeCell ref="H810:J810"/>
    <mergeCell ref="H811:J811"/>
    <mergeCell ref="R5:Y5"/>
    <mergeCell ref="R6:R7"/>
    <mergeCell ref="S6:S7"/>
    <mergeCell ref="T6:T7"/>
    <mergeCell ref="U6:U7"/>
    <mergeCell ref="V6:V7"/>
    <mergeCell ref="R11:T11"/>
    <mergeCell ref="R12:T12"/>
    <mergeCell ref="W12:W21"/>
    <mergeCell ref="Y12:Y21"/>
    <mergeCell ref="R13:T13"/>
    <mergeCell ref="R14:T14"/>
    <mergeCell ref="R15:T15"/>
    <mergeCell ref="H795:J795"/>
    <mergeCell ref="H796:J796"/>
    <mergeCell ref="H797:J797"/>
    <mergeCell ref="W132:W141"/>
    <mergeCell ref="H798:J798"/>
    <mergeCell ref="H799:J799"/>
    <mergeCell ref="H800:J800"/>
    <mergeCell ref="H801:J801"/>
    <mergeCell ref="H802:J802"/>
    <mergeCell ref="H803:J803"/>
    <mergeCell ref="H779:J779"/>
    <mergeCell ref="H780:J780"/>
    <mergeCell ref="H781:J781"/>
    <mergeCell ref="H782:J782"/>
    <mergeCell ref="H783:J783"/>
    <mergeCell ref="H784:J784"/>
    <mergeCell ref="H785:J785"/>
    <mergeCell ref="H786:J786"/>
    <mergeCell ref="H787:J787"/>
    <mergeCell ref="H770:J770"/>
    <mergeCell ref="H771:J771"/>
    <mergeCell ref="H772:J772"/>
    <mergeCell ref="H773:J773"/>
    <mergeCell ref="H774:J774"/>
    <mergeCell ref="H775:J775"/>
    <mergeCell ref="H776:J776"/>
    <mergeCell ref="H777:J777"/>
    <mergeCell ref="H778:J778"/>
    <mergeCell ref="H754:J754"/>
    <mergeCell ref="H755:J755"/>
    <mergeCell ref="H756:J756"/>
    <mergeCell ref="H757:J757"/>
    <mergeCell ref="H758:J758"/>
    <mergeCell ref="H759:J759"/>
    <mergeCell ref="H760:J760"/>
    <mergeCell ref="H761:J761"/>
    <mergeCell ref="H762:J762"/>
    <mergeCell ref="H745:J745"/>
    <mergeCell ref="H746:J746"/>
    <mergeCell ref="H747:J747"/>
    <mergeCell ref="H748:J748"/>
    <mergeCell ref="H749:J749"/>
    <mergeCell ref="H750:J750"/>
    <mergeCell ref="H751:J751"/>
    <mergeCell ref="H752:J752"/>
    <mergeCell ref="H753:J753"/>
    <mergeCell ref="H736:J736"/>
    <mergeCell ref="H737:J737"/>
    <mergeCell ref="H738:J738"/>
    <mergeCell ref="H739:J739"/>
    <mergeCell ref="H740:J740"/>
    <mergeCell ref="H741:J741"/>
    <mergeCell ref="H742:J742"/>
    <mergeCell ref="H743:J743"/>
    <mergeCell ref="H744:J744"/>
    <mergeCell ref="H718:J718"/>
    <mergeCell ref="H719:J719"/>
    <mergeCell ref="H720:J720"/>
    <mergeCell ref="H721:J721"/>
    <mergeCell ref="H722:J722"/>
    <mergeCell ref="H723:J723"/>
    <mergeCell ref="H724:J724"/>
    <mergeCell ref="H725:J725"/>
    <mergeCell ref="H726:J726"/>
    <mergeCell ref="H699:J699"/>
    <mergeCell ref="H700:J700"/>
    <mergeCell ref="H701:J701"/>
    <mergeCell ref="H702:J702"/>
    <mergeCell ref="H703:J703"/>
    <mergeCell ref="H704:J704"/>
    <mergeCell ref="H705:J705"/>
    <mergeCell ref="H706:J706"/>
    <mergeCell ref="H707:J707"/>
    <mergeCell ref="H681:J681"/>
    <mergeCell ref="H682:J682"/>
    <mergeCell ref="H683:J683"/>
    <mergeCell ref="H684:J684"/>
    <mergeCell ref="H685:J685"/>
    <mergeCell ref="H686:J686"/>
    <mergeCell ref="H687:J687"/>
    <mergeCell ref="H688:J688"/>
    <mergeCell ref="H689:J689"/>
    <mergeCell ref="H672:J672"/>
    <mergeCell ref="H673:J673"/>
    <mergeCell ref="H674:J674"/>
    <mergeCell ref="H675:J675"/>
    <mergeCell ref="H676:J676"/>
    <mergeCell ref="H677:J677"/>
    <mergeCell ref="H678:J678"/>
    <mergeCell ref="H679:J679"/>
    <mergeCell ref="H680:J680"/>
    <mergeCell ref="H651:J651"/>
    <mergeCell ref="H652:J652"/>
    <mergeCell ref="H653:J653"/>
    <mergeCell ref="H654:J654"/>
    <mergeCell ref="H655:J655"/>
    <mergeCell ref="H656:J656"/>
    <mergeCell ref="H657:J657"/>
    <mergeCell ref="H658:J658"/>
    <mergeCell ref="H659:J659"/>
    <mergeCell ref="H666:J666"/>
    <mergeCell ref="H665:J665"/>
    <mergeCell ref="H664:J664"/>
    <mergeCell ref="H663:J663"/>
    <mergeCell ref="H662:J662"/>
    <mergeCell ref="H661:J661"/>
    <mergeCell ref="H660:J660"/>
    <mergeCell ref="H650:J650"/>
    <mergeCell ref="H625:J625"/>
    <mergeCell ref="H626:J626"/>
    <mergeCell ref="H627:J627"/>
    <mergeCell ref="H628:J628"/>
    <mergeCell ref="H629:J629"/>
    <mergeCell ref="H630:J630"/>
    <mergeCell ref="H631:J631"/>
    <mergeCell ref="H632:J632"/>
    <mergeCell ref="H633:J633"/>
    <mergeCell ref="H603:J603"/>
    <mergeCell ref="H604:J604"/>
    <mergeCell ref="H605:J605"/>
    <mergeCell ref="H606:J606"/>
    <mergeCell ref="H607:J607"/>
    <mergeCell ref="H608:J608"/>
    <mergeCell ref="H609:J609"/>
    <mergeCell ref="H610:J610"/>
    <mergeCell ref="H611:J611"/>
    <mergeCell ref="H640:J640"/>
    <mergeCell ref="H641:J641"/>
    <mergeCell ref="H642:J642"/>
    <mergeCell ref="H643:J643"/>
    <mergeCell ref="H644:J644"/>
    <mergeCell ref="H645:J645"/>
    <mergeCell ref="H646:J646"/>
    <mergeCell ref="H647:J647"/>
    <mergeCell ref="H648:J648"/>
    <mergeCell ref="H649:J649"/>
    <mergeCell ref="H581:J581"/>
    <mergeCell ref="H582:J582"/>
    <mergeCell ref="H583:J583"/>
    <mergeCell ref="H584:J584"/>
    <mergeCell ref="H585:J585"/>
    <mergeCell ref="H586:J586"/>
    <mergeCell ref="H587:J587"/>
    <mergeCell ref="H588:J588"/>
    <mergeCell ref="H589:J589"/>
    <mergeCell ref="H572:J572"/>
    <mergeCell ref="H573:J573"/>
    <mergeCell ref="H574:J574"/>
    <mergeCell ref="H575:J575"/>
    <mergeCell ref="H576:J576"/>
    <mergeCell ref="H577:J577"/>
    <mergeCell ref="H578:J578"/>
    <mergeCell ref="H579:J579"/>
    <mergeCell ref="H580:J580"/>
    <mergeCell ref="H563:J563"/>
    <mergeCell ref="H564:J564"/>
    <mergeCell ref="H565:J565"/>
    <mergeCell ref="H566:J566"/>
    <mergeCell ref="H567:J567"/>
    <mergeCell ref="H568:J568"/>
    <mergeCell ref="H569:J569"/>
    <mergeCell ref="H570:J570"/>
    <mergeCell ref="H571:J571"/>
    <mergeCell ref="H554:J554"/>
    <mergeCell ref="H555:J555"/>
    <mergeCell ref="H556:J556"/>
    <mergeCell ref="H557:J557"/>
    <mergeCell ref="H558:J558"/>
    <mergeCell ref="H559:J559"/>
    <mergeCell ref="H560:J560"/>
    <mergeCell ref="H561:J561"/>
    <mergeCell ref="H562:J562"/>
    <mergeCell ref="H545:J545"/>
    <mergeCell ref="H546:J546"/>
    <mergeCell ref="H547:J547"/>
    <mergeCell ref="H548:J548"/>
    <mergeCell ref="H549:J549"/>
    <mergeCell ref="H550:J550"/>
    <mergeCell ref="H551:J551"/>
    <mergeCell ref="H552:J552"/>
    <mergeCell ref="H553:J553"/>
    <mergeCell ref="H536:J536"/>
    <mergeCell ref="H537:J537"/>
    <mergeCell ref="H538:J538"/>
    <mergeCell ref="H539:J539"/>
    <mergeCell ref="H540:J540"/>
    <mergeCell ref="H541:J541"/>
    <mergeCell ref="H542:J542"/>
    <mergeCell ref="H543:J543"/>
    <mergeCell ref="H544:J544"/>
    <mergeCell ref="H519:J519"/>
    <mergeCell ref="H520:J520"/>
    <mergeCell ref="H521:J521"/>
    <mergeCell ref="H522:J522"/>
    <mergeCell ref="H523:J523"/>
    <mergeCell ref="H524:J524"/>
    <mergeCell ref="H525:J525"/>
    <mergeCell ref="H526:J526"/>
    <mergeCell ref="H509:J509"/>
    <mergeCell ref="H510:J510"/>
    <mergeCell ref="H511:J511"/>
    <mergeCell ref="H512:J512"/>
    <mergeCell ref="H513:J513"/>
    <mergeCell ref="H514:J514"/>
    <mergeCell ref="H515:J515"/>
    <mergeCell ref="H516:J516"/>
    <mergeCell ref="H517:J517"/>
    <mergeCell ref="H490:J490"/>
    <mergeCell ref="H465:J465"/>
    <mergeCell ref="H466:J466"/>
    <mergeCell ref="H467:J467"/>
    <mergeCell ref="H468:J468"/>
    <mergeCell ref="H469:J469"/>
    <mergeCell ref="H470:J470"/>
    <mergeCell ref="H471:J471"/>
    <mergeCell ref="H472:J472"/>
    <mergeCell ref="H473:J473"/>
    <mergeCell ref="H500:J500"/>
    <mergeCell ref="H501:J501"/>
    <mergeCell ref="H502:J502"/>
    <mergeCell ref="H503:J503"/>
    <mergeCell ref="H504:J504"/>
    <mergeCell ref="H505:J505"/>
    <mergeCell ref="H506:J506"/>
    <mergeCell ref="H491:J491"/>
    <mergeCell ref="H492:J492"/>
    <mergeCell ref="H493:J493"/>
    <mergeCell ref="H494:J494"/>
    <mergeCell ref="H495:J495"/>
    <mergeCell ref="H496:J496"/>
    <mergeCell ref="H497:J497"/>
    <mergeCell ref="H498:J498"/>
    <mergeCell ref="H499:J499"/>
    <mergeCell ref="H421:J421"/>
    <mergeCell ref="H422:J422"/>
    <mergeCell ref="H423:J423"/>
    <mergeCell ref="H424:J424"/>
    <mergeCell ref="H425:J425"/>
    <mergeCell ref="H426:J426"/>
    <mergeCell ref="H427:J427"/>
    <mergeCell ref="H428:J428"/>
    <mergeCell ref="H429:J429"/>
    <mergeCell ref="H482:J482"/>
    <mergeCell ref="H483:J483"/>
    <mergeCell ref="H484:J484"/>
    <mergeCell ref="H485:J485"/>
    <mergeCell ref="H486:J486"/>
    <mergeCell ref="H487:J487"/>
    <mergeCell ref="H488:J488"/>
    <mergeCell ref="H489:J489"/>
    <mergeCell ref="H412:J412"/>
    <mergeCell ref="H413:J413"/>
    <mergeCell ref="H414:J414"/>
    <mergeCell ref="H415:J415"/>
    <mergeCell ref="H416:J416"/>
    <mergeCell ref="H417:J417"/>
    <mergeCell ref="H418:J418"/>
    <mergeCell ref="H419:J419"/>
    <mergeCell ref="H420:J420"/>
    <mergeCell ref="H403:J403"/>
    <mergeCell ref="H404:J404"/>
    <mergeCell ref="H405:J405"/>
    <mergeCell ref="H406:J406"/>
    <mergeCell ref="H407:J407"/>
    <mergeCell ref="H408:J408"/>
    <mergeCell ref="H409:J409"/>
    <mergeCell ref="H410:J410"/>
    <mergeCell ref="H411:J411"/>
    <mergeCell ref="H395:J395"/>
    <mergeCell ref="H396:J396"/>
    <mergeCell ref="H397:J397"/>
    <mergeCell ref="H398:J398"/>
    <mergeCell ref="H399:J399"/>
    <mergeCell ref="H400:J400"/>
    <mergeCell ref="H401:J401"/>
    <mergeCell ref="H402:J402"/>
    <mergeCell ref="H385:J385"/>
    <mergeCell ref="H386:J386"/>
    <mergeCell ref="H387:J387"/>
    <mergeCell ref="H388:J388"/>
    <mergeCell ref="H389:J389"/>
    <mergeCell ref="H390:J390"/>
    <mergeCell ref="H391:J391"/>
    <mergeCell ref="H392:J392"/>
    <mergeCell ref="H393:J393"/>
    <mergeCell ref="H378:J378"/>
    <mergeCell ref="H379:J379"/>
    <mergeCell ref="H380:J380"/>
    <mergeCell ref="H381:J381"/>
    <mergeCell ref="H382:J382"/>
    <mergeCell ref="H383:J383"/>
    <mergeCell ref="H384:J384"/>
    <mergeCell ref="H358:J358"/>
    <mergeCell ref="H359:J359"/>
    <mergeCell ref="H360:J360"/>
    <mergeCell ref="H361:J361"/>
    <mergeCell ref="H362:J362"/>
    <mergeCell ref="H363:J363"/>
    <mergeCell ref="H364:J364"/>
    <mergeCell ref="H365:J365"/>
    <mergeCell ref="H366:J366"/>
    <mergeCell ref="H394:J394"/>
    <mergeCell ref="H352:J352"/>
    <mergeCell ref="H353:J353"/>
    <mergeCell ref="H354:J354"/>
    <mergeCell ref="H355:J355"/>
    <mergeCell ref="H356:J356"/>
    <mergeCell ref="H357:J357"/>
    <mergeCell ref="H340:J340"/>
    <mergeCell ref="H341:J341"/>
    <mergeCell ref="H342:J342"/>
    <mergeCell ref="H343:J343"/>
    <mergeCell ref="H344:J344"/>
    <mergeCell ref="H345:J345"/>
    <mergeCell ref="H346:J346"/>
    <mergeCell ref="H347:J347"/>
    <mergeCell ref="H348:J348"/>
    <mergeCell ref="H376:J376"/>
    <mergeCell ref="H377:J377"/>
    <mergeCell ref="H331:J331"/>
    <mergeCell ref="H332:J332"/>
    <mergeCell ref="H333:J333"/>
    <mergeCell ref="H334:J334"/>
    <mergeCell ref="H335:J335"/>
    <mergeCell ref="H336:J336"/>
    <mergeCell ref="H337:J337"/>
    <mergeCell ref="H338:J338"/>
    <mergeCell ref="H339:J339"/>
    <mergeCell ref="H322:J322"/>
    <mergeCell ref="H323:J323"/>
    <mergeCell ref="H324:J324"/>
    <mergeCell ref="H325:J325"/>
    <mergeCell ref="H326:J326"/>
    <mergeCell ref="H327:J327"/>
    <mergeCell ref="H328:J328"/>
    <mergeCell ref="H329:J329"/>
    <mergeCell ref="H330:J330"/>
    <mergeCell ref="H305:J305"/>
    <mergeCell ref="H306:J306"/>
    <mergeCell ref="H307:J307"/>
    <mergeCell ref="H308:J308"/>
    <mergeCell ref="H309:J309"/>
    <mergeCell ref="H310:J310"/>
    <mergeCell ref="H311:J311"/>
    <mergeCell ref="H312:J312"/>
    <mergeCell ref="H313:J313"/>
    <mergeCell ref="H283:J283"/>
    <mergeCell ref="H284:J284"/>
    <mergeCell ref="H285:J285"/>
    <mergeCell ref="H286:J286"/>
    <mergeCell ref="H287:J287"/>
    <mergeCell ref="H288:J288"/>
    <mergeCell ref="H289:J289"/>
    <mergeCell ref="H290:J290"/>
    <mergeCell ref="H291:J291"/>
    <mergeCell ref="H259:J259"/>
    <mergeCell ref="H260:J260"/>
    <mergeCell ref="H261:J261"/>
    <mergeCell ref="H262:J262"/>
    <mergeCell ref="H263:J263"/>
    <mergeCell ref="H264:J264"/>
    <mergeCell ref="H265:J265"/>
    <mergeCell ref="H266:J266"/>
    <mergeCell ref="H249:J249"/>
    <mergeCell ref="H250:J250"/>
    <mergeCell ref="H251:J251"/>
    <mergeCell ref="H252:J252"/>
    <mergeCell ref="H253:J253"/>
    <mergeCell ref="H254:J254"/>
    <mergeCell ref="H255:J255"/>
    <mergeCell ref="H256:J256"/>
    <mergeCell ref="H257:J257"/>
    <mergeCell ref="H242:J242"/>
    <mergeCell ref="H243:J243"/>
    <mergeCell ref="H244:J244"/>
    <mergeCell ref="H245:J245"/>
    <mergeCell ref="H246:J246"/>
    <mergeCell ref="H247:J247"/>
    <mergeCell ref="H248:J248"/>
    <mergeCell ref="H231:J231"/>
    <mergeCell ref="H232:J232"/>
    <mergeCell ref="H233:J233"/>
    <mergeCell ref="H234:J234"/>
    <mergeCell ref="H235:J235"/>
    <mergeCell ref="H236:J236"/>
    <mergeCell ref="H237:J237"/>
    <mergeCell ref="H238:J238"/>
    <mergeCell ref="H239:J239"/>
    <mergeCell ref="H258:J258"/>
    <mergeCell ref="H210:J210"/>
    <mergeCell ref="H181:J181"/>
    <mergeCell ref="H182:J182"/>
    <mergeCell ref="H183:J183"/>
    <mergeCell ref="H184:J184"/>
    <mergeCell ref="H185:J185"/>
    <mergeCell ref="H186:J186"/>
    <mergeCell ref="H187:J187"/>
    <mergeCell ref="H188:J188"/>
    <mergeCell ref="H189:J189"/>
    <mergeCell ref="H222:J222"/>
    <mergeCell ref="H223:J223"/>
    <mergeCell ref="H224:J224"/>
    <mergeCell ref="H225:J225"/>
    <mergeCell ref="H226:J226"/>
    <mergeCell ref="H227:J227"/>
    <mergeCell ref="H228:J228"/>
    <mergeCell ref="H211:J211"/>
    <mergeCell ref="H212:J212"/>
    <mergeCell ref="H213:J213"/>
    <mergeCell ref="H214:J214"/>
    <mergeCell ref="H215:J215"/>
    <mergeCell ref="H216:J216"/>
    <mergeCell ref="H217:J217"/>
    <mergeCell ref="H218:J218"/>
    <mergeCell ref="H219:J219"/>
    <mergeCell ref="H157:J157"/>
    <mergeCell ref="H158:J158"/>
    <mergeCell ref="H159:J159"/>
    <mergeCell ref="H160:J160"/>
    <mergeCell ref="H161:J161"/>
    <mergeCell ref="H162:J162"/>
    <mergeCell ref="H163:J163"/>
    <mergeCell ref="H164:J164"/>
    <mergeCell ref="H165:J165"/>
    <mergeCell ref="H135:J135"/>
    <mergeCell ref="H136:J136"/>
    <mergeCell ref="H137:J137"/>
    <mergeCell ref="H138:J138"/>
    <mergeCell ref="H139:J139"/>
    <mergeCell ref="H140:J140"/>
    <mergeCell ref="H141:J141"/>
    <mergeCell ref="H142:J142"/>
    <mergeCell ref="H143:J143"/>
    <mergeCell ref="H110:J110"/>
    <mergeCell ref="H111:J111"/>
    <mergeCell ref="H112:J112"/>
    <mergeCell ref="H113:J113"/>
    <mergeCell ref="H114:J114"/>
    <mergeCell ref="H115:J115"/>
    <mergeCell ref="H116:J116"/>
    <mergeCell ref="H117:J117"/>
    <mergeCell ref="H118:J118"/>
    <mergeCell ref="H101:J101"/>
    <mergeCell ref="H102:J102"/>
    <mergeCell ref="H103:J103"/>
    <mergeCell ref="H104:J104"/>
    <mergeCell ref="H105:J105"/>
    <mergeCell ref="H106:J106"/>
    <mergeCell ref="H107:J107"/>
    <mergeCell ref="H108:J108"/>
    <mergeCell ref="H109:J109"/>
    <mergeCell ref="H92:J92"/>
    <mergeCell ref="H93:J93"/>
    <mergeCell ref="H94:J94"/>
    <mergeCell ref="H95:J95"/>
    <mergeCell ref="H96:J96"/>
    <mergeCell ref="H97:J97"/>
    <mergeCell ref="H98:J98"/>
    <mergeCell ref="H99:J99"/>
    <mergeCell ref="H100:J100"/>
    <mergeCell ref="H75:J75"/>
    <mergeCell ref="H76:J76"/>
    <mergeCell ref="H77:J77"/>
    <mergeCell ref="H78:J78"/>
    <mergeCell ref="H79:J79"/>
    <mergeCell ref="H80:J80"/>
    <mergeCell ref="H81:J81"/>
    <mergeCell ref="H82:J82"/>
    <mergeCell ref="H83:J83"/>
    <mergeCell ref="H84:J84"/>
    <mergeCell ref="H85:J85"/>
    <mergeCell ref="H86:J86"/>
    <mergeCell ref="H87:J87"/>
    <mergeCell ref="H88:J88"/>
    <mergeCell ref="H89:J89"/>
    <mergeCell ref="H90:J90"/>
    <mergeCell ref="H91:J91"/>
    <mergeCell ref="H41:J41"/>
    <mergeCell ref="H42:J42"/>
    <mergeCell ref="H43:J43"/>
    <mergeCell ref="H44:J44"/>
    <mergeCell ref="H45:J45"/>
    <mergeCell ref="H46:J46"/>
    <mergeCell ref="H47:J47"/>
    <mergeCell ref="H48:J48"/>
    <mergeCell ref="H49:J49"/>
    <mergeCell ref="O742:O751"/>
    <mergeCell ref="O752:O761"/>
    <mergeCell ref="O762:O771"/>
    <mergeCell ref="O772:O781"/>
    <mergeCell ref="O782:O791"/>
    <mergeCell ref="O792:O801"/>
    <mergeCell ref="O802:O811"/>
    <mergeCell ref="O812:O821"/>
    <mergeCell ref="O222:O231"/>
    <mergeCell ref="O232:O241"/>
    <mergeCell ref="O242:O251"/>
    <mergeCell ref="O252:O261"/>
    <mergeCell ref="O262:O271"/>
    <mergeCell ref="O272:O281"/>
    <mergeCell ref="O282:O291"/>
    <mergeCell ref="O292:O301"/>
    <mergeCell ref="O302:O311"/>
    <mergeCell ref="M752:M761"/>
    <mergeCell ref="M762:M771"/>
    <mergeCell ref="M772:M781"/>
    <mergeCell ref="M782:M791"/>
    <mergeCell ref="M792:M801"/>
    <mergeCell ref="M802:M811"/>
    <mergeCell ref="O822:O831"/>
    <mergeCell ref="O542:O551"/>
    <mergeCell ref="O552:O561"/>
    <mergeCell ref="O562:O571"/>
    <mergeCell ref="O572:O581"/>
    <mergeCell ref="O582:O591"/>
    <mergeCell ref="O592:O601"/>
    <mergeCell ref="O602:O611"/>
    <mergeCell ref="O612:O621"/>
    <mergeCell ref="O622:O631"/>
    <mergeCell ref="O382:O391"/>
    <mergeCell ref="O392:O401"/>
    <mergeCell ref="O402:O411"/>
    <mergeCell ref="O412:O421"/>
    <mergeCell ref="O422:O431"/>
    <mergeCell ref="O432:O441"/>
    <mergeCell ref="O442:O451"/>
    <mergeCell ref="O452:O461"/>
    <mergeCell ref="O462:O471"/>
    <mergeCell ref="O132:O141"/>
    <mergeCell ref="O142:O151"/>
    <mergeCell ref="O152:O161"/>
    <mergeCell ref="O162:O171"/>
    <mergeCell ref="O172:O181"/>
    <mergeCell ref="M552:M561"/>
    <mergeCell ref="M562:M571"/>
    <mergeCell ref="M572:M581"/>
    <mergeCell ref="M582:M591"/>
    <mergeCell ref="M592:M601"/>
    <mergeCell ref="M602:M611"/>
    <mergeCell ref="M612:M621"/>
    <mergeCell ref="M622:M631"/>
    <mergeCell ref="M632:M641"/>
    <mergeCell ref="M392:M401"/>
    <mergeCell ref="M402:M411"/>
    <mergeCell ref="M412:M421"/>
    <mergeCell ref="M422:M431"/>
    <mergeCell ref="M432:M441"/>
    <mergeCell ref="N262:N271"/>
    <mergeCell ref="N272:N281"/>
    <mergeCell ref="N282:N291"/>
    <mergeCell ref="N292:N301"/>
    <mergeCell ref="N302:N311"/>
    <mergeCell ref="N312:N321"/>
    <mergeCell ref="N322:N331"/>
    <mergeCell ref="N332:N341"/>
    <mergeCell ref="N342:N351"/>
    <mergeCell ref="N172:N181"/>
    <mergeCell ref="N182:N191"/>
    <mergeCell ref="N192:N201"/>
    <mergeCell ref="N202:N211"/>
    <mergeCell ref="H5:O5"/>
    <mergeCell ref="M22:M31"/>
    <mergeCell ref="M32:M41"/>
    <mergeCell ref="M42:M51"/>
    <mergeCell ref="M52:M61"/>
    <mergeCell ref="M62:M71"/>
    <mergeCell ref="M72:M81"/>
    <mergeCell ref="H13:J13"/>
    <mergeCell ref="H14:J14"/>
    <mergeCell ref="H15:J15"/>
    <mergeCell ref="H16:J16"/>
    <mergeCell ref="H17:J17"/>
    <mergeCell ref="H18:J18"/>
    <mergeCell ref="H19:J19"/>
    <mergeCell ref="H20:J20"/>
    <mergeCell ref="H21:J21"/>
    <mergeCell ref="H22:J22"/>
    <mergeCell ref="H23:J23"/>
    <mergeCell ref="H24:J24"/>
    <mergeCell ref="H25:J25"/>
    <mergeCell ref="H26:J26"/>
    <mergeCell ref="H27:J27"/>
    <mergeCell ref="H12:J12"/>
    <mergeCell ref="J6:J7"/>
    <mergeCell ref="K6:K7"/>
    <mergeCell ref="L6:L7"/>
    <mergeCell ref="O22:O31"/>
    <mergeCell ref="O32:O41"/>
    <mergeCell ref="O42:O51"/>
    <mergeCell ref="O52:O61"/>
    <mergeCell ref="O62:O71"/>
    <mergeCell ref="O72:O81"/>
    <mergeCell ref="AC832:AC841"/>
    <mergeCell ref="AA662:AA671"/>
    <mergeCell ref="AB662:AB671"/>
    <mergeCell ref="AC662:AC671"/>
    <mergeCell ref="H634:J634"/>
    <mergeCell ref="H635:J635"/>
    <mergeCell ref="D632:D641"/>
    <mergeCell ref="E632:E641"/>
    <mergeCell ref="F632:F641"/>
    <mergeCell ref="AA632:AA641"/>
    <mergeCell ref="AB632:AB641"/>
    <mergeCell ref="AC632:AC641"/>
    <mergeCell ref="H636:J636"/>
    <mergeCell ref="H637:J637"/>
    <mergeCell ref="H638:J638"/>
    <mergeCell ref="H639:J639"/>
    <mergeCell ref="O12:O21"/>
    <mergeCell ref="M442:M451"/>
    <mergeCell ref="M452:M461"/>
    <mergeCell ref="M462:M471"/>
    <mergeCell ref="M472:M481"/>
    <mergeCell ref="M222:M231"/>
    <mergeCell ref="M232:M241"/>
    <mergeCell ref="M242:M251"/>
    <mergeCell ref="M252:M261"/>
    <mergeCell ref="M262:M271"/>
    <mergeCell ref="M272:M281"/>
    <mergeCell ref="M282:M291"/>
    <mergeCell ref="M292:M301"/>
    <mergeCell ref="M302:M311"/>
    <mergeCell ref="M92:M101"/>
    <mergeCell ref="M102:M111"/>
    <mergeCell ref="X812:X821"/>
    <mergeCell ref="X822:X831"/>
    <mergeCell ref="G9:G10"/>
    <mergeCell ref="D11:E11"/>
    <mergeCell ref="AC822:AC831"/>
    <mergeCell ref="AA792:AA801"/>
    <mergeCell ref="AB792:AB801"/>
    <mergeCell ref="AC792:AC801"/>
    <mergeCell ref="AA772:AA781"/>
    <mergeCell ref="AB772:AB781"/>
    <mergeCell ref="AC772:AC781"/>
    <mergeCell ref="AA752:AA761"/>
    <mergeCell ref="AB752:AB761"/>
    <mergeCell ref="AC752:AC761"/>
    <mergeCell ref="AA732:AA741"/>
    <mergeCell ref="AB732:AB741"/>
    <mergeCell ref="AC732:AC741"/>
    <mergeCell ref="AA712:AA721"/>
    <mergeCell ref="M112:M121"/>
    <mergeCell ref="M122:M131"/>
    <mergeCell ref="M132:M141"/>
    <mergeCell ref="M142:M151"/>
    <mergeCell ref="M152:M161"/>
    <mergeCell ref="M162:M171"/>
    <mergeCell ref="M172:M181"/>
    <mergeCell ref="M812:M821"/>
    <mergeCell ref="M822:M831"/>
    <mergeCell ref="O82:O91"/>
    <mergeCell ref="O92:O101"/>
    <mergeCell ref="O102:O111"/>
    <mergeCell ref="O112:O121"/>
    <mergeCell ref="O122:O131"/>
    <mergeCell ref="H764:J764"/>
    <mergeCell ref="H765:J765"/>
    <mergeCell ref="H766:J766"/>
    <mergeCell ref="H767:J767"/>
    <mergeCell ref="H768:J768"/>
    <mergeCell ref="H769:J769"/>
    <mergeCell ref="AB842:AB851"/>
    <mergeCell ref="AC842:AC851"/>
    <mergeCell ref="AA802:AA811"/>
    <mergeCell ref="AB802:AB811"/>
    <mergeCell ref="AC802:AC811"/>
    <mergeCell ref="AD802:AD811"/>
    <mergeCell ref="AA812:AA821"/>
    <mergeCell ref="AC812:AC821"/>
    <mergeCell ref="AD792:AD801"/>
    <mergeCell ref="D802:D811"/>
    <mergeCell ref="E802:E811"/>
    <mergeCell ref="F802:F811"/>
    <mergeCell ref="AA782:AA791"/>
    <mergeCell ref="AB782:AB791"/>
    <mergeCell ref="AC782:AC791"/>
    <mergeCell ref="AD782:AD791"/>
    <mergeCell ref="D792:D801"/>
    <mergeCell ref="E792:E801"/>
    <mergeCell ref="F792:F801"/>
    <mergeCell ref="H788:J788"/>
    <mergeCell ref="H789:J789"/>
    <mergeCell ref="H790:J790"/>
    <mergeCell ref="H791:J791"/>
    <mergeCell ref="H792:J792"/>
    <mergeCell ref="H793:J793"/>
    <mergeCell ref="H794:J794"/>
    <mergeCell ref="AD752:AD761"/>
    <mergeCell ref="D762:D771"/>
    <mergeCell ref="E762:E771"/>
    <mergeCell ref="F762:F771"/>
    <mergeCell ref="AA742:AA751"/>
    <mergeCell ref="AB742:AB751"/>
    <mergeCell ref="AC742:AC751"/>
    <mergeCell ref="AD742:AD751"/>
    <mergeCell ref="D752:D761"/>
    <mergeCell ref="E752:E761"/>
    <mergeCell ref="F752:F761"/>
    <mergeCell ref="D742:D751"/>
    <mergeCell ref="E742:E751"/>
    <mergeCell ref="F742:F751"/>
    <mergeCell ref="M742:M751"/>
    <mergeCell ref="B732:B811"/>
    <mergeCell ref="C732:C811"/>
    <mergeCell ref="D732:D741"/>
    <mergeCell ref="E732:E741"/>
    <mergeCell ref="F732:F741"/>
    <mergeCell ref="AD772:AD781"/>
    <mergeCell ref="D782:D791"/>
    <mergeCell ref="E782:E791"/>
    <mergeCell ref="F782:F791"/>
    <mergeCell ref="AA762:AA771"/>
    <mergeCell ref="AB762:AB771"/>
    <mergeCell ref="AC762:AC771"/>
    <mergeCell ref="AD762:AD771"/>
    <mergeCell ref="D772:D781"/>
    <mergeCell ref="E772:E781"/>
    <mergeCell ref="F772:F781"/>
    <mergeCell ref="H763:J763"/>
    <mergeCell ref="B652:B731"/>
    <mergeCell ref="C652:C731"/>
    <mergeCell ref="D652:D661"/>
    <mergeCell ref="E652:E661"/>
    <mergeCell ref="F652:F661"/>
    <mergeCell ref="D722:D731"/>
    <mergeCell ref="E722:E731"/>
    <mergeCell ref="F722:F731"/>
    <mergeCell ref="AD732:AD741"/>
    <mergeCell ref="AA722:AA731"/>
    <mergeCell ref="AB722:AB731"/>
    <mergeCell ref="AC722:AC731"/>
    <mergeCell ref="AD722:AD731"/>
    <mergeCell ref="M722:M731"/>
    <mergeCell ref="M732:M741"/>
    <mergeCell ref="O722:O731"/>
    <mergeCell ref="O732:O741"/>
    <mergeCell ref="H727:J727"/>
    <mergeCell ref="H728:J728"/>
    <mergeCell ref="H729:J729"/>
    <mergeCell ref="H730:J730"/>
    <mergeCell ref="H731:J731"/>
    <mergeCell ref="H732:J732"/>
    <mergeCell ref="H733:J733"/>
    <mergeCell ref="H734:J734"/>
    <mergeCell ref="H735:J735"/>
    <mergeCell ref="AD702:AD711"/>
    <mergeCell ref="D712:D721"/>
    <mergeCell ref="E712:E721"/>
    <mergeCell ref="F712:F721"/>
    <mergeCell ref="AB712:AB721"/>
    <mergeCell ref="AC712:AC721"/>
    <mergeCell ref="AD712:AD721"/>
    <mergeCell ref="M702:M711"/>
    <mergeCell ref="M712:M721"/>
    <mergeCell ref="O702:O711"/>
    <mergeCell ref="O712:O721"/>
    <mergeCell ref="H708:J708"/>
    <mergeCell ref="H709:J709"/>
    <mergeCell ref="H710:J710"/>
    <mergeCell ref="H711:J711"/>
    <mergeCell ref="H712:J712"/>
    <mergeCell ref="H713:J713"/>
    <mergeCell ref="H714:J714"/>
    <mergeCell ref="H715:J715"/>
    <mergeCell ref="H716:J716"/>
    <mergeCell ref="H717:J717"/>
    <mergeCell ref="D702:D711"/>
    <mergeCell ref="E702:E711"/>
    <mergeCell ref="F702:F711"/>
    <mergeCell ref="AA702:AA711"/>
    <mergeCell ref="AB702:AB711"/>
    <mergeCell ref="AC702:AC711"/>
    <mergeCell ref="R710:T710"/>
    <mergeCell ref="R711:T711"/>
    <mergeCell ref="R715:T715"/>
    <mergeCell ref="R716:T716"/>
    <mergeCell ref="R717:T717"/>
    <mergeCell ref="R718:T718"/>
    <mergeCell ref="R719:T719"/>
    <mergeCell ref="R720:T720"/>
    <mergeCell ref="AD682:AD691"/>
    <mergeCell ref="D692:D701"/>
    <mergeCell ref="E692:E701"/>
    <mergeCell ref="F692:F701"/>
    <mergeCell ref="AA692:AA701"/>
    <mergeCell ref="AB692:AB701"/>
    <mergeCell ref="AC692:AC701"/>
    <mergeCell ref="AD692:AD701"/>
    <mergeCell ref="M682:M691"/>
    <mergeCell ref="M692:M701"/>
    <mergeCell ref="O682:O691"/>
    <mergeCell ref="O692:O701"/>
    <mergeCell ref="H690:J690"/>
    <mergeCell ref="H691:J691"/>
    <mergeCell ref="H692:J692"/>
    <mergeCell ref="H693:J693"/>
    <mergeCell ref="H694:J694"/>
    <mergeCell ref="H695:J695"/>
    <mergeCell ref="H696:J696"/>
    <mergeCell ref="H697:J697"/>
    <mergeCell ref="H698:J698"/>
    <mergeCell ref="D682:D691"/>
    <mergeCell ref="E682:E691"/>
    <mergeCell ref="F682:F691"/>
    <mergeCell ref="AA682:AA691"/>
    <mergeCell ref="AB682:AB691"/>
    <mergeCell ref="AC682:AC691"/>
    <mergeCell ref="R687:T687"/>
    <mergeCell ref="R688:T688"/>
    <mergeCell ref="R689:T689"/>
    <mergeCell ref="R690:T690"/>
    <mergeCell ref="R691:T691"/>
    <mergeCell ref="AD662:AD671"/>
    <mergeCell ref="D672:D681"/>
    <mergeCell ref="E672:E681"/>
    <mergeCell ref="F672:F681"/>
    <mergeCell ref="D662:D671"/>
    <mergeCell ref="E662:E671"/>
    <mergeCell ref="F662:F671"/>
    <mergeCell ref="AA672:AA681"/>
    <mergeCell ref="AB672:AB681"/>
    <mergeCell ref="AC672:AC681"/>
    <mergeCell ref="AD672:AD681"/>
    <mergeCell ref="M662:M671"/>
    <mergeCell ref="M672:M681"/>
    <mergeCell ref="O662:O671"/>
    <mergeCell ref="O672:O681"/>
    <mergeCell ref="AD632:AD641"/>
    <mergeCell ref="D642:D651"/>
    <mergeCell ref="E642:E651"/>
    <mergeCell ref="F642:F651"/>
    <mergeCell ref="AA652:AA661"/>
    <mergeCell ref="AB652:AB661"/>
    <mergeCell ref="AC652:AC661"/>
    <mergeCell ref="AD652:AD661"/>
    <mergeCell ref="AA642:AA651"/>
    <mergeCell ref="AB642:AB651"/>
    <mergeCell ref="AC642:AC651"/>
    <mergeCell ref="AD642:AD651"/>
    <mergeCell ref="M642:M651"/>
    <mergeCell ref="M652:M661"/>
    <mergeCell ref="O632:O641"/>
    <mergeCell ref="O642:O651"/>
    <mergeCell ref="O652:O661"/>
    <mergeCell ref="AD612:AD621"/>
    <mergeCell ref="D622:D631"/>
    <mergeCell ref="E622:E631"/>
    <mergeCell ref="F622:F631"/>
    <mergeCell ref="AA622:AA631"/>
    <mergeCell ref="AB622:AB631"/>
    <mergeCell ref="AC622:AC631"/>
    <mergeCell ref="AD622:AD631"/>
    <mergeCell ref="H612:J612"/>
    <mergeCell ref="H613:J613"/>
    <mergeCell ref="H614:J614"/>
    <mergeCell ref="H615:J615"/>
    <mergeCell ref="H616:J616"/>
    <mergeCell ref="H617:J617"/>
    <mergeCell ref="H618:J618"/>
    <mergeCell ref="H619:J619"/>
    <mergeCell ref="H620:J620"/>
    <mergeCell ref="H621:J621"/>
    <mergeCell ref="H622:J622"/>
    <mergeCell ref="H623:J623"/>
    <mergeCell ref="H624:J624"/>
    <mergeCell ref="D612:D621"/>
    <mergeCell ref="E612:E621"/>
    <mergeCell ref="F612:F621"/>
    <mergeCell ref="AA612:AA621"/>
    <mergeCell ref="AB612:AB621"/>
    <mergeCell ref="AC612:AC621"/>
    <mergeCell ref="R616:T616"/>
    <mergeCell ref="R617:T617"/>
    <mergeCell ref="R618:T618"/>
    <mergeCell ref="R619:T619"/>
    <mergeCell ref="R620:T620"/>
    <mergeCell ref="AB592:AB601"/>
    <mergeCell ref="AC592:AC601"/>
    <mergeCell ref="AD592:AD601"/>
    <mergeCell ref="D602:D611"/>
    <mergeCell ref="E602:E611"/>
    <mergeCell ref="F602:F611"/>
    <mergeCell ref="AA602:AA611"/>
    <mergeCell ref="AB602:AB611"/>
    <mergeCell ref="AC602:AC611"/>
    <mergeCell ref="AD602:AD611"/>
    <mergeCell ref="H592:J592"/>
    <mergeCell ref="H593:J593"/>
    <mergeCell ref="H594:J594"/>
    <mergeCell ref="H595:J595"/>
    <mergeCell ref="H596:J596"/>
    <mergeCell ref="H597:J597"/>
    <mergeCell ref="H598:J598"/>
    <mergeCell ref="H599:J599"/>
    <mergeCell ref="H600:J600"/>
    <mergeCell ref="H601:J601"/>
    <mergeCell ref="H602:J602"/>
    <mergeCell ref="R607:T607"/>
    <mergeCell ref="R608:T608"/>
    <mergeCell ref="R609:T609"/>
    <mergeCell ref="R610:T610"/>
    <mergeCell ref="R611:T611"/>
    <mergeCell ref="D582:D591"/>
    <mergeCell ref="E582:E591"/>
    <mergeCell ref="F582:F591"/>
    <mergeCell ref="AA592:AA601"/>
    <mergeCell ref="H590:J590"/>
    <mergeCell ref="H591:J591"/>
    <mergeCell ref="W592:W601"/>
    <mergeCell ref="R586:T586"/>
    <mergeCell ref="R587:T587"/>
    <mergeCell ref="R588:T588"/>
    <mergeCell ref="R589:T589"/>
    <mergeCell ref="R590:T590"/>
    <mergeCell ref="R591:T591"/>
    <mergeCell ref="R592:T592"/>
    <mergeCell ref="R593:T593"/>
    <mergeCell ref="R594:T594"/>
    <mergeCell ref="R595:T595"/>
    <mergeCell ref="R596:T596"/>
    <mergeCell ref="R597:T597"/>
    <mergeCell ref="AD572:AD581"/>
    <mergeCell ref="AA562:AA571"/>
    <mergeCell ref="AB562:AB571"/>
    <mergeCell ref="AC562:AC571"/>
    <mergeCell ref="AD562:AD571"/>
    <mergeCell ref="AA582:AA591"/>
    <mergeCell ref="AB582:AB591"/>
    <mergeCell ref="AC582:AC591"/>
    <mergeCell ref="AD582:AD591"/>
    <mergeCell ref="B572:B651"/>
    <mergeCell ref="C572:C651"/>
    <mergeCell ref="D572:D581"/>
    <mergeCell ref="E572:E581"/>
    <mergeCell ref="F572:F581"/>
    <mergeCell ref="AA552:AA561"/>
    <mergeCell ref="AB552:AB561"/>
    <mergeCell ref="AC552:AC561"/>
    <mergeCell ref="B492:B571"/>
    <mergeCell ref="C492:C571"/>
    <mergeCell ref="D492:D501"/>
    <mergeCell ref="E492:E501"/>
    <mergeCell ref="F492:F501"/>
    <mergeCell ref="AA572:AA581"/>
    <mergeCell ref="AB572:AB581"/>
    <mergeCell ref="AC572:AC581"/>
    <mergeCell ref="D592:D601"/>
    <mergeCell ref="E592:E601"/>
    <mergeCell ref="F592:F601"/>
    <mergeCell ref="D542:D551"/>
    <mergeCell ref="E542:E551"/>
    <mergeCell ref="F542:F551"/>
    <mergeCell ref="AD552:AD561"/>
    <mergeCell ref="D562:D571"/>
    <mergeCell ref="E562:E571"/>
    <mergeCell ref="F562:F571"/>
    <mergeCell ref="AA542:AA551"/>
    <mergeCell ref="AB542:AB551"/>
    <mergeCell ref="AC542:AC551"/>
    <mergeCell ref="AD542:AD551"/>
    <mergeCell ref="D552:D561"/>
    <mergeCell ref="E552:E561"/>
    <mergeCell ref="F552:F561"/>
    <mergeCell ref="M542:M551"/>
    <mergeCell ref="AD522:AD531"/>
    <mergeCell ref="D532:D541"/>
    <mergeCell ref="E532:E541"/>
    <mergeCell ref="F532:F541"/>
    <mergeCell ref="AA532:AA541"/>
    <mergeCell ref="AB532:AB541"/>
    <mergeCell ref="AC532:AC541"/>
    <mergeCell ref="AD532:AD541"/>
    <mergeCell ref="M522:M531"/>
    <mergeCell ref="M532:M541"/>
    <mergeCell ref="O522:O531"/>
    <mergeCell ref="O532:O541"/>
    <mergeCell ref="H527:J527"/>
    <mergeCell ref="H528:J528"/>
    <mergeCell ref="H529:J529"/>
    <mergeCell ref="H530:J530"/>
    <mergeCell ref="H531:J531"/>
    <mergeCell ref="H532:J532"/>
    <mergeCell ref="H533:J533"/>
    <mergeCell ref="H534:J534"/>
    <mergeCell ref="H535:J535"/>
    <mergeCell ref="D522:D531"/>
    <mergeCell ref="E522:E531"/>
    <mergeCell ref="F522:F531"/>
    <mergeCell ref="AA522:AA531"/>
    <mergeCell ref="AB522:AB531"/>
    <mergeCell ref="AC522:AC531"/>
    <mergeCell ref="R527:T527"/>
    <mergeCell ref="R528:T528"/>
    <mergeCell ref="R529:T529"/>
    <mergeCell ref="R530:T530"/>
    <mergeCell ref="R531:T531"/>
    <mergeCell ref="AA502:AA511"/>
    <mergeCell ref="AB502:AB511"/>
    <mergeCell ref="AC502:AC511"/>
    <mergeCell ref="AD502:AD511"/>
    <mergeCell ref="D512:D521"/>
    <mergeCell ref="E512:E521"/>
    <mergeCell ref="F512:F521"/>
    <mergeCell ref="D502:D511"/>
    <mergeCell ref="E502:E511"/>
    <mergeCell ref="F502:F511"/>
    <mergeCell ref="AA512:AA521"/>
    <mergeCell ref="AB512:AB521"/>
    <mergeCell ref="AC512:AC521"/>
    <mergeCell ref="AD512:AD521"/>
    <mergeCell ref="M502:M511"/>
    <mergeCell ref="M512:M521"/>
    <mergeCell ref="O502:O511"/>
    <mergeCell ref="O512:O521"/>
    <mergeCell ref="H507:J507"/>
    <mergeCell ref="H508:J508"/>
    <mergeCell ref="H518:J518"/>
    <mergeCell ref="AD472:AD481"/>
    <mergeCell ref="D482:D491"/>
    <mergeCell ref="E482:E491"/>
    <mergeCell ref="F482:F491"/>
    <mergeCell ref="AA492:AA501"/>
    <mergeCell ref="AB492:AB501"/>
    <mergeCell ref="AC492:AC501"/>
    <mergeCell ref="AD492:AD501"/>
    <mergeCell ref="AA482:AA491"/>
    <mergeCell ref="AB482:AB491"/>
    <mergeCell ref="AC482:AC491"/>
    <mergeCell ref="AD482:AD491"/>
    <mergeCell ref="M482:M491"/>
    <mergeCell ref="M492:M501"/>
    <mergeCell ref="O472:O481"/>
    <mergeCell ref="O482:O491"/>
    <mergeCell ref="O492:O501"/>
    <mergeCell ref="H474:J474"/>
    <mergeCell ref="H475:J475"/>
    <mergeCell ref="D472:D481"/>
    <mergeCell ref="E472:E481"/>
    <mergeCell ref="F472:F481"/>
    <mergeCell ref="AA472:AA481"/>
    <mergeCell ref="AB472:AB481"/>
    <mergeCell ref="AC472:AC481"/>
    <mergeCell ref="H476:J476"/>
    <mergeCell ref="H477:J477"/>
    <mergeCell ref="H478:J478"/>
    <mergeCell ref="H479:J479"/>
    <mergeCell ref="H480:J480"/>
    <mergeCell ref="H481:J481"/>
    <mergeCell ref="R480:T480"/>
    <mergeCell ref="AD452:AD461"/>
    <mergeCell ref="D462:D471"/>
    <mergeCell ref="E462:E471"/>
    <mergeCell ref="F462:F471"/>
    <mergeCell ref="AA462:AA471"/>
    <mergeCell ref="AB462:AB471"/>
    <mergeCell ref="AC462:AC471"/>
    <mergeCell ref="AD462:AD471"/>
    <mergeCell ref="H452:J452"/>
    <mergeCell ref="H453:J453"/>
    <mergeCell ref="H454:J454"/>
    <mergeCell ref="H455:J455"/>
    <mergeCell ref="H456:J456"/>
    <mergeCell ref="H457:J457"/>
    <mergeCell ref="H458:J458"/>
    <mergeCell ref="H459:J459"/>
    <mergeCell ref="H460:J460"/>
    <mergeCell ref="H461:J461"/>
    <mergeCell ref="H462:J462"/>
    <mergeCell ref="H463:J463"/>
    <mergeCell ref="H464:J464"/>
    <mergeCell ref="D452:D461"/>
    <mergeCell ref="E452:E461"/>
    <mergeCell ref="F452:F461"/>
    <mergeCell ref="AA452:AA461"/>
    <mergeCell ref="AB452:AB461"/>
    <mergeCell ref="AC452:AC461"/>
    <mergeCell ref="R457:T457"/>
    <mergeCell ref="R458:T458"/>
    <mergeCell ref="R459:T459"/>
    <mergeCell ref="R460:T460"/>
    <mergeCell ref="R461:T461"/>
    <mergeCell ref="AB432:AB441"/>
    <mergeCell ref="AC432:AC441"/>
    <mergeCell ref="AD432:AD441"/>
    <mergeCell ref="D442:D451"/>
    <mergeCell ref="E442:E451"/>
    <mergeCell ref="F442:F451"/>
    <mergeCell ref="AA442:AA451"/>
    <mergeCell ref="AB442:AB451"/>
    <mergeCell ref="AC442:AC451"/>
    <mergeCell ref="AD442:AD451"/>
    <mergeCell ref="H432:J432"/>
    <mergeCell ref="H433:J433"/>
    <mergeCell ref="H434:J434"/>
    <mergeCell ref="H435:J435"/>
    <mergeCell ref="H436:J436"/>
    <mergeCell ref="H437:J437"/>
    <mergeCell ref="H438:J438"/>
    <mergeCell ref="H439:J439"/>
    <mergeCell ref="H440:J440"/>
    <mergeCell ref="H441:J441"/>
    <mergeCell ref="H442:J442"/>
    <mergeCell ref="H443:J443"/>
    <mergeCell ref="H444:J444"/>
    <mergeCell ref="H445:J445"/>
    <mergeCell ref="H446:J446"/>
    <mergeCell ref="H447:J447"/>
    <mergeCell ref="H448:J448"/>
    <mergeCell ref="H449:J449"/>
    <mergeCell ref="H450:J450"/>
    <mergeCell ref="H451:J451"/>
    <mergeCell ref="R439:T439"/>
    <mergeCell ref="R440:T440"/>
    <mergeCell ref="D422:D431"/>
    <mergeCell ref="E422:E431"/>
    <mergeCell ref="F422:F431"/>
    <mergeCell ref="AA432:AA441"/>
    <mergeCell ref="H430:J430"/>
    <mergeCell ref="H431:J431"/>
    <mergeCell ref="R426:T426"/>
    <mergeCell ref="R427:T427"/>
    <mergeCell ref="R428:T428"/>
    <mergeCell ref="R429:T429"/>
    <mergeCell ref="R430:T430"/>
    <mergeCell ref="R431:T431"/>
    <mergeCell ref="R432:T432"/>
    <mergeCell ref="R433:T433"/>
    <mergeCell ref="R434:T434"/>
    <mergeCell ref="R435:T435"/>
    <mergeCell ref="R436:T436"/>
    <mergeCell ref="R437:T437"/>
    <mergeCell ref="R438:T438"/>
    <mergeCell ref="R441:T441"/>
    <mergeCell ref="AD412:AD421"/>
    <mergeCell ref="AA402:AA411"/>
    <mergeCell ref="AB402:AB411"/>
    <mergeCell ref="AC402:AC411"/>
    <mergeCell ref="AD402:AD411"/>
    <mergeCell ref="AA422:AA431"/>
    <mergeCell ref="AB422:AB431"/>
    <mergeCell ref="AC422:AC431"/>
    <mergeCell ref="AD422:AD431"/>
    <mergeCell ref="B412:B491"/>
    <mergeCell ref="C412:C491"/>
    <mergeCell ref="D412:D421"/>
    <mergeCell ref="E412:E421"/>
    <mergeCell ref="F412:F421"/>
    <mergeCell ref="AA392:AA401"/>
    <mergeCell ref="AB392:AB401"/>
    <mergeCell ref="AC392:AC401"/>
    <mergeCell ref="B332:B411"/>
    <mergeCell ref="C332:C411"/>
    <mergeCell ref="D332:D341"/>
    <mergeCell ref="E332:E341"/>
    <mergeCell ref="F332:F341"/>
    <mergeCell ref="AA412:AA421"/>
    <mergeCell ref="AB412:AB421"/>
    <mergeCell ref="AC412:AC421"/>
    <mergeCell ref="D432:D441"/>
    <mergeCell ref="E432:E441"/>
    <mergeCell ref="F432:F441"/>
    <mergeCell ref="D382:D391"/>
    <mergeCell ref="E382:E391"/>
    <mergeCell ref="F382:F391"/>
    <mergeCell ref="AD392:AD401"/>
    <mergeCell ref="D402:D411"/>
    <mergeCell ref="E402:E411"/>
    <mergeCell ref="F402:F411"/>
    <mergeCell ref="AA382:AA391"/>
    <mergeCell ref="AB382:AB391"/>
    <mergeCell ref="AC382:AC391"/>
    <mergeCell ref="AD382:AD391"/>
    <mergeCell ref="D392:D401"/>
    <mergeCell ref="E392:E401"/>
    <mergeCell ref="F392:F401"/>
    <mergeCell ref="M382:M391"/>
    <mergeCell ref="AD362:AD371"/>
    <mergeCell ref="D372:D381"/>
    <mergeCell ref="E372:E381"/>
    <mergeCell ref="F372:F381"/>
    <mergeCell ref="AA372:AA381"/>
    <mergeCell ref="AB372:AB381"/>
    <mergeCell ref="AC372:AC381"/>
    <mergeCell ref="AD372:AD381"/>
    <mergeCell ref="M362:M371"/>
    <mergeCell ref="M372:M381"/>
    <mergeCell ref="O362:O371"/>
    <mergeCell ref="O372:O381"/>
    <mergeCell ref="H367:J367"/>
    <mergeCell ref="H368:J368"/>
    <mergeCell ref="H369:J369"/>
    <mergeCell ref="H370:J370"/>
    <mergeCell ref="H371:J371"/>
    <mergeCell ref="H372:J372"/>
    <mergeCell ref="H373:J373"/>
    <mergeCell ref="H374:J374"/>
    <mergeCell ref="H375:J375"/>
    <mergeCell ref="D362:D371"/>
    <mergeCell ref="E362:E371"/>
    <mergeCell ref="F362:F371"/>
    <mergeCell ref="AA362:AA371"/>
    <mergeCell ref="AB362:AB371"/>
    <mergeCell ref="AC362:AC371"/>
    <mergeCell ref="R367:T367"/>
    <mergeCell ref="R368:T368"/>
    <mergeCell ref="R369:T369"/>
    <mergeCell ref="R370:T370"/>
    <mergeCell ref="R371:T371"/>
    <mergeCell ref="AA342:AA351"/>
    <mergeCell ref="AB342:AB351"/>
    <mergeCell ref="AC342:AC351"/>
    <mergeCell ref="AD342:AD351"/>
    <mergeCell ref="D352:D361"/>
    <mergeCell ref="E352:E361"/>
    <mergeCell ref="F352:F361"/>
    <mergeCell ref="D342:D351"/>
    <mergeCell ref="E342:E351"/>
    <mergeCell ref="F342:F351"/>
    <mergeCell ref="AA352:AA361"/>
    <mergeCell ref="AB352:AB361"/>
    <mergeCell ref="AC352:AC361"/>
    <mergeCell ref="AD352:AD361"/>
    <mergeCell ref="M342:M351"/>
    <mergeCell ref="M352:M361"/>
    <mergeCell ref="O342:O351"/>
    <mergeCell ref="O352:O361"/>
    <mergeCell ref="H349:J349"/>
    <mergeCell ref="H350:J350"/>
    <mergeCell ref="H351:J351"/>
    <mergeCell ref="AD312:AD321"/>
    <mergeCell ref="D322:D331"/>
    <mergeCell ref="E322:E331"/>
    <mergeCell ref="F322:F331"/>
    <mergeCell ref="AA332:AA341"/>
    <mergeCell ref="AB332:AB341"/>
    <mergeCell ref="AC332:AC341"/>
    <mergeCell ref="AD332:AD341"/>
    <mergeCell ref="AA322:AA331"/>
    <mergeCell ref="AB322:AB331"/>
    <mergeCell ref="AC322:AC331"/>
    <mergeCell ref="AD322:AD331"/>
    <mergeCell ref="M312:M321"/>
    <mergeCell ref="M322:M331"/>
    <mergeCell ref="M332:M341"/>
    <mergeCell ref="O312:O321"/>
    <mergeCell ref="O322:O331"/>
    <mergeCell ref="O332:O341"/>
    <mergeCell ref="H314:J314"/>
    <mergeCell ref="D312:D321"/>
    <mergeCell ref="E312:E321"/>
    <mergeCell ref="F312:F321"/>
    <mergeCell ref="AA312:AA321"/>
    <mergeCell ref="AB312:AB321"/>
    <mergeCell ref="AC312:AC321"/>
    <mergeCell ref="H315:J315"/>
    <mergeCell ref="H316:J316"/>
    <mergeCell ref="H317:J317"/>
    <mergeCell ref="H318:J318"/>
    <mergeCell ref="H319:J319"/>
    <mergeCell ref="H320:J320"/>
    <mergeCell ref="H321:J321"/>
    <mergeCell ref="AD292:AD301"/>
    <mergeCell ref="D302:D311"/>
    <mergeCell ref="E302:E311"/>
    <mergeCell ref="F302:F311"/>
    <mergeCell ref="AA302:AA311"/>
    <mergeCell ref="AB302:AB311"/>
    <mergeCell ref="AC302:AC311"/>
    <mergeCell ref="AD302:AD311"/>
    <mergeCell ref="H292:J292"/>
    <mergeCell ref="H293:J293"/>
    <mergeCell ref="H294:J294"/>
    <mergeCell ref="H295:J295"/>
    <mergeCell ref="H296:J296"/>
    <mergeCell ref="H297:J297"/>
    <mergeCell ref="H298:J298"/>
    <mergeCell ref="H299:J299"/>
    <mergeCell ref="H300:J300"/>
    <mergeCell ref="H301:J301"/>
    <mergeCell ref="H302:J302"/>
    <mergeCell ref="H303:J303"/>
    <mergeCell ref="H304:J304"/>
    <mergeCell ref="D292:D301"/>
    <mergeCell ref="E292:E301"/>
    <mergeCell ref="F292:F301"/>
    <mergeCell ref="AA292:AA301"/>
    <mergeCell ref="AB292:AB301"/>
    <mergeCell ref="AC292:AC301"/>
    <mergeCell ref="Y292:Y301"/>
    <mergeCell ref="R295:T295"/>
    <mergeCell ref="R296:T296"/>
    <mergeCell ref="R297:T297"/>
    <mergeCell ref="R298:T298"/>
    <mergeCell ref="R292:T292"/>
    <mergeCell ref="R293:T293"/>
    <mergeCell ref="R294:T294"/>
    <mergeCell ref="R285:T285"/>
    <mergeCell ref="AB272:AB281"/>
    <mergeCell ref="AC272:AC281"/>
    <mergeCell ref="AD272:AD281"/>
    <mergeCell ref="D282:D291"/>
    <mergeCell ref="E282:E291"/>
    <mergeCell ref="F282:F291"/>
    <mergeCell ref="AA282:AA291"/>
    <mergeCell ref="AB282:AB291"/>
    <mergeCell ref="AC282:AC291"/>
    <mergeCell ref="AD282:AD291"/>
    <mergeCell ref="H272:J272"/>
    <mergeCell ref="H273:J273"/>
    <mergeCell ref="H274:J274"/>
    <mergeCell ref="H275:J275"/>
    <mergeCell ref="H276:J276"/>
    <mergeCell ref="H277:J277"/>
    <mergeCell ref="H278:J278"/>
    <mergeCell ref="H279:J279"/>
    <mergeCell ref="H280:J280"/>
    <mergeCell ref="H281:J281"/>
    <mergeCell ref="H282:J282"/>
    <mergeCell ref="X282:X291"/>
    <mergeCell ref="R290:T290"/>
    <mergeCell ref="R291:T291"/>
    <mergeCell ref="R277:T277"/>
    <mergeCell ref="R278:T278"/>
    <mergeCell ref="R279:T279"/>
    <mergeCell ref="R280:T280"/>
    <mergeCell ref="R286:T286"/>
    <mergeCell ref="R287:T287"/>
    <mergeCell ref="R288:T288"/>
    <mergeCell ref="R289:T289"/>
    <mergeCell ref="D262:D271"/>
    <mergeCell ref="E262:E271"/>
    <mergeCell ref="F262:F271"/>
    <mergeCell ref="AA272:AA281"/>
    <mergeCell ref="H267:J267"/>
    <mergeCell ref="H268:J268"/>
    <mergeCell ref="H269:J269"/>
    <mergeCell ref="H270:J270"/>
    <mergeCell ref="H271:J271"/>
    <mergeCell ref="R267:T267"/>
    <mergeCell ref="R268:T268"/>
    <mergeCell ref="R269:T269"/>
    <mergeCell ref="R270:T270"/>
    <mergeCell ref="R271:T271"/>
    <mergeCell ref="R272:T272"/>
    <mergeCell ref="R273:T273"/>
    <mergeCell ref="R274:T274"/>
    <mergeCell ref="R275:T275"/>
    <mergeCell ref="R276:T276"/>
    <mergeCell ref="X262:X271"/>
    <mergeCell ref="X272:X281"/>
    <mergeCell ref="R281:T281"/>
    <mergeCell ref="R282:T282"/>
    <mergeCell ref="R283:T283"/>
    <mergeCell ref="R284:T284"/>
    <mergeCell ref="AD252:AD261"/>
    <mergeCell ref="AA242:AA251"/>
    <mergeCell ref="AB242:AB251"/>
    <mergeCell ref="AC242:AC251"/>
    <mergeCell ref="AD242:AD251"/>
    <mergeCell ref="AA262:AA271"/>
    <mergeCell ref="AB262:AB271"/>
    <mergeCell ref="AC262:AC271"/>
    <mergeCell ref="AD262:AD271"/>
    <mergeCell ref="B252:B331"/>
    <mergeCell ref="C252:C331"/>
    <mergeCell ref="D252:D261"/>
    <mergeCell ref="E252:E261"/>
    <mergeCell ref="F252:F261"/>
    <mergeCell ref="AA232:AA241"/>
    <mergeCell ref="AB232:AB241"/>
    <mergeCell ref="AC232:AC241"/>
    <mergeCell ref="B172:B251"/>
    <mergeCell ref="C172:C251"/>
    <mergeCell ref="D172:D181"/>
    <mergeCell ref="E172:E181"/>
    <mergeCell ref="F172:F181"/>
    <mergeCell ref="AA252:AA261"/>
    <mergeCell ref="AB252:AB261"/>
    <mergeCell ref="AC252:AC261"/>
    <mergeCell ref="D272:D281"/>
    <mergeCell ref="E272:E281"/>
    <mergeCell ref="F272:F281"/>
    <mergeCell ref="AD212:AD221"/>
    <mergeCell ref="D222:D231"/>
    <mergeCell ref="E222:E231"/>
    <mergeCell ref="F222:F231"/>
    <mergeCell ref="AD232:AD241"/>
    <mergeCell ref="D242:D251"/>
    <mergeCell ref="E242:E251"/>
    <mergeCell ref="F242:F251"/>
    <mergeCell ref="AA222:AA231"/>
    <mergeCell ref="AB222:AB231"/>
    <mergeCell ref="AC222:AC231"/>
    <mergeCell ref="AD222:AD231"/>
    <mergeCell ref="D232:D241"/>
    <mergeCell ref="E232:E241"/>
    <mergeCell ref="F232:F241"/>
    <mergeCell ref="D212:D221"/>
    <mergeCell ref="E212:E221"/>
    <mergeCell ref="F212:F221"/>
    <mergeCell ref="AA212:AA221"/>
    <mergeCell ref="AB212:AB221"/>
    <mergeCell ref="AC212:AC221"/>
    <mergeCell ref="M212:M221"/>
    <mergeCell ref="O212:O221"/>
    <mergeCell ref="H220:J220"/>
    <mergeCell ref="H221:J221"/>
    <mergeCell ref="R215:T215"/>
    <mergeCell ref="R216:T216"/>
    <mergeCell ref="R217:T217"/>
    <mergeCell ref="R218:T218"/>
    <mergeCell ref="R219:T219"/>
    <mergeCell ref="R220:T220"/>
    <mergeCell ref="R221:T221"/>
    <mergeCell ref="H229:J229"/>
    <mergeCell ref="H230:J230"/>
    <mergeCell ref="H240:J240"/>
    <mergeCell ref="H241:J241"/>
    <mergeCell ref="AA192:AA201"/>
    <mergeCell ref="AB192:AB201"/>
    <mergeCell ref="AC192:AC201"/>
    <mergeCell ref="AD192:AD201"/>
    <mergeCell ref="D202:D211"/>
    <mergeCell ref="E202:E211"/>
    <mergeCell ref="F202:F211"/>
    <mergeCell ref="AA202:AA211"/>
    <mergeCell ref="AB202:AB211"/>
    <mergeCell ref="AC202:AC211"/>
    <mergeCell ref="AD202:AD211"/>
    <mergeCell ref="M192:M201"/>
    <mergeCell ref="M202:M211"/>
    <mergeCell ref="O192:O201"/>
    <mergeCell ref="O202:O211"/>
    <mergeCell ref="H192:J192"/>
    <mergeCell ref="H193:J193"/>
    <mergeCell ref="H194:J194"/>
    <mergeCell ref="H195:J195"/>
    <mergeCell ref="H196:J196"/>
    <mergeCell ref="H197:J197"/>
    <mergeCell ref="D192:D201"/>
    <mergeCell ref="E192:E201"/>
    <mergeCell ref="F192:F201"/>
    <mergeCell ref="H202:J202"/>
    <mergeCell ref="H203:J203"/>
    <mergeCell ref="H204:J204"/>
    <mergeCell ref="H205:J205"/>
    <mergeCell ref="H206:J206"/>
    <mergeCell ref="H207:J207"/>
    <mergeCell ref="H208:J208"/>
    <mergeCell ref="H209:J209"/>
    <mergeCell ref="D182:D191"/>
    <mergeCell ref="E182:E191"/>
    <mergeCell ref="F182:F191"/>
    <mergeCell ref="M182:M191"/>
    <mergeCell ref="O182:O191"/>
    <mergeCell ref="H190:J190"/>
    <mergeCell ref="H191:J191"/>
    <mergeCell ref="H198:J198"/>
    <mergeCell ref="H199:J199"/>
    <mergeCell ref="H200:J200"/>
    <mergeCell ref="H201:J201"/>
    <mergeCell ref="AB172:AB181"/>
    <mergeCell ref="AC172:AC181"/>
    <mergeCell ref="AD172:AD181"/>
    <mergeCell ref="AA162:AA171"/>
    <mergeCell ref="AB162:AB171"/>
    <mergeCell ref="AC162:AC171"/>
    <mergeCell ref="AD162:AD171"/>
    <mergeCell ref="AA182:AA191"/>
    <mergeCell ref="AB182:AB191"/>
    <mergeCell ref="AC182:AC191"/>
    <mergeCell ref="AD182:AD191"/>
    <mergeCell ref="D162:D171"/>
    <mergeCell ref="E162:E171"/>
    <mergeCell ref="F162:F171"/>
    <mergeCell ref="AA172:AA181"/>
    <mergeCell ref="H166:J166"/>
    <mergeCell ref="H167:J167"/>
    <mergeCell ref="H168:J168"/>
    <mergeCell ref="H169:J169"/>
    <mergeCell ref="H170:J170"/>
    <mergeCell ref="H171:J171"/>
    <mergeCell ref="H172:J172"/>
    <mergeCell ref="H173:J173"/>
    <mergeCell ref="H174:J174"/>
    <mergeCell ref="H175:J175"/>
    <mergeCell ref="H176:J176"/>
    <mergeCell ref="H177:J177"/>
    <mergeCell ref="H178:J178"/>
    <mergeCell ref="H179:J179"/>
    <mergeCell ref="H180:J180"/>
    <mergeCell ref="AD142:AD151"/>
    <mergeCell ref="D152:D161"/>
    <mergeCell ref="E152:E161"/>
    <mergeCell ref="F152:F161"/>
    <mergeCell ref="AA152:AA161"/>
    <mergeCell ref="AB152:AB161"/>
    <mergeCell ref="AC152:AC161"/>
    <mergeCell ref="AD152:AD161"/>
    <mergeCell ref="H144:J144"/>
    <mergeCell ref="H145:J145"/>
    <mergeCell ref="H146:J146"/>
    <mergeCell ref="H147:J147"/>
    <mergeCell ref="H148:J148"/>
    <mergeCell ref="H149:J149"/>
    <mergeCell ref="H150:J150"/>
    <mergeCell ref="H151:J151"/>
    <mergeCell ref="H152:J152"/>
    <mergeCell ref="H153:J153"/>
    <mergeCell ref="H154:J154"/>
    <mergeCell ref="H155:J155"/>
    <mergeCell ref="H156:J156"/>
    <mergeCell ref="D142:D151"/>
    <mergeCell ref="E142:E151"/>
    <mergeCell ref="F142:F151"/>
    <mergeCell ref="AA142:AA151"/>
    <mergeCell ref="AB142:AB151"/>
    <mergeCell ref="AC142:AC151"/>
    <mergeCell ref="R150:T150"/>
    <mergeCell ref="R151:T151"/>
    <mergeCell ref="AD122:AD131"/>
    <mergeCell ref="D132:D141"/>
    <mergeCell ref="E132:E141"/>
    <mergeCell ref="F132:F141"/>
    <mergeCell ref="AA132:AA141"/>
    <mergeCell ref="AB132:AB141"/>
    <mergeCell ref="AC132:AC141"/>
    <mergeCell ref="AD132:AD141"/>
    <mergeCell ref="H122:J122"/>
    <mergeCell ref="H123:J123"/>
    <mergeCell ref="H124:J124"/>
    <mergeCell ref="H125:J125"/>
    <mergeCell ref="H126:J126"/>
    <mergeCell ref="H127:J127"/>
    <mergeCell ref="H128:J128"/>
    <mergeCell ref="H129:J129"/>
    <mergeCell ref="H130:J130"/>
    <mergeCell ref="H131:J131"/>
    <mergeCell ref="H132:J132"/>
    <mergeCell ref="H133:J133"/>
    <mergeCell ref="H134:J134"/>
    <mergeCell ref="D122:D131"/>
    <mergeCell ref="E122:E131"/>
    <mergeCell ref="F122:F131"/>
    <mergeCell ref="AA122:AA131"/>
    <mergeCell ref="AB122:AB131"/>
    <mergeCell ref="AC122:AC131"/>
    <mergeCell ref="W122:W131"/>
    <mergeCell ref="R122:T122"/>
    <mergeCell ref="R123:T123"/>
    <mergeCell ref="R124:T124"/>
    <mergeCell ref="R125:T125"/>
    <mergeCell ref="R126:T126"/>
    <mergeCell ref="R127:T127"/>
    <mergeCell ref="R128:T128"/>
    <mergeCell ref="R129:T129"/>
    <mergeCell ref="R130:T130"/>
    <mergeCell ref="R131:T131"/>
    <mergeCell ref="E112:E121"/>
    <mergeCell ref="F112:F121"/>
    <mergeCell ref="AA112:AA121"/>
    <mergeCell ref="AB112:AB121"/>
    <mergeCell ref="AC112:AC121"/>
    <mergeCell ref="AD112:AD121"/>
    <mergeCell ref="H119:J119"/>
    <mergeCell ref="H120:J120"/>
    <mergeCell ref="H121:J121"/>
    <mergeCell ref="R119:T119"/>
    <mergeCell ref="R120:T120"/>
    <mergeCell ref="R121:T121"/>
    <mergeCell ref="AD82:AD91"/>
    <mergeCell ref="B92:B171"/>
    <mergeCell ref="C92:C171"/>
    <mergeCell ref="D92:D101"/>
    <mergeCell ref="E92:E101"/>
    <mergeCell ref="F92:F101"/>
    <mergeCell ref="AA92:AA101"/>
    <mergeCell ref="AB92:AB101"/>
    <mergeCell ref="AC92:AC101"/>
    <mergeCell ref="AD92:AD101"/>
    <mergeCell ref="D102:D111"/>
    <mergeCell ref="E102:E111"/>
    <mergeCell ref="F102:F111"/>
    <mergeCell ref="AA102:AA111"/>
    <mergeCell ref="AB102:AB111"/>
    <mergeCell ref="AC102:AC111"/>
    <mergeCell ref="AD102:AD111"/>
    <mergeCell ref="D112:D121"/>
    <mergeCell ref="D82:D91"/>
    <mergeCell ref="E82:E91"/>
    <mergeCell ref="F82:F91"/>
    <mergeCell ref="AA82:AA91"/>
    <mergeCell ref="AB82:AB91"/>
    <mergeCell ref="AC82:AC91"/>
    <mergeCell ref="M82:M91"/>
    <mergeCell ref="AD62:AD71"/>
    <mergeCell ref="D72:D81"/>
    <mergeCell ref="E72:E81"/>
    <mergeCell ref="F72:F81"/>
    <mergeCell ref="AA72:AA81"/>
    <mergeCell ref="AB72:AB81"/>
    <mergeCell ref="AC72:AC81"/>
    <mergeCell ref="AD72:AD81"/>
    <mergeCell ref="H62:J62"/>
    <mergeCell ref="H63:J63"/>
    <mergeCell ref="H64:J64"/>
    <mergeCell ref="H65:J65"/>
    <mergeCell ref="H66:J66"/>
    <mergeCell ref="H67:J67"/>
    <mergeCell ref="H68:J68"/>
    <mergeCell ref="H69:J69"/>
    <mergeCell ref="H70:J70"/>
    <mergeCell ref="H71:J71"/>
    <mergeCell ref="H72:J72"/>
    <mergeCell ref="H73:J73"/>
    <mergeCell ref="H74:J74"/>
    <mergeCell ref="D62:D71"/>
    <mergeCell ref="E62:E71"/>
    <mergeCell ref="F62:F71"/>
    <mergeCell ref="AA62:AA71"/>
    <mergeCell ref="AB62:AB71"/>
    <mergeCell ref="AC62:AC71"/>
    <mergeCell ref="R70:T70"/>
    <mergeCell ref="R71:T71"/>
    <mergeCell ref="R74:T74"/>
    <mergeCell ref="R75:T75"/>
    <mergeCell ref="R76:T76"/>
    <mergeCell ref="AD42:AD51"/>
    <mergeCell ref="D52:D61"/>
    <mergeCell ref="E52:E61"/>
    <mergeCell ref="F52:F61"/>
    <mergeCell ref="AA52:AA61"/>
    <mergeCell ref="AB52:AB61"/>
    <mergeCell ref="AC52:AC61"/>
    <mergeCell ref="AD52:AD61"/>
    <mergeCell ref="H50:J50"/>
    <mergeCell ref="H51:J51"/>
    <mergeCell ref="H52:J52"/>
    <mergeCell ref="H53:J53"/>
    <mergeCell ref="H54:J54"/>
    <mergeCell ref="H55:J55"/>
    <mergeCell ref="H56:J56"/>
    <mergeCell ref="H57:J57"/>
    <mergeCell ref="H58:J58"/>
    <mergeCell ref="H59:J59"/>
    <mergeCell ref="H60:J60"/>
    <mergeCell ref="H61:J61"/>
    <mergeCell ref="R49:T49"/>
    <mergeCell ref="D42:D51"/>
    <mergeCell ref="E42:E51"/>
    <mergeCell ref="F42:F51"/>
    <mergeCell ref="AA42:AA51"/>
    <mergeCell ref="AB42:AB51"/>
    <mergeCell ref="AC42:AC51"/>
    <mergeCell ref="R50:T50"/>
    <mergeCell ref="R51:T51"/>
    <mergeCell ref="R52:T52"/>
    <mergeCell ref="R53:T53"/>
    <mergeCell ref="R54:T54"/>
    <mergeCell ref="AE11:AE21"/>
    <mergeCell ref="C12:C91"/>
    <mergeCell ref="D12:D21"/>
    <mergeCell ref="E12:E21"/>
    <mergeCell ref="F12:F21"/>
    <mergeCell ref="AA12:AA21"/>
    <mergeCell ref="AB12:AB21"/>
    <mergeCell ref="AB6:AB11"/>
    <mergeCell ref="AC6:AC11"/>
    <mergeCell ref="AD6:AD11"/>
    <mergeCell ref="AA6:AA11"/>
    <mergeCell ref="H11:J11"/>
    <mergeCell ref="H6:H7"/>
    <mergeCell ref="I6:I7"/>
    <mergeCell ref="M12:M21"/>
    <mergeCell ref="AC12:AC21"/>
    <mergeCell ref="AD12:AD21"/>
    <mergeCell ref="X82:X91"/>
    <mergeCell ref="AD22:AD31"/>
    <mergeCell ref="D32:D41"/>
    <mergeCell ref="E32:E41"/>
    <mergeCell ref="F32:F41"/>
    <mergeCell ref="AA32:AA41"/>
    <mergeCell ref="AB32:AB41"/>
    <mergeCell ref="AC32:AC41"/>
    <mergeCell ref="AD32:AD41"/>
    <mergeCell ref="H28:J28"/>
    <mergeCell ref="H29:J29"/>
    <mergeCell ref="H30:J30"/>
    <mergeCell ref="H31:J31"/>
    <mergeCell ref="H32:J32"/>
    <mergeCell ref="H33:J33"/>
    <mergeCell ref="B4:AD4"/>
    <mergeCell ref="B5:C5"/>
    <mergeCell ref="D5:G5"/>
    <mergeCell ref="AA5:AD5"/>
    <mergeCell ref="B1:C1"/>
    <mergeCell ref="D1:G1"/>
    <mergeCell ref="B2:C2"/>
    <mergeCell ref="D2:G2"/>
    <mergeCell ref="B3:C3"/>
    <mergeCell ref="D3:G3"/>
    <mergeCell ref="X12:X21"/>
    <mergeCell ref="X22:X31"/>
    <mergeCell ref="X32:X41"/>
    <mergeCell ref="X42:X51"/>
    <mergeCell ref="X52:X61"/>
    <mergeCell ref="X62:X71"/>
    <mergeCell ref="X72:X81"/>
    <mergeCell ref="W6:X11"/>
    <mergeCell ref="H34:J34"/>
    <mergeCell ref="H35:J35"/>
    <mergeCell ref="H36:J36"/>
    <mergeCell ref="H37:J37"/>
    <mergeCell ref="H38:J38"/>
    <mergeCell ref="H39:J39"/>
    <mergeCell ref="H40:J40"/>
    <mergeCell ref="D22:D31"/>
    <mergeCell ref="E22:E31"/>
    <mergeCell ref="F22:F31"/>
    <mergeCell ref="AA22:AA31"/>
    <mergeCell ref="AB22:AB31"/>
    <mergeCell ref="AC22:AC31"/>
    <mergeCell ref="W22:W31"/>
    <mergeCell ref="X452:X461"/>
    <mergeCell ref="X462:X471"/>
    <mergeCell ref="X92:X101"/>
    <mergeCell ref="X102:X111"/>
    <mergeCell ref="X112:X121"/>
    <mergeCell ref="X122:X131"/>
    <mergeCell ref="X132:X141"/>
    <mergeCell ref="X142:X151"/>
    <mergeCell ref="X152:X161"/>
    <mergeCell ref="X162:X171"/>
    <mergeCell ref="X172:X181"/>
    <mergeCell ref="X182:X191"/>
    <mergeCell ref="X192:X201"/>
    <mergeCell ref="X202:X211"/>
    <mergeCell ref="X212:X221"/>
    <mergeCell ref="X222:X231"/>
    <mergeCell ref="X232:X241"/>
    <mergeCell ref="X242:X251"/>
    <mergeCell ref="X252:X261"/>
    <mergeCell ref="X292:X301"/>
    <mergeCell ref="X802:X811"/>
    <mergeCell ref="X472:X481"/>
    <mergeCell ref="X482:X491"/>
    <mergeCell ref="X492:X501"/>
    <mergeCell ref="X502:X511"/>
    <mergeCell ref="X512:X521"/>
    <mergeCell ref="X522:X531"/>
    <mergeCell ref="X532:X541"/>
    <mergeCell ref="X542:X551"/>
    <mergeCell ref="X552:X561"/>
    <mergeCell ref="X562:X571"/>
    <mergeCell ref="X572:X581"/>
    <mergeCell ref="X582:X591"/>
    <mergeCell ref="X592:X601"/>
    <mergeCell ref="X602:X611"/>
    <mergeCell ref="X612:X621"/>
    <mergeCell ref="X622:X631"/>
    <mergeCell ref="X632:X641"/>
    <mergeCell ref="B12:B91"/>
    <mergeCell ref="X642:X651"/>
    <mergeCell ref="X652:X661"/>
    <mergeCell ref="X662:X671"/>
    <mergeCell ref="X672:X681"/>
    <mergeCell ref="X682:X691"/>
    <mergeCell ref="X692:X701"/>
    <mergeCell ref="X702:X711"/>
    <mergeCell ref="X712:X721"/>
    <mergeCell ref="X722:X731"/>
    <mergeCell ref="X732:X741"/>
    <mergeCell ref="X742:X751"/>
    <mergeCell ref="X752:X761"/>
    <mergeCell ref="X762:X771"/>
    <mergeCell ref="X772:X781"/>
    <mergeCell ref="X782:X791"/>
    <mergeCell ref="X792:X801"/>
    <mergeCell ref="X302:X311"/>
    <mergeCell ref="X312:X321"/>
    <mergeCell ref="X322:X331"/>
    <mergeCell ref="X332:X341"/>
    <mergeCell ref="X342:X351"/>
    <mergeCell ref="X352:X361"/>
    <mergeCell ref="X362:X371"/>
    <mergeCell ref="X372:X381"/>
    <mergeCell ref="X382:X391"/>
    <mergeCell ref="X392:X401"/>
    <mergeCell ref="X402:X411"/>
    <mergeCell ref="X412:X421"/>
    <mergeCell ref="X422:X431"/>
    <mergeCell ref="X432:X441"/>
    <mergeCell ref="X442:X451"/>
  </mergeCells>
  <conditionalFormatting sqref="AD12:AD811">
    <cfRule type="expression" dxfId="20" priority="2">
      <formula>AC12&lt;=2</formula>
    </cfRule>
    <cfRule type="expression" dxfId="19" priority="3">
      <formula>AC12&lt;=5</formula>
    </cfRule>
    <cfRule type="expression" dxfId="18" priority="4">
      <formula>AC12&lt;=10</formula>
    </cfRule>
    <cfRule type="expression" dxfId="17" priority="5">
      <formula>AC12&lt;=16</formula>
    </cfRule>
    <cfRule type="expression" dxfId="16" priority="6">
      <formula>AC12&lt;=25</formula>
    </cfRule>
  </conditionalFormatting>
  <conditionalFormatting sqref="AD12:AD811">
    <cfRule type="expression" dxfId="15" priority="1">
      <formula>AC12=0</formula>
    </cfRule>
  </conditionalFormatting>
  <dataValidations count="6">
    <dataValidation type="list" allowBlank="1" showInputMessage="1" showErrorMessage="1" sqref="K12:K811 U12:U831" xr:uid="{EBCDDE2B-65AE-489B-A66A-59045C9FC7F8}">
      <formula1>"Forte,Satisfatório,Mediano,Fraco,Inexistente"</formula1>
    </dataValidation>
    <dataValidation allowBlank="1" showInputMessage="1" showErrorMessage="1" prompt="Controles implementados podem ser considerados a “melhor prática”, mitigando todos os aspectos relevantes do risco." sqref="H6:H7 R6:R7" xr:uid="{C2E3602B-6B49-47CC-B532-BAC2A504C98C}"/>
    <dataValidation allowBlank="1" showInputMessage="1" showErrorMessage="1" prompt="Controles implementados e sustentados por ferramentas adequadas e, embora passíveis de aperfeiçoamento, mitigam o risco satisfatoriamente." sqref="I6:I7 S6:S7" xr:uid="{53487A34-A534-48A2-9912-60B512CFEF42}"/>
    <dataValidation allowBlank="1" showInputMessage="1" showErrorMessage="1" prompt="Controles implementados mitigam alguns aspectos do risco, mas não contemplam todos os aspectos relevantes do risco devido a deficiências no desenho ou nas ferramentas utilizadas." sqref="J6:J7 T6:T7" xr:uid="{5FB740BF-5D35-4110-B5A1-B92909026DEF}"/>
    <dataValidation allowBlank="1" showInputMessage="1" showErrorMessage="1" prompt="Controles têm abordagens específicas, tendem a ser aplicados caso a caso, a responsabilidade é individual, havendo elevado grau de confiança no conhecimento das pessoas." sqref="K6:K7 U6:U7" xr:uid="{265F374F-8B4C-4B75-A708-39E6943C31C9}"/>
    <dataValidation allowBlank="1" showInputMessage="1" showErrorMessage="1" prompt="Controles inexistentes, mal desenhados ou mal implementados, isto é, não funcionais." sqref="L6:L7 V6:V7" xr:uid="{183412A1-1607-49F8-A3D0-85E9128C0606}"/>
  </dataValidations>
  <pageMargins left="0.25" right="0.25" top="0.75" bottom="0.75" header="0.3" footer="0.3"/>
  <pageSetup paperSize="9" scale="28"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656B7-E880-43A6-BDC9-9734B97A55D1}">
  <sheetPr>
    <pageSetUpPr fitToPage="1"/>
  </sheetPr>
  <dimension ref="A1:S841"/>
  <sheetViews>
    <sheetView showGridLines="0" zoomScale="75" zoomScaleNormal="75" workbookViewId="0">
      <selection activeCell="Z30" sqref="Z30"/>
    </sheetView>
  </sheetViews>
  <sheetFormatPr defaultColWidth="8.85546875" defaultRowHeight="14.25" x14ac:dyDescent="0.2"/>
  <cols>
    <col min="1" max="1" width="0.7109375" style="62" customWidth="1"/>
    <col min="2" max="2" width="10.7109375" style="62" customWidth="1"/>
    <col min="3" max="3" width="21" style="62" customWidth="1"/>
    <col min="4" max="4" width="7.85546875" style="62" customWidth="1"/>
    <col min="5" max="5" width="33.42578125" style="62" customWidth="1"/>
    <col min="6" max="6" width="30.85546875" style="62" customWidth="1"/>
    <col min="7" max="7" width="25.28515625" style="62" customWidth="1"/>
    <col min="8" max="8" width="9.7109375" style="127" customWidth="1"/>
    <col min="9" max="9" width="16.85546875" style="127" customWidth="1"/>
    <col min="10" max="10" width="52.5703125" style="127" customWidth="1"/>
    <col min="11" max="11" width="22.7109375" style="127" customWidth="1"/>
    <col min="12" max="12" width="25.85546875" style="127" customWidth="1"/>
    <col min="13" max="13" width="28.42578125" style="127" customWidth="1"/>
    <col min="14" max="14" width="22.7109375" style="127" customWidth="1"/>
    <col min="15" max="15" width="26.42578125" style="127" customWidth="1"/>
    <col min="16" max="16" width="13.42578125" style="127" customWidth="1"/>
    <col min="17" max="17" width="14.140625" style="127" customWidth="1"/>
    <col min="18" max="18" width="15.42578125" style="127" customWidth="1"/>
    <col min="19" max="19" width="6.140625" style="127" customWidth="1"/>
    <col min="20" max="16384" width="8.85546875" style="62"/>
  </cols>
  <sheetData>
    <row r="1" spans="1:19" ht="15" x14ac:dyDescent="0.2">
      <c r="B1" s="580" t="str">
        <f>'Mapa de Risco'!B3:C3</f>
        <v>Processo:</v>
      </c>
      <c r="C1" s="580"/>
      <c r="D1" s="581" t="str">
        <f>'Mapa de Risco'!D3</f>
        <v>A nível de Unidade ou Subunidade, Informar o assunto dos Processos, caso não seja um processo, mas um objetivo estratégico, por favor descreva-o.</v>
      </c>
      <c r="E1" s="581"/>
      <c r="F1" s="581"/>
      <c r="G1" s="581"/>
      <c r="H1" s="95"/>
      <c r="I1" s="95"/>
      <c r="J1" s="95"/>
      <c r="K1" s="95"/>
      <c r="L1" s="95"/>
      <c r="M1" s="95"/>
      <c r="N1" s="95"/>
      <c r="O1" s="95"/>
      <c r="P1" s="95"/>
      <c r="Q1" s="95"/>
      <c r="R1" s="95"/>
      <c r="S1" s="95"/>
    </row>
    <row r="2" spans="1:19" ht="13.9" customHeight="1" x14ac:dyDescent="0.2">
      <c r="B2" s="580" t="str">
        <f>'Mapa de Risco'!B4:C4</f>
        <v>Responsável pelo Processo:</v>
      </c>
      <c r="C2" s="580" t="s">
        <v>48</v>
      </c>
      <c r="D2" s="581" t="str">
        <f>'Mapa de Risco'!D4</f>
        <v>Informe o nome completo do Responsável DIRETO pelo processo/objetivo estratégico Unidade/Subunidade</v>
      </c>
      <c r="E2" s="581"/>
      <c r="F2" s="581"/>
      <c r="G2" s="581"/>
      <c r="H2" s="95"/>
      <c r="I2" s="95"/>
      <c r="J2" s="95"/>
      <c r="K2" s="95"/>
      <c r="L2" s="95"/>
      <c r="M2" s="95"/>
      <c r="N2" s="95"/>
      <c r="O2" s="95"/>
      <c r="P2" s="95"/>
      <c r="Q2" s="95"/>
      <c r="R2" s="95"/>
      <c r="S2" s="95"/>
    </row>
    <row r="3" spans="1:19" ht="13.9" customHeight="1" x14ac:dyDescent="0.2">
      <c r="B3" s="582" t="str">
        <f>'Mapa de Risco'!B5:C5</f>
        <v>Objetivo do Processo:</v>
      </c>
      <c r="C3" s="582" t="s">
        <v>43</v>
      </c>
      <c r="D3" s="581" t="str">
        <f>'Mapa de Risco'!D5</f>
        <v>Informar o objetivo final do processo.</v>
      </c>
      <c r="E3" s="581"/>
      <c r="F3" s="581"/>
      <c r="G3" s="581"/>
      <c r="H3" s="95"/>
      <c r="I3" s="95"/>
      <c r="J3" s="95"/>
      <c r="K3" s="95"/>
      <c r="L3" s="95"/>
      <c r="M3" s="95"/>
      <c r="N3" s="95"/>
      <c r="O3" s="95"/>
      <c r="P3" s="95"/>
      <c r="Q3" s="95"/>
      <c r="R3" s="95"/>
      <c r="S3" s="95"/>
    </row>
    <row r="4" spans="1:19" s="100" customFormat="1" ht="13.9" customHeight="1" x14ac:dyDescent="0.2">
      <c r="A4" s="99"/>
      <c r="B4" s="588" t="s">
        <v>239</v>
      </c>
      <c r="C4" s="589"/>
      <c r="D4" s="589"/>
      <c r="E4" s="589"/>
      <c r="F4" s="589"/>
      <c r="G4" s="589"/>
      <c r="H4" s="589"/>
      <c r="I4" s="589"/>
      <c r="J4" s="589"/>
      <c r="K4" s="589"/>
      <c r="L4" s="589"/>
      <c r="M4" s="589"/>
      <c r="N4" s="589"/>
      <c r="O4" s="589"/>
      <c r="P4" s="589"/>
      <c r="Q4" s="589"/>
      <c r="R4" s="589"/>
      <c r="S4" s="589"/>
    </row>
    <row r="5" spans="1:19" s="96" customFormat="1" ht="17.45" hidden="1" customHeight="1" x14ac:dyDescent="0.2">
      <c r="B5" s="573"/>
      <c r="C5" s="573"/>
      <c r="D5" s="710"/>
      <c r="E5" s="710"/>
      <c r="F5" s="710"/>
      <c r="G5" s="710"/>
      <c r="H5" s="101"/>
      <c r="I5" s="101"/>
      <c r="J5" s="101"/>
      <c r="K5" s="101"/>
      <c r="L5" s="101"/>
      <c r="M5" s="101"/>
      <c r="N5" s="101"/>
      <c r="O5" s="101"/>
      <c r="P5" s="101"/>
      <c r="Q5" s="101"/>
      <c r="R5" s="101"/>
      <c r="S5" s="101"/>
    </row>
    <row r="6" spans="1:19" ht="4.9000000000000004" customHeight="1" x14ac:dyDescent="0.2">
      <c r="H6" s="185"/>
      <c r="I6" s="185"/>
      <c r="J6" s="185"/>
      <c r="K6" s="185"/>
      <c r="L6" s="185"/>
      <c r="M6" s="185"/>
      <c r="N6" s="185"/>
      <c r="O6" s="185"/>
      <c r="P6" s="185"/>
      <c r="Q6" s="185"/>
      <c r="R6" s="185"/>
      <c r="S6" s="185"/>
    </row>
    <row r="7" spans="1:19" ht="14.45" customHeight="1" thickBot="1" x14ac:dyDescent="0.25">
      <c r="A7" s="70"/>
      <c r="B7" s="156"/>
      <c r="C7" s="156"/>
      <c r="D7" s="157"/>
      <c r="E7" s="156"/>
      <c r="F7" s="158"/>
      <c r="H7" s="186"/>
      <c r="I7" s="186"/>
      <c r="J7" s="765" t="s">
        <v>243</v>
      </c>
      <c r="K7" s="765"/>
      <c r="L7" s="186" t="s">
        <v>244</v>
      </c>
      <c r="M7" s="187" t="s">
        <v>245</v>
      </c>
      <c r="N7" s="767" t="s">
        <v>246</v>
      </c>
      <c r="O7" s="767"/>
      <c r="P7" s="764" t="s">
        <v>241</v>
      </c>
      <c r="Q7" s="764"/>
      <c r="R7" s="186"/>
      <c r="S7" s="186"/>
    </row>
    <row r="8" spans="1:19" s="192" customFormat="1" ht="15.6" customHeight="1" thickTop="1" thickBot="1" x14ac:dyDescent="0.25">
      <c r="A8" s="188"/>
      <c r="B8" s="189"/>
      <c r="C8" s="189"/>
      <c r="D8" s="189"/>
      <c r="E8" s="189"/>
      <c r="F8" s="189"/>
      <c r="G8" s="190"/>
      <c r="H8" s="191"/>
      <c r="I8" s="191"/>
      <c r="J8" s="775" t="s">
        <v>258</v>
      </c>
      <c r="K8" s="776"/>
      <c r="L8" s="776"/>
      <c r="M8" s="776"/>
      <c r="N8" s="776"/>
      <c r="O8" s="776"/>
      <c r="P8" s="776"/>
      <c r="Q8" s="776"/>
      <c r="R8" s="776"/>
      <c r="S8" s="777"/>
    </row>
    <row r="9" spans="1:19" ht="2.4500000000000002" hidden="1" customHeight="1" thickTop="1" thickBot="1" x14ac:dyDescent="0.25">
      <c r="B9" s="193"/>
      <c r="C9" s="193"/>
      <c r="D9" s="194"/>
      <c r="E9" s="193"/>
      <c r="F9" s="195"/>
      <c r="G9" s="196"/>
      <c r="H9" s="197"/>
      <c r="I9" s="197"/>
      <c r="J9" s="774"/>
      <c r="K9" s="774"/>
      <c r="L9" s="774"/>
      <c r="M9" s="774"/>
      <c r="N9" s="774"/>
      <c r="O9" s="774"/>
      <c r="P9" s="774"/>
      <c r="Q9" s="774"/>
      <c r="R9" s="774"/>
      <c r="S9" s="774"/>
    </row>
    <row r="10" spans="1:19" s="70" customFormat="1" ht="17.45" customHeight="1" thickTop="1" x14ac:dyDescent="0.2">
      <c r="A10" s="198"/>
      <c r="B10" s="755" t="s">
        <v>87</v>
      </c>
      <c r="C10" s="755" t="s">
        <v>88</v>
      </c>
      <c r="D10" s="755" t="s">
        <v>59</v>
      </c>
      <c r="E10" s="755"/>
      <c r="F10" s="754" t="s">
        <v>91</v>
      </c>
      <c r="G10" s="754" t="s">
        <v>90</v>
      </c>
      <c r="H10" s="756" t="s">
        <v>250</v>
      </c>
      <c r="I10" s="757" t="s">
        <v>251</v>
      </c>
      <c r="J10" s="199" t="s">
        <v>254</v>
      </c>
      <c r="K10" s="199" t="s">
        <v>252</v>
      </c>
      <c r="L10" s="200"/>
      <c r="M10" s="201"/>
      <c r="N10" s="199" t="s">
        <v>254</v>
      </c>
      <c r="O10" s="199" t="s">
        <v>255</v>
      </c>
      <c r="P10" s="757" t="s">
        <v>256</v>
      </c>
      <c r="Q10" s="757" t="s">
        <v>257</v>
      </c>
      <c r="R10" s="778" t="s">
        <v>247</v>
      </c>
      <c r="S10" s="778"/>
    </row>
    <row r="11" spans="1:19" s="204" customFormat="1" ht="43.9" customHeight="1" x14ac:dyDescent="0.2">
      <c r="A11" s="202"/>
      <c r="B11" s="755"/>
      <c r="C11" s="755"/>
      <c r="D11" s="755"/>
      <c r="E11" s="755"/>
      <c r="F11" s="754"/>
      <c r="G11" s="754"/>
      <c r="H11" s="756"/>
      <c r="I11" s="757"/>
      <c r="J11" s="203" t="s">
        <v>249</v>
      </c>
      <c r="K11" s="203" t="s">
        <v>253</v>
      </c>
      <c r="L11" s="203" t="s">
        <v>343</v>
      </c>
      <c r="M11" s="201" t="s">
        <v>240</v>
      </c>
      <c r="N11" s="203" t="s">
        <v>248</v>
      </c>
      <c r="O11" s="203" t="s">
        <v>259</v>
      </c>
      <c r="P11" s="757"/>
      <c r="Q11" s="757"/>
      <c r="R11" s="778"/>
      <c r="S11" s="778"/>
    </row>
    <row r="12" spans="1:19" s="78" customFormat="1" ht="55.9" customHeight="1" thickBot="1" x14ac:dyDescent="0.25">
      <c r="B12" s="457" t="str">
        <f>'Mapa de Risco'!B12:B91</f>
        <v>Subp.01</v>
      </c>
      <c r="C12" s="458" t="str">
        <f>'Mapa de Risco'!C12:C91</f>
        <v xml:space="preserve">É o detalhamento do processo em etapas (caso não haja, repetir o processo neste campo)..
</v>
      </c>
      <c r="D12" s="457" t="str">
        <f>'Mapa de Risco'!D12:D21</f>
        <v>FCS.01</v>
      </c>
      <c r="E12" s="489" t="str">
        <f>'Mapa de Risco'!E12:E21</f>
        <v xml:space="preserve">  Ex.:                                                                                  
Planejamento</v>
      </c>
      <c r="F12" s="614" t="str">
        <f>'Mapa de Risco'!G12:G21</f>
        <v>Evento 1                                      É a negação do fator crítico de sucesso</v>
      </c>
      <c r="G12" s="125" t="str">
        <f>'Mapa de Risco'!F12</f>
        <v>fontes geradoras do risco</v>
      </c>
      <c r="H12" s="773" t="str">
        <f>'Avaliar os Controles Existent.'!AD12:AD21</f>
        <v>Risco Insignificante</v>
      </c>
      <c r="I12" s="768" t="s">
        <v>443</v>
      </c>
      <c r="J12" s="207" t="s">
        <v>28</v>
      </c>
      <c r="K12" s="207" t="s">
        <v>444</v>
      </c>
      <c r="L12" s="207" t="s">
        <v>28</v>
      </c>
      <c r="M12" s="207" t="s">
        <v>28</v>
      </c>
      <c r="N12" s="207" t="s">
        <v>28</v>
      </c>
      <c r="O12" s="207" t="s">
        <v>28</v>
      </c>
      <c r="P12" s="207" t="s">
        <v>265</v>
      </c>
      <c r="Q12" s="207" t="s">
        <v>265</v>
      </c>
      <c r="R12" s="207" t="s">
        <v>260</v>
      </c>
      <c r="S12" s="16">
        <f>IF(R12="","",IF(R12="Concluído",4,IF(R12="Em andamento",3,IF(R12="Atrasado",2,IF(R12="Não iniciado",1)))))</f>
        <v>3</v>
      </c>
    </row>
    <row r="13" spans="1:19" s="78" customFormat="1" ht="15" customHeight="1" thickTop="1" thickBot="1" x14ac:dyDescent="0.25">
      <c r="B13" s="446"/>
      <c r="C13" s="459"/>
      <c r="D13" s="446"/>
      <c r="E13" s="490"/>
      <c r="F13" s="766"/>
      <c r="G13" s="123">
        <f>'Mapa de Risco'!F13</f>
        <v>0</v>
      </c>
      <c r="H13" s="770"/>
      <c r="I13" s="768"/>
      <c r="J13" s="207" t="s">
        <v>28</v>
      </c>
      <c r="K13" s="208"/>
      <c r="L13" s="207" t="s">
        <v>28</v>
      </c>
      <c r="M13" s="207" t="s">
        <v>28</v>
      </c>
      <c r="N13" s="207" t="s">
        <v>28</v>
      </c>
      <c r="O13" s="207" t="s">
        <v>28</v>
      </c>
      <c r="P13" s="207" t="s">
        <v>265</v>
      </c>
      <c r="Q13" s="207" t="s">
        <v>265</v>
      </c>
      <c r="R13" s="208"/>
      <c r="S13" s="9" t="str">
        <f t="shared" ref="S13:S76" si="0">IF(R13="","",IF(R13="Concluído",4,IF(R13="Em andamento",3,IF(R13="Atrasado",2,IF(R13="Não iniciado",1)))))</f>
        <v/>
      </c>
    </row>
    <row r="14" spans="1:19" s="78" customFormat="1" ht="14.45" customHeight="1" thickTop="1" thickBot="1" x14ac:dyDescent="0.25">
      <c r="B14" s="446"/>
      <c r="C14" s="459"/>
      <c r="D14" s="446"/>
      <c r="E14" s="490"/>
      <c r="F14" s="766"/>
      <c r="G14" s="123">
        <f>'Mapa de Risco'!F14</f>
        <v>0</v>
      </c>
      <c r="H14" s="770"/>
      <c r="I14" s="768"/>
      <c r="J14" s="207" t="s">
        <v>28</v>
      </c>
      <c r="K14" s="208"/>
      <c r="L14" s="207" t="s">
        <v>28</v>
      </c>
      <c r="M14" s="207" t="s">
        <v>28</v>
      </c>
      <c r="N14" s="207" t="s">
        <v>28</v>
      </c>
      <c r="O14" s="207" t="s">
        <v>28</v>
      </c>
      <c r="P14" s="207" t="s">
        <v>265</v>
      </c>
      <c r="Q14" s="207" t="s">
        <v>265</v>
      </c>
      <c r="R14" s="208"/>
      <c r="S14" s="9" t="str">
        <f t="shared" si="0"/>
        <v/>
      </c>
    </row>
    <row r="15" spans="1:19" s="78" customFormat="1" ht="15" customHeight="1" thickTop="1" thickBot="1" x14ac:dyDescent="0.25">
      <c r="B15" s="446"/>
      <c r="C15" s="459"/>
      <c r="D15" s="446"/>
      <c r="E15" s="490"/>
      <c r="F15" s="766"/>
      <c r="G15" s="123">
        <f>'Mapa de Risco'!F15</f>
        <v>0</v>
      </c>
      <c r="H15" s="770"/>
      <c r="I15" s="768"/>
      <c r="J15" s="207" t="s">
        <v>28</v>
      </c>
      <c r="K15" s="208"/>
      <c r="L15" s="207" t="s">
        <v>28</v>
      </c>
      <c r="M15" s="207" t="s">
        <v>28</v>
      </c>
      <c r="N15" s="207" t="s">
        <v>28</v>
      </c>
      <c r="O15" s="207" t="s">
        <v>28</v>
      </c>
      <c r="P15" s="207" t="s">
        <v>265</v>
      </c>
      <c r="Q15" s="207" t="s">
        <v>265</v>
      </c>
      <c r="R15" s="209"/>
      <c r="S15" s="9" t="str">
        <f t="shared" si="0"/>
        <v/>
      </c>
    </row>
    <row r="16" spans="1:19" s="78" customFormat="1" ht="14.45" customHeight="1" thickTop="1" thickBot="1" x14ac:dyDescent="0.25">
      <c r="B16" s="446"/>
      <c r="C16" s="459"/>
      <c r="D16" s="446"/>
      <c r="E16" s="490"/>
      <c r="F16" s="766"/>
      <c r="G16" s="123">
        <f>'Mapa de Risco'!F16</f>
        <v>0</v>
      </c>
      <c r="H16" s="770"/>
      <c r="I16" s="768"/>
      <c r="J16" s="207" t="s">
        <v>28</v>
      </c>
      <c r="K16" s="208"/>
      <c r="L16" s="207" t="s">
        <v>28</v>
      </c>
      <c r="M16" s="207" t="s">
        <v>28</v>
      </c>
      <c r="N16" s="207" t="s">
        <v>28</v>
      </c>
      <c r="O16" s="207" t="s">
        <v>28</v>
      </c>
      <c r="P16" s="207" t="s">
        <v>265</v>
      </c>
      <c r="Q16" s="207" t="s">
        <v>265</v>
      </c>
      <c r="R16" s="209"/>
      <c r="S16" s="9" t="str">
        <f t="shared" si="0"/>
        <v/>
      </c>
    </row>
    <row r="17" spans="2:19" s="78" customFormat="1" ht="14.45" customHeight="1" thickTop="1" thickBot="1" x14ac:dyDescent="0.25">
      <c r="B17" s="446"/>
      <c r="C17" s="459"/>
      <c r="D17" s="446"/>
      <c r="E17" s="490"/>
      <c r="F17" s="766"/>
      <c r="G17" s="123">
        <f>'Mapa de Risco'!F17</f>
        <v>0</v>
      </c>
      <c r="H17" s="770"/>
      <c r="I17" s="768"/>
      <c r="J17" s="207" t="s">
        <v>28</v>
      </c>
      <c r="K17" s="208"/>
      <c r="L17" s="207" t="s">
        <v>28</v>
      </c>
      <c r="M17" s="207" t="s">
        <v>28</v>
      </c>
      <c r="N17" s="207" t="s">
        <v>28</v>
      </c>
      <c r="O17" s="207" t="s">
        <v>28</v>
      </c>
      <c r="P17" s="207" t="s">
        <v>265</v>
      </c>
      <c r="Q17" s="207" t="s">
        <v>265</v>
      </c>
      <c r="R17" s="209"/>
      <c r="S17" s="9" t="str">
        <f t="shared" si="0"/>
        <v/>
      </c>
    </row>
    <row r="18" spans="2:19" s="78" customFormat="1" ht="14.45" customHeight="1" thickTop="1" thickBot="1" x14ac:dyDescent="0.25">
      <c r="B18" s="446"/>
      <c r="C18" s="459"/>
      <c r="D18" s="446"/>
      <c r="E18" s="490"/>
      <c r="F18" s="766"/>
      <c r="G18" s="123">
        <f>'Mapa de Risco'!F18</f>
        <v>0</v>
      </c>
      <c r="H18" s="770"/>
      <c r="I18" s="768"/>
      <c r="J18" s="207" t="s">
        <v>28</v>
      </c>
      <c r="K18" s="208"/>
      <c r="L18" s="207" t="s">
        <v>28</v>
      </c>
      <c r="M18" s="207" t="s">
        <v>28</v>
      </c>
      <c r="N18" s="207" t="s">
        <v>28</v>
      </c>
      <c r="O18" s="207" t="s">
        <v>28</v>
      </c>
      <c r="P18" s="207" t="s">
        <v>265</v>
      </c>
      <c r="Q18" s="207" t="s">
        <v>265</v>
      </c>
      <c r="R18" s="209"/>
      <c r="S18" s="9" t="str">
        <f t="shared" si="0"/>
        <v/>
      </c>
    </row>
    <row r="19" spans="2:19" s="78" customFormat="1" ht="14.45" customHeight="1" thickTop="1" thickBot="1" x14ac:dyDescent="0.25">
      <c r="B19" s="446"/>
      <c r="C19" s="459"/>
      <c r="D19" s="446"/>
      <c r="E19" s="490"/>
      <c r="F19" s="766"/>
      <c r="G19" s="123">
        <f>'Mapa de Risco'!F19</f>
        <v>0</v>
      </c>
      <c r="H19" s="770"/>
      <c r="I19" s="768"/>
      <c r="J19" s="207" t="s">
        <v>28</v>
      </c>
      <c r="K19" s="208"/>
      <c r="L19" s="207" t="s">
        <v>28</v>
      </c>
      <c r="M19" s="207" t="s">
        <v>28</v>
      </c>
      <c r="N19" s="207" t="s">
        <v>28</v>
      </c>
      <c r="O19" s="207" t="s">
        <v>28</v>
      </c>
      <c r="P19" s="207" t="s">
        <v>265</v>
      </c>
      <c r="Q19" s="207" t="s">
        <v>265</v>
      </c>
      <c r="R19" s="209"/>
      <c r="S19" s="9" t="str">
        <f t="shared" si="0"/>
        <v/>
      </c>
    </row>
    <row r="20" spans="2:19" s="78" customFormat="1" ht="14.45" customHeight="1" thickTop="1" thickBot="1" x14ac:dyDescent="0.25">
      <c r="B20" s="446"/>
      <c r="C20" s="459"/>
      <c r="D20" s="446"/>
      <c r="E20" s="490"/>
      <c r="F20" s="766"/>
      <c r="G20" s="123">
        <f>'Mapa de Risco'!F20</f>
        <v>0</v>
      </c>
      <c r="H20" s="770"/>
      <c r="I20" s="768"/>
      <c r="J20" s="207" t="s">
        <v>28</v>
      </c>
      <c r="K20" s="208"/>
      <c r="L20" s="207" t="s">
        <v>28</v>
      </c>
      <c r="M20" s="207" t="s">
        <v>28</v>
      </c>
      <c r="N20" s="207" t="s">
        <v>28</v>
      </c>
      <c r="O20" s="207" t="s">
        <v>28</v>
      </c>
      <c r="P20" s="207" t="s">
        <v>265</v>
      </c>
      <c r="Q20" s="207" t="s">
        <v>265</v>
      </c>
      <c r="R20" s="209"/>
      <c r="S20" s="9" t="str">
        <f t="shared" si="0"/>
        <v/>
      </c>
    </row>
    <row r="21" spans="2:19" s="78" customFormat="1" ht="15.6" customHeight="1" thickTop="1" thickBot="1" x14ac:dyDescent="0.25">
      <c r="B21" s="446"/>
      <c r="C21" s="459"/>
      <c r="D21" s="447"/>
      <c r="E21" s="491"/>
      <c r="F21" s="766"/>
      <c r="G21" s="123">
        <f>'Mapa de Risco'!F21</f>
        <v>0</v>
      </c>
      <c r="H21" s="770"/>
      <c r="I21" s="769"/>
      <c r="J21" s="207" t="s">
        <v>28</v>
      </c>
      <c r="K21" s="208"/>
      <c r="L21" s="207" t="s">
        <v>28</v>
      </c>
      <c r="M21" s="207" t="s">
        <v>28</v>
      </c>
      <c r="N21" s="207" t="s">
        <v>28</v>
      </c>
      <c r="O21" s="207" t="s">
        <v>28</v>
      </c>
      <c r="P21" s="207" t="s">
        <v>265</v>
      </c>
      <c r="Q21" s="207" t="s">
        <v>265</v>
      </c>
      <c r="R21" s="209"/>
      <c r="S21" s="9" t="str">
        <f t="shared" si="0"/>
        <v/>
      </c>
    </row>
    <row r="22" spans="2:19" s="78" customFormat="1" ht="14.45" customHeight="1" thickTop="1" thickBot="1" x14ac:dyDescent="0.25">
      <c r="B22" s="446"/>
      <c r="C22" s="459"/>
      <c r="D22" s="457" t="str">
        <f>'Mapa de Risco'!D22:D31</f>
        <v>FCS.02</v>
      </c>
      <c r="E22" s="590" t="str">
        <f>'Mapa de Risco'!E22:E31</f>
        <v>Recursos Humanos</v>
      </c>
      <c r="F22" s="766" t="str">
        <f>'Mapa de Risco'!G22:G31</f>
        <v>Evento 2</v>
      </c>
      <c r="G22" s="123">
        <f>'Mapa de Risco'!F22</f>
        <v>0</v>
      </c>
      <c r="H22" s="770" t="str">
        <f>'Avaliar os Controles Existent.'!AD22:AD31</f>
        <v/>
      </c>
      <c r="I22" s="758"/>
      <c r="J22" s="207" t="s">
        <v>28</v>
      </c>
      <c r="K22" s="208"/>
      <c r="L22" s="207" t="s">
        <v>28</v>
      </c>
      <c r="M22" s="207" t="s">
        <v>28</v>
      </c>
      <c r="N22" s="207" t="s">
        <v>28</v>
      </c>
      <c r="O22" s="207" t="s">
        <v>28</v>
      </c>
      <c r="P22" s="207" t="s">
        <v>265</v>
      </c>
      <c r="Q22" s="207" t="s">
        <v>265</v>
      </c>
      <c r="R22" s="209"/>
      <c r="S22" s="9" t="str">
        <f t="shared" si="0"/>
        <v/>
      </c>
    </row>
    <row r="23" spans="2:19" s="78" customFormat="1" ht="15.6" customHeight="1" thickTop="1" thickBot="1" x14ac:dyDescent="0.25">
      <c r="B23" s="446"/>
      <c r="C23" s="459"/>
      <c r="D23" s="446"/>
      <c r="E23" s="490"/>
      <c r="F23" s="766"/>
      <c r="G23" s="123">
        <f>'Mapa de Risco'!F23</f>
        <v>0</v>
      </c>
      <c r="H23" s="770"/>
      <c r="I23" s="759"/>
      <c r="J23" s="207" t="s">
        <v>28</v>
      </c>
      <c r="K23" s="208"/>
      <c r="L23" s="207" t="s">
        <v>28</v>
      </c>
      <c r="M23" s="207" t="s">
        <v>28</v>
      </c>
      <c r="N23" s="207" t="s">
        <v>28</v>
      </c>
      <c r="O23" s="207" t="s">
        <v>28</v>
      </c>
      <c r="P23" s="207" t="s">
        <v>265</v>
      </c>
      <c r="Q23" s="207" t="s">
        <v>265</v>
      </c>
      <c r="R23" s="209"/>
      <c r="S23" s="9" t="str">
        <f t="shared" si="0"/>
        <v/>
      </c>
    </row>
    <row r="24" spans="2:19" s="78" customFormat="1" ht="15.6" customHeight="1" thickTop="1" thickBot="1" x14ac:dyDescent="0.25">
      <c r="B24" s="446"/>
      <c r="C24" s="459"/>
      <c r="D24" s="446"/>
      <c r="E24" s="490"/>
      <c r="F24" s="766"/>
      <c r="G24" s="123">
        <f>'Mapa de Risco'!F24</f>
        <v>0</v>
      </c>
      <c r="H24" s="770"/>
      <c r="I24" s="759"/>
      <c r="J24" s="207" t="s">
        <v>28</v>
      </c>
      <c r="K24" s="208"/>
      <c r="L24" s="207" t="s">
        <v>28</v>
      </c>
      <c r="M24" s="207" t="s">
        <v>28</v>
      </c>
      <c r="N24" s="207" t="s">
        <v>28</v>
      </c>
      <c r="O24" s="207" t="s">
        <v>28</v>
      </c>
      <c r="P24" s="207" t="s">
        <v>265</v>
      </c>
      <c r="Q24" s="207" t="s">
        <v>265</v>
      </c>
      <c r="R24" s="209"/>
      <c r="S24" s="9" t="str">
        <f t="shared" si="0"/>
        <v/>
      </c>
    </row>
    <row r="25" spans="2:19" s="78" customFormat="1" ht="15.6" customHeight="1" thickTop="1" thickBot="1" x14ac:dyDescent="0.25">
      <c r="B25" s="446"/>
      <c r="C25" s="459"/>
      <c r="D25" s="446"/>
      <c r="E25" s="490"/>
      <c r="F25" s="766"/>
      <c r="G25" s="123">
        <f>'Mapa de Risco'!F25</f>
        <v>0</v>
      </c>
      <c r="H25" s="770"/>
      <c r="I25" s="759"/>
      <c r="J25" s="207" t="s">
        <v>28</v>
      </c>
      <c r="K25" s="208"/>
      <c r="L25" s="207" t="s">
        <v>28</v>
      </c>
      <c r="M25" s="207" t="s">
        <v>28</v>
      </c>
      <c r="N25" s="207" t="s">
        <v>28</v>
      </c>
      <c r="O25" s="207" t="s">
        <v>28</v>
      </c>
      <c r="P25" s="207" t="s">
        <v>265</v>
      </c>
      <c r="Q25" s="207" t="s">
        <v>265</v>
      </c>
      <c r="R25" s="209"/>
      <c r="S25" s="9" t="str">
        <f t="shared" si="0"/>
        <v/>
      </c>
    </row>
    <row r="26" spans="2:19" s="78" customFormat="1" ht="15.6" customHeight="1" thickTop="1" thickBot="1" x14ac:dyDescent="0.25">
      <c r="B26" s="446"/>
      <c r="C26" s="459"/>
      <c r="D26" s="446"/>
      <c r="E26" s="490"/>
      <c r="F26" s="766"/>
      <c r="G26" s="123">
        <f>'Mapa de Risco'!F26</f>
        <v>0</v>
      </c>
      <c r="H26" s="770"/>
      <c r="I26" s="759"/>
      <c r="J26" s="207" t="s">
        <v>28</v>
      </c>
      <c r="K26" s="208"/>
      <c r="L26" s="207" t="s">
        <v>28</v>
      </c>
      <c r="M26" s="207" t="s">
        <v>28</v>
      </c>
      <c r="N26" s="207" t="s">
        <v>28</v>
      </c>
      <c r="O26" s="207" t="s">
        <v>28</v>
      </c>
      <c r="P26" s="207" t="s">
        <v>265</v>
      </c>
      <c r="Q26" s="207" t="s">
        <v>265</v>
      </c>
      <c r="R26" s="209"/>
      <c r="S26" s="9" t="str">
        <f t="shared" si="0"/>
        <v/>
      </c>
    </row>
    <row r="27" spans="2:19" s="78" customFormat="1" ht="15.6" customHeight="1" thickTop="1" thickBot="1" x14ac:dyDescent="0.25">
      <c r="B27" s="446"/>
      <c r="C27" s="459"/>
      <c r="D27" s="446"/>
      <c r="E27" s="490"/>
      <c r="F27" s="766"/>
      <c r="G27" s="123">
        <f>'Mapa de Risco'!F27</f>
        <v>0</v>
      </c>
      <c r="H27" s="770"/>
      <c r="I27" s="759"/>
      <c r="J27" s="207" t="s">
        <v>28</v>
      </c>
      <c r="K27" s="208"/>
      <c r="L27" s="207" t="s">
        <v>28</v>
      </c>
      <c r="M27" s="207" t="s">
        <v>28</v>
      </c>
      <c r="N27" s="207" t="s">
        <v>28</v>
      </c>
      <c r="O27" s="207" t="s">
        <v>28</v>
      </c>
      <c r="P27" s="207" t="s">
        <v>265</v>
      </c>
      <c r="Q27" s="207" t="s">
        <v>265</v>
      </c>
      <c r="R27" s="209"/>
      <c r="S27" s="9" t="str">
        <f t="shared" si="0"/>
        <v/>
      </c>
    </row>
    <row r="28" spans="2:19" s="78" customFormat="1" ht="15.6" customHeight="1" thickTop="1" thickBot="1" x14ac:dyDescent="0.25">
      <c r="B28" s="446"/>
      <c r="C28" s="459"/>
      <c r="D28" s="446"/>
      <c r="E28" s="490"/>
      <c r="F28" s="766"/>
      <c r="G28" s="123">
        <f>'Mapa de Risco'!F28</f>
        <v>0</v>
      </c>
      <c r="H28" s="770"/>
      <c r="I28" s="759"/>
      <c r="J28" s="207" t="s">
        <v>28</v>
      </c>
      <c r="K28" s="208"/>
      <c r="L28" s="207" t="s">
        <v>28</v>
      </c>
      <c r="M28" s="207" t="s">
        <v>28</v>
      </c>
      <c r="N28" s="207" t="s">
        <v>28</v>
      </c>
      <c r="O28" s="207" t="s">
        <v>28</v>
      </c>
      <c r="P28" s="207" t="s">
        <v>265</v>
      </c>
      <c r="Q28" s="207" t="s">
        <v>265</v>
      </c>
      <c r="R28" s="209"/>
      <c r="S28" s="9" t="str">
        <f t="shared" si="0"/>
        <v/>
      </c>
    </row>
    <row r="29" spans="2:19" s="78" customFormat="1" ht="15.6" customHeight="1" thickTop="1" thickBot="1" x14ac:dyDescent="0.25">
      <c r="B29" s="446"/>
      <c r="C29" s="459"/>
      <c r="D29" s="446"/>
      <c r="E29" s="490"/>
      <c r="F29" s="766"/>
      <c r="G29" s="123">
        <f>'Mapa de Risco'!F29</f>
        <v>0</v>
      </c>
      <c r="H29" s="770"/>
      <c r="I29" s="759"/>
      <c r="J29" s="207" t="s">
        <v>28</v>
      </c>
      <c r="K29" s="208"/>
      <c r="L29" s="207" t="s">
        <v>28</v>
      </c>
      <c r="M29" s="207" t="s">
        <v>28</v>
      </c>
      <c r="N29" s="207" t="s">
        <v>28</v>
      </c>
      <c r="O29" s="207" t="s">
        <v>28</v>
      </c>
      <c r="P29" s="207" t="s">
        <v>265</v>
      </c>
      <c r="Q29" s="207" t="s">
        <v>265</v>
      </c>
      <c r="R29" s="209"/>
      <c r="S29" s="9" t="str">
        <f t="shared" si="0"/>
        <v/>
      </c>
    </row>
    <row r="30" spans="2:19" s="78" customFormat="1" ht="15.6" customHeight="1" thickTop="1" thickBot="1" x14ac:dyDescent="0.25">
      <c r="B30" s="446"/>
      <c r="C30" s="459"/>
      <c r="D30" s="446"/>
      <c r="E30" s="490"/>
      <c r="F30" s="766"/>
      <c r="G30" s="123">
        <f>'Mapa de Risco'!F30</f>
        <v>0</v>
      </c>
      <c r="H30" s="770"/>
      <c r="I30" s="759"/>
      <c r="J30" s="207" t="s">
        <v>28</v>
      </c>
      <c r="K30" s="208"/>
      <c r="L30" s="207" t="s">
        <v>28</v>
      </c>
      <c r="M30" s="207" t="s">
        <v>28</v>
      </c>
      <c r="N30" s="207" t="s">
        <v>28</v>
      </c>
      <c r="O30" s="207" t="s">
        <v>28</v>
      </c>
      <c r="P30" s="207" t="s">
        <v>265</v>
      </c>
      <c r="Q30" s="207" t="s">
        <v>265</v>
      </c>
      <c r="R30" s="209"/>
      <c r="S30" s="9" t="str">
        <f t="shared" si="0"/>
        <v/>
      </c>
    </row>
    <row r="31" spans="2:19" s="78" customFormat="1" ht="15.6" customHeight="1" thickTop="1" thickBot="1" x14ac:dyDescent="0.25">
      <c r="B31" s="446"/>
      <c r="C31" s="459"/>
      <c r="D31" s="447"/>
      <c r="E31" s="491"/>
      <c r="F31" s="766"/>
      <c r="G31" s="123">
        <f>'Mapa de Risco'!F31</f>
        <v>0</v>
      </c>
      <c r="H31" s="770"/>
      <c r="I31" s="760"/>
      <c r="J31" s="207" t="s">
        <v>28</v>
      </c>
      <c r="K31" s="208"/>
      <c r="L31" s="207" t="s">
        <v>28</v>
      </c>
      <c r="M31" s="207" t="s">
        <v>28</v>
      </c>
      <c r="N31" s="207" t="s">
        <v>28</v>
      </c>
      <c r="O31" s="207" t="s">
        <v>28</v>
      </c>
      <c r="P31" s="207" t="s">
        <v>265</v>
      </c>
      <c r="Q31" s="207" t="s">
        <v>265</v>
      </c>
      <c r="R31" s="209"/>
      <c r="S31" s="9" t="str">
        <f t="shared" si="0"/>
        <v/>
      </c>
    </row>
    <row r="32" spans="2:19" s="78" customFormat="1" ht="15.6" customHeight="1" thickTop="1" thickBot="1" x14ac:dyDescent="0.25">
      <c r="B32" s="446"/>
      <c r="C32" s="459"/>
      <c r="D32" s="457" t="str">
        <f>'Mapa de Risco'!D32:D41</f>
        <v>FCS.03</v>
      </c>
      <c r="E32" s="590" t="str">
        <f>'Mapa de Risco'!E32:E41</f>
        <v>Orçamento</v>
      </c>
      <c r="F32" s="766" t="str">
        <f>'Mapa de Risco'!G32:G41</f>
        <v>Evento 3</v>
      </c>
      <c r="G32" s="123">
        <f>'Mapa de Risco'!F32</f>
        <v>0</v>
      </c>
      <c r="H32" s="770" t="str">
        <f>'Avaliar os Controles Existent.'!AD32:AD41</f>
        <v/>
      </c>
      <c r="I32" s="758"/>
      <c r="J32" s="207" t="s">
        <v>28</v>
      </c>
      <c r="K32" s="208"/>
      <c r="L32" s="207" t="s">
        <v>28</v>
      </c>
      <c r="M32" s="207" t="s">
        <v>28</v>
      </c>
      <c r="N32" s="207" t="s">
        <v>28</v>
      </c>
      <c r="O32" s="207" t="s">
        <v>28</v>
      </c>
      <c r="P32" s="207" t="s">
        <v>265</v>
      </c>
      <c r="Q32" s="207" t="s">
        <v>265</v>
      </c>
      <c r="R32" s="209"/>
      <c r="S32" s="9" t="str">
        <f t="shared" si="0"/>
        <v/>
      </c>
    </row>
    <row r="33" spans="2:19" s="78" customFormat="1" ht="15.6" customHeight="1" thickTop="1" thickBot="1" x14ac:dyDescent="0.25">
      <c r="B33" s="446"/>
      <c r="C33" s="459"/>
      <c r="D33" s="446"/>
      <c r="E33" s="490"/>
      <c r="F33" s="766"/>
      <c r="G33" s="123">
        <f>'Mapa de Risco'!F33</f>
        <v>0</v>
      </c>
      <c r="H33" s="770"/>
      <c r="I33" s="759"/>
      <c r="J33" s="207" t="s">
        <v>28</v>
      </c>
      <c r="K33" s="208"/>
      <c r="L33" s="207" t="s">
        <v>28</v>
      </c>
      <c r="M33" s="207" t="s">
        <v>28</v>
      </c>
      <c r="N33" s="207" t="s">
        <v>28</v>
      </c>
      <c r="O33" s="207" t="s">
        <v>28</v>
      </c>
      <c r="P33" s="207" t="s">
        <v>265</v>
      </c>
      <c r="Q33" s="207" t="s">
        <v>265</v>
      </c>
      <c r="R33" s="209"/>
      <c r="S33" s="9" t="str">
        <f t="shared" si="0"/>
        <v/>
      </c>
    </row>
    <row r="34" spans="2:19" s="78" customFormat="1" ht="15.6" customHeight="1" thickTop="1" thickBot="1" x14ac:dyDescent="0.25">
      <c r="B34" s="446"/>
      <c r="C34" s="459"/>
      <c r="D34" s="446"/>
      <c r="E34" s="490"/>
      <c r="F34" s="766"/>
      <c r="G34" s="123">
        <f>'Mapa de Risco'!F34</f>
        <v>0</v>
      </c>
      <c r="H34" s="770"/>
      <c r="I34" s="759"/>
      <c r="J34" s="207" t="s">
        <v>28</v>
      </c>
      <c r="K34" s="208"/>
      <c r="L34" s="207" t="s">
        <v>28</v>
      </c>
      <c r="M34" s="207" t="s">
        <v>28</v>
      </c>
      <c r="N34" s="207" t="s">
        <v>28</v>
      </c>
      <c r="O34" s="207" t="s">
        <v>28</v>
      </c>
      <c r="P34" s="207" t="s">
        <v>265</v>
      </c>
      <c r="Q34" s="207" t="s">
        <v>265</v>
      </c>
      <c r="R34" s="209"/>
      <c r="S34" s="9" t="str">
        <f t="shared" si="0"/>
        <v/>
      </c>
    </row>
    <row r="35" spans="2:19" s="78" customFormat="1" ht="15.6" customHeight="1" thickTop="1" thickBot="1" x14ac:dyDescent="0.25">
      <c r="B35" s="446"/>
      <c r="C35" s="459"/>
      <c r="D35" s="446"/>
      <c r="E35" s="490"/>
      <c r="F35" s="766"/>
      <c r="G35" s="123">
        <f>'Mapa de Risco'!F35</f>
        <v>0</v>
      </c>
      <c r="H35" s="770"/>
      <c r="I35" s="759"/>
      <c r="J35" s="207" t="s">
        <v>28</v>
      </c>
      <c r="K35" s="208"/>
      <c r="L35" s="207" t="s">
        <v>28</v>
      </c>
      <c r="M35" s="207" t="s">
        <v>28</v>
      </c>
      <c r="N35" s="207" t="s">
        <v>28</v>
      </c>
      <c r="O35" s="207" t="s">
        <v>28</v>
      </c>
      <c r="P35" s="207" t="s">
        <v>265</v>
      </c>
      <c r="Q35" s="207" t="s">
        <v>265</v>
      </c>
      <c r="R35" s="209"/>
      <c r="S35" s="9" t="str">
        <f t="shared" si="0"/>
        <v/>
      </c>
    </row>
    <row r="36" spans="2:19" s="78" customFormat="1" ht="15.6" customHeight="1" thickTop="1" thickBot="1" x14ac:dyDescent="0.25">
      <c r="B36" s="446"/>
      <c r="C36" s="459"/>
      <c r="D36" s="446"/>
      <c r="E36" s="490"/>
      <c r="F36" s="766"/>
      <c r="G36" s="123">
        <f>'Mapa de Risco'!F36</f>
        <v>0</v>
      </c>
      <c r="H36" s="770"/>
      <c r="I36" s="759"/>
      <c r="J36" s="207" t="s">
        <v>28</v>
      </c>
      <c r="K36" s="208"/>
      <c r="L36" s="207" t="s">
        <v>28</v>
      </c>
      <c r="M36" s="207" t="s">
        <v>28</v>
      </c>
      <c r="N36" s="207" t="s">
        <v>28</v>
      </c>
      <c r="O36" s="207" t="s">
        <v>28</v>
      </c>
      <c r="P36" s="207" t="s">
        <v>265</v>
      </c>
      <c r="Q36" s="207" t="s">
        <v>265</v>
      </c>
      <c r="R36" s="209"/>
      <c r="S36" s="9" t="str">
        <f t="shared" si="0"/>
        <v/>
      </c>
    </row>
    <row r="37" spans="2:19" s="78" customFormat="1" ht="15.6" customHeight="1" thickTop="1" thickBot="1" x14ac:dyDescent="0.25">
      <c r="B37" s="446"/>
      <c r="C37" s="459"/>
      <c r="D37" s="446"/>
      <c r="E37" s="490"/>
      <c r="F37" s="766"/>
      <c r="G37" s="123">
        <f>'Mapa de Risco'!F37</f>
        <v>0</v>
      </c>
      <c r="H37" s="770"/>
      <c r="I37" s="759"/>
      <c r="J37" s="207" t="s">
        <v>28</v>
      </c>
      <c r="K37" s="208"/>
      <c r="L37" s="207" t="s">
        <v>28</v>
      </c>
      <c r="M37" s="207" t="s">
        <v>28</v>
      </c>
      <c r="N37" s="207" t="s">
        <v>28</v>
      </c>
      <c r="O37" s="207" t="s">
        <v>28</v>
      </c>
      <c r="P37" s="207" t="s">
        <v>265</v>
      </c>
      <c r="Q37" s="207" t="s">
        <v>265</v>
      </c>
      <c r="R37" s="209"/>
      <c r="S37" s="9" t="str">
        <f t="shared" si="0"/>
        <v/>
      </c>
    </row>
    <row r="38" spans="2:19" s="78" customFormat="1" ht="15.6" customHeight="1" thickTop="1" thickBot="1" x14ac:dyDescent="0.25">
      <c r="B38" s="446"/>
      <c r="C38" s="459"/>
      <c r="D38" s="446"/>
      <c r="E38" s="490"/>
      <c r="F38" s="766"/>
      <c r="G38" s="123">
        <f>'Mapa de Risco'!F38</f>
        <v>0</v>
      </c>
      <c r="H38" s="770"/>
      <c r="I38" s="759"/>
      <c r="J38" s="207" t="s">
        <v>28</v>
      </c>
      <c r="K38" s="208"/>
      <c r="L38" s="207" t="s">
        <v>28</v>
      </c>
      <c r="M38" s="207" t="s">
        <v>28</v>
      </c>
      <c r="N38" s="207" t="s">
        <v>28</v>
      </c>
      <c r="O38" s="207" t="s">
        <v>28</v>
      </c>
      <c r="P38" s="207" t="s">
        <v>265</v>
      </c>
      <c r="Q38" s="207" t="s">
        <v>265</v>
      </c>
      <c r="R38" s="209"/>
      <c r="S38" s="9" t="str">
        <f t="shared" si="0"/>
        <v/>
      </c>
    </row>
    <row r="39" spans="2:19" s="78" customFormat="1" ht="15.6" customHeight="1" thickTop="1" thickBot="1" x14ac:dyDescent="0.25">
      <c r="B39" s="446"/>
      <c r="C39" s="459"/>
      <c r="D39" s="446"/>
      <c r="E39" s="490"/>
      <c r="F39" s="766"/>
      <c r="G39" s="123">
        <f>'Mapa de Risco'!F39</f>
        <v>0</v>
      </c>
      <c r="H39" s="770"/>
      <c r="I39" s="759"/>
      <c r="J39" s="207" t="s">
        <v>28</v>
      </c>
      <c r="K39" s="208"/>
      <c r="L39" s="207" t="s">
        <v>28</v>
      </c>
      <c r="M39" s="207" t="s">
        <v>28</v>
      </c>
      <c r="N39" s="207" t="s">
        <v>28</v>
      </c>
      <c r="O39" s="207" t="s">
        <v>28</v>
      </c>
      <c r="P39" s="207" t="s">
        <v>265</v>
      </c>
      <c r="Q39" s="207" t="s">
        <v>265</v>
      </c>
      <c r="R39" s="209"/>
      <c r="S39" s="9" t="str">
        <f t="shared" si="0"/>
        <v/>
      </c>
    </row>
    <row r="40" spans="2:19" s="78" customFormat="1" ht="15.6" customHeight="1" thickTop="1" thickBot="1" x14ac:dyDescent="0.25">
      <c r="B40" s="446"/>
      <c r="C40" s="459"/>
      <c r="D40" s="446"/>
      <c r="E40" s="490"/>
      <c r="F40" s="766"/>
      <c r="G40" s="123">
        <f>'Mapa de Risco'!F40</f>
        <v>0</v>
      </c>
      <c r="H40" s="770"/>
      <c r="I40" s="759"/>
      <c r="J40" s="207" t="s">
        <v>28</v>
      </c>
      <c r="K40" s="208"/>
      <c r="L40" s="207" t="s">
        <v>28</v>
      </c>
      <c r="M40" s="207" t="s">
        <v>28</v>
      </c>
      <c r="N40" s="207" t="s">
        <v>28</v>
      </c>
      <c r="O40" s="207" t="s">
        <v>28</v>
      </c>
      <c r="P40" s="207" t="s">
        <v>265</v>
      </c>
      <c r="Q40" s="207" t="s">
        <v>265</v>
      </c>
      <c r="R40" s="209"/>
      <c r="S40" s="9" t="str">
        <f t="shared" si="0"/>
        <v/>
      </c>
    </row>
    <row r="41" spans="2:19" s="78" customFormat="1" ht="15.6" customHeight="1" thickTop="1" thickBot="1" x14ac:dyDescent="0.25">
      <c r="B41" s="446"/>
      <c r="C41" s="459"/>
      <c r="D41" s="447"/>
      <c r="E41" s="491"/>
      <c r="F41" s="766"/>
      <c r="G41" s="123">
        <f>'Mapa de Risco'!F41</f>
        <v>0</v>
      </c>
      <c r="H41" s="770"/>
      <c r="I41" s="760"/>
      <c r="J41" s="207" t="s">
        <v>28</v>
      </c>
      <c r="K41" s="208"/>
      <c r="L41" s="207" t="s">
        <v>28</v>
      </c>
      <c r="M41" s="207" t="s">
        <v>28</v>
      </c>
      <c r="N41" s="207" t="s">
        <v>28</v>
      </c>
      <c r="O41" s="207" t="s">
        <v>28</v>
      </c>
      <c r="P41" s="207" t="s">
        <v>265</v>
      </c>
      <c r="Q41" s="207" t="s">
        <v>265</v>
      </c>
      <c r="R41" s="209"/>
      <c r="S41" s="9" t="str">
        <f t="shared" si="0"/>
        <v/>
      </c>
    </row>
    <row r="42" spans="2:19" s="78" customFormat="1" ht="15.6" customHeight="1" thickTop="1" thickBot="1" x14ac:dyDescent="0.25">
      <c r="B42" s="446"/>
      <c r="C42" s="459"/>
      <c r="D42" s="457" t="str">
        <f>'Mapa de Risco'!D42:D51</f>
        <v>FCS.04</v>
      </c>
      <c r="E42" s="590" t="str">
        <f>'Mapa de Risco'!E42:E51</f>
        <v>Pesquisa de Preços</v>
      </c>
      <c r="F42" s="766" t="str">
        <f>'Mapa de Risco'!G42:G51</f>
        <v>Evento 4</v>
      </c>
      <c r="G42" s="123">
        <f>'Mapa de Risco'!F42</f>
        <v>0</v>
      </c>
      <c r="H42" s="770" t="str">
        <f>'Avaliar os Controles Existent.'!AD42:AD51</f>
        <v/>
      </c>
      <c r="I42" s="758"/>
      <c r="J42" s="207" t="s">
        <v>28</v>
      </c>
      <c r="K42" s="208"/>
      <c r="L42" s="207" t="s">
        <v>28</v>
      </c>
      <c r="M42" s="207" t="s">
        <v>28</v>
      </c>
      <c r="N42" s="207" t="s">
        <v>28</v>
      </c>
      <c r="O42" s="207" t="s">
        <v>28</v>
      </c>
      <c r="P42" s="207" t="s">
        <v>265</v>
      </c>
      <c r="Q42" s="207" t="s">
        <v>265</v>
      </c>
      <c r="R42" s="209"/>
      <c r="S42" s="9" t="str">
        <f t="shared" si="0"/>
        <v/>
      </c>
    </row>
    <row r="43" spans="2:19" s="78" customFormat="1" ht="15.6" customHeight="1" thickTop="1" thickBot="1" x14ac:dyDescent="0.25">
      <c r="B43" s="446"/>
      <c r="C43" s="459"/>
      <c r="D43" s="446"/>
      <c r="E43" s="490"/>
      <c r="F43" s="766"/>
      <c r="G43" s="123">
        <f>'Mapa de Risco'!F43</f>
        <v>0</v>
      </c>
      <c r="H43" s="770"/>
      <c r="I43" s="759"/>
      <c r="J43" s="207" t="s">
        <v>28</v>
      </c>
      <c r="K43" s="208"/>
      <c r="L43" s="207" t="s">
        <v>28</v>
      </c>
      <c r="M43" s="207" t="s">
        <v>28</v>
      </c>
      <c r="N43" s="207" t="s">
        <v>28</v>
      </c>
      <c r="O43" s="207" t="s">
        <v>28</v>
      </c>
      <c r="P43" s="207" t="s">
        <v>265</v>
      </c>
      <c r="Q43" s="207" t="s">
        <v>265</v>
      </c>
      <c r="R43" s="209"/>
      <c r="S43" s="9" t="str">
        <f t="shared" si="0"/>
        <v/>
      </c>
    </row>
    <row r="44" spans="2:19" s="78" customFormat="1" ht="15.6" customHeight="1" thickTop="1" thickBot="1" x14ac:dyDescent="0.25">
      <c r="B44" s="446"/>
      <c r="C44" s="459"/>
      <c r="D44" s="446"/>
      <c r="E44" s="490"/>
      <c r="F44" s="766"/>
      <c r="G44" s="123">
        <f>'Mapa de Risco'!F44</f>
        <v>0</v>
      </c>
      <c r="H44" s="770"/>
      <c r="I44" s="759"/>
      <c r="J44" s="207" t="s">
        <v>28</v>
      </c>
      <c r="K44" s="208"/>
      <c r="L44" s="207" t="s">
        <v>28</v>
      </c>
      <c r="M44" s="207" t="s">
        <v>28</v>
      </c>
      <c r="N44" s="207" t="s">
        <v>28</v>
      </c>
      <c r="O44" s="207" t="s">
        <v>28</v>
      </c>
      <c r="P44" s="207" t="s">
        <v>265</v>
      </c>
      <c r="Q44" s="207" t="s">
        <v>265</v>
      </c>
      <c r="R44" s="209"/>
      <c r="S44" s="9" t="str">
        <f t="shared" si="0"/>
        <v/>
      </c>
    </row>
    <row r="45" spans="2:19" s="78" customFormat="1" ht="15.6" customHeight="1" thickTop="1" thickBot="1" x14ac:dyDescent="0.25">
      <c r="B45" s="446"/>
      <c r="C45" s="459"/>
      <c r="D45" s="446"/>
      <c r="E45" s="490"/>
      <c r="F45" s="766"/>
      <c r="G45" s="123">
        <f>'Mapa de Risco'!F45</f>
        <v>0</v>
      </c>
      <c r="H45" s="770"/>
      <c r="I45" s="759"/>
      <c r="J45" s="207" t="s">
        <v>28</v>
      </c>
      <c r="K45" s="208"/>
      <c r="L45" s="207" t="s">
        <v>28</v>
      </c>
      <c r="M45" s="207" t="s">
        <v>28</v>
      </c>
      <c r="N45" s="207" t="s">
        <v>28</v>
      </c>
      <c r="O45" s="207" t="s">
        <v>28</v>
      </c>
      <c r="P45" s="207" t="s">
        <v>265</v>
      </c>
      <c r="Q45" s="207" t="s">
        <v>265</v>
      </c>
      <c r="R45" s="209"/>
      <c r="S45" s="9" t="str">
        <f t="shared" si="0"/>
        <v/>
      </c>
    </row>
    <row r="46" spans="2:19" s="78" customFormat="1" ht="15.6" customHeight="1" thickTop="1" thickBot="1" x14ac:dyDescent="0.25">
      <c r="B46" s="446"/>
      <c r="C46" s="459"/>
      <c r="D46" s="446"/>
      <c r="E46" s="490"/>
      <c r="F46" s="766"/>
      <c r="G46" s="123">
        <f>'Mapa de Risco'!F46</f>
        <v>0</v>
      </c>
      <c r="H46" s="770"/>
      <c r="I46" s="759"/>
      <c r="J46" s="207" t="s">
        <v>28</v>
      </c>
      <c r="K46" s="208"/>
      <c r="L46" s="207" t="s">
        <v>28</v>
      </c>
      <c r="M46" s="207" t="s">
        <v>28</v>
      </c>
      <c r="N46" s="207" t="s">
        <v>28</v>
      </c>
      <c r="O46" s="207" t="s">
        <v>28</v>
      </c>
      <c r="P46" s="207" t="s">
        <v>265</v>
      </c>
      <c r="Q46" s="207" t="s">
        <v>265</v>
      </c>
      <c r="R46" s="209"/>
      <c r="S46" s="9" t="str">
        <f t="shared" si="0"/>
        <v/>
      </c>
    </row>
    <row r="47" spans="2:19" s="78" customFormat="1" ht="15.6" customHeight="1" thickTop="1" thickBot="1" x14ac:dyDescent="0.25">
      <c r="B47" s="446"/>
      <c r="C47" s="459"/>
      <c r="D47" s="446"/>
      <c r="E47" s="490"/>
      <c r="F47" s="766"/>
      <c r="G47" s="123">
        <f>'Mapa de Risco'!F47</f>
        <v>0</v>
      </c>
      <c r="H47" s="770"/>
      <c r="I47" s="759"/>
      <c r="J47" s="207" t="s">
        <v>28</v>
      </c>
      <c r="K47" s="208"/>
      <c r="L47" s="207" t="s">
        <v>28</v>
      </c>
      <c r="M47" s="207" t="s">
        <v>28</v>
      </c>
      <c r="N47" s="207" t="s">
        <v>28</v>
      </c>
      <c r="O47" s="207" t="s">
        <v>28</v>
      </c>
      <c r="P47" s="207" t="s">
        <v>265</v>
      </c>
      <c r="Q47" s="207" t="s">
        <v>265</v>
      </c>
      <c r="R47" s="209"/>
      <c r="S47" s="9" t="str">
        <f t="shared" si="0"/>
        <v/>
      </c>
    </row>
    <row r="48" spans="2:19" s="78" customFormat="1" ht="15.6" customHeight="1" thickTop="1" thickBot="1" x14ac:dyDescent="0.25">
      <c r="B48" s="446"/>
      <c r="C48" s="459"/>
      <c r="D48" s="446"/>
      <c r="E48" s="490"/>
      <c r="F48" s="766"/>
      <c r="G48" s="123">
        <f>'Mapa de Risco'!F48</f>
        <v>0</v>
      </c>
      <c r="H48" s="770"/>
      <c r="I48" s="759"/>
      <c r="J48" s="207" t="s">
        <v>28</v>
      </c>
      <c r="K48" s="208"/>
      <c r="L48" s="207" t="s">
        <v>28</v>
      </c>
      <c r="M48" s="207" t="s">
        <v>28</v>
      </c>
      <c r="N48" s="207" t="s">
        <v>28</v>
      </c>
      <c r="O48" s="207" t="s">
        <v>28</v>
      </c>
      <c r="P48" s="207" t="s">
        <v>265</v>
      </c>
      <c r="Q48" s="207" t="s">
        <v>265</v>
      </c>
      <c r="R48" s="209"/>
      <c r="S48" s="9" t="str">
        <f t="shared" si="0"/>
        <v/>
      </c>
    </row>
    <row r="49" spans="2:19" s="78" customFormat="1" ht="15.6" customHeight="1" thickTop="1" thickBot="1" x14ac:dyDescent="0.25">
      <c r="B49" s="446"/>
      <c r="C49" s="459"/>
      <c r="D49" s="446"/>
      <c r="E49" s="490"/>
      <c r="F49" s="766"/>
      <c r="G49" s="123">
        <f>'Mapa de Risco'!F49</f>
        <v>0</v>
      </c>
      <c r="H49" s="770"/>
      <c r="I49" s="759"/>
      <c r="J49" s="207" t="s">
        <v>28</v>
      </c>
      <c r="K49" s="208"/>
      <c r="L49" s="207" t="s">
        <v>28</v>
      </c>
      <c r="M49" s="207" t="s">
        <v>28</v>
      </c>
      <c r="N49" s="207" t="s">
        <v>28</v>
      </c>
      <c r="O49" s="207" t="s">
        <v>28</v>
      </c>
      <c r="P49" s="207" t="s">
        <v>265</v>
      </c>
      <c r="Q49" s="207" t="s">
        <v>265</v>
      </c>
      <c r="R49" s="209"/>
      <c r="S49" s="9" t="str">
        <f t="shared" si="0"/>
        <v/>
      </c>
    </row>
    <row r="50" spans="2:19" s="78" customFormat="1" ht="15.6" customHeight="1" thickTop="1" thickBot="1" x14ac:dyDescent="0.25">
      <c r="B50" s="446"/>
      <c r="C50" s="459"/>
      <c r="D50" s="446"/>
      <c r="E50" s="490"/>
      <c r="F50" s="766"/>
      <c r="G50" s="123">
        <f>'Mapa de Risco'!F50</f>
        <v>0</v>
      </c>
      <c r="H50" s="770"/>
      <c r="I50" s="759"/>
      <c r="J50" s="207" t="s">
        <v>28</v>
      </c>
      <c r="K50" s="208"/>
      <c r="L50" s="207" t="s">
        <v>28</v>
      </c>
      <c r="M50" s="207" t="s">
        <v>28</v>
      </c>
      <c r="N50" s="207" t="s">
        <v>28</v>
      </c>
      <c r="O50" s="207" t="s">
        <v>28</v>
      </c>
      <c r="P50" s="207" t="s">
        <v>265</v>
      </c>
      <c r="Q50" s="207" t="s">
        <v>265</v>
      </c>
      <c r="R50" s="209"/>
      <c r="S50" s="9" t="str">
        <f t="shared" si="0"/>
        <v/>
      </c>
    </row>
    <row r="51" spans="2:19" s="78" customFormat="1" ht="15.6" customHeight="1" thickTop="1" thickBot="1" x14ac:dyDescent="0.25">
      <c r="B51" s="446"/>
      <c r="C51" s="459"/>
      <c r="D51" s="447"/>
      <c r="E51" s="491"/>
      <c r="F51" s="766"/>
      <c r="G51" s="123">
        <f>'Mapa de Risco'!F51</f>
        <v>0</v>
      </c>
      <c r="H51" s="770"/>
      <c r="I51" s="760"/>
      <c r="J51" s="207" t="s">
        <v>28</v>
      </c>
      <c r="K51" s="208"/>
      <c r="L51" s="207" t="s">
        <v>28</v>
      </c>
      <c r="M51" s="207" t="s">
        <v>28</v>
      </c>
      <c r="N51" s="207" t="s">
        <v>28</v>
      </c>
      <c r="O51" s="207" t="s">
        <v>28</v>
      </c>
      <c r="P51" s="207" t="s">
        <v>265</v>
      </c>
      <c r="Q51" s="207" t="s">
        <v>265</v>
      </c>
      <c r="R51" s="209"/>
      <c r="S51" s="9" t="str">
        <f t="shared" si="0"/>
        <v/>
      </c>
    </row>
    <row r="52" spans="2:19" s="78" customFormat="1" ht="15.6" customHeight="1" thickTop="1" thickBot="1" x14ac:dyDescent="0.25">
      <c r="B52" s="446"/>
      <c r="C52" s="459"/>
      <c r="D52" s="457" t="str">
        <f>'Mapa de Risco'!D52:D61</f>
        <v>FCS.05</v>
      </c>
      <c r="E52" s="590" t="str">
        <f>'Mapa de Risco'!E52:E61</f>
        <v>Equipe dimensionada e capacitada para elaboração de estudo preliminar</v>
      </c>
      <c r="F52" s="766" t="str">
        <f>'Mapa de Risco'!G52:G61</f>
        <v>Evento 5</v>
      </c>
      <c r="G52" s="123">
        <f>'Mapa de Risco'!F52</f>
        <v>0</v>
      </c>
      <c r="H52" s="770" t="str">
        <f>'Avaliar os Controles Existent.'!AD52:AD61</f>
        <v/>
      </c>
      <c r="I52" s="758"/>
      <c r="J52" s="207" t="s">
        <v>28</v>
      </c>
      <c r="K52" s="208"/>
      <c r="L52" s="207" t="s">
        <v>28</v>
      </c>
      <c r="M52" s="207" t="s">
        <v>28</v>
      </c>
      <c r="N52" s="207" t="s">
        <v>28</v>
      </c>
      <c r="O52" s="207" t="s">
        <v>28</v>
      </c>
      <c r="P52" s="207" t="s">
        <v>265</v>
      </c>
      <c r="Q52" s="207" t="s">
        <v>265</v>
      </c>
      <c r="R52" s="209"/>
      <c r="S52" s="9" t="str">
        <f t="shared" si="0"/>
        <v/>
      </c>
    </row>
    <row r="53" spans="2:19" s="78" customFormat="1" ht="15.6" customHeight="1" thickTop="1" thickBot="1" x14ac:dyDescent="0.25">
      <c r="B53" s="446"/>
      <c r="C53" s="459"/>
      <c r="D53" s="446"/>
      <c r="E53" s="490"/>
      <c r="F53" s="766"/>
      <c r="G53" s="123">
        <f>'Mapa de Risco'!F53</f>
        <v>0</v>
      </c>
      <c r="H53" s="770"/>
      <c r="I53" s="759"/>
      <c r="J53" s="207" t="s">
        <v>28</v>
      </c>
      <c r="K53" s="208"/>
      <c r="L53" s="207" t="s">
        <v>28</v>
      </c>
      <c r="M53" s="207" t="s">
        <v>28</v>
      </c>
      <c r="N53" s="207" t="s">
        <v>28</v>
      </c>
      <c r="O53" s="207" t="s">
        <v>28</v>
      </c>
      <c r="P53" s="207" t="s">
        <v>265</v>
      </c>
      <c r="Q53" s="207" t="s">
        <v>265</v>
      </c>
      <c r="R53" s="209"/>
      <c r="S53" s="9" t="str">
        <f t="shared" si="0"/>
        <v/>
      </c>
    </row>
    <row r="54" spans="2:19" s="78" customFormat="1" ht="15.6" customHeight="1" thickTop="1" thickBot="1" x14ac:dyDescent="0.25">
      <c r="B54" s="446"/>
      <c r="C54" s="459"/>
      <c r="D54" s="446"/>
      <c r="E54" s="490"/>
      <c r="F54" s="766"/>
      <c r="G54" s="123">
        <f>'Mapa de Risco'!F54</f>
        <v>0</v>
      </c>
      <c r="H54" s="770"/>
      <c r="I54" s="759"/>
      <c r="J54" s="207" t="s">
        <v>28</v>
      </c>
      <c r="K54" s="208"/>
      <c r="L54" s="207" t="s">
        <v>28</v>
      </c>
      <c r="M54" s="207" t="s">
        <v>28</v>
      </c>
      <c r="N54" s="207" t="s">
        <v>28</v>
      </c>
      <c r="O54" s="207" t="s">
        <v>28</v>
      </c>
      <c r="P54" s="207" t="s">
        <v>265</v>
      </c>
      <c r="Q54" s="207" t="s">
        <v>265</v>
      </c>
      <c r="R54" s="209"/>
      <c r="S54" s="9" t="str">
        <f t="shared" si="0"/>
        <v/>
      </c>
    </row>
    <row r="55" spans="2:19" s="78" customFormat="1" ht="15.6" customHeight="1" thickTop="1" thickBot="1" x14ac:dyDescent="0.25">
      <c r="B55" s="446"/>
      <c r="C55" s="459"/>
      <c r="D55" s="446"/>
      <c r="E55" s="490"/>
      <c r="F55" s="766"/>
      <c r="G55" s="123">
        <f>'Mapa de Risco'!F55</f>
        <v>0</v>
      </c>
      <c r="H55" s="770"/>
      <c r="I55" s="759"/>
      <c r="J55" s="207" t="s">
        <v>28</v>
      </c>
      <c r="K55" s="208"/>
      <c r="L55" s="207" t="s">
        <v>28</v>
      </c>
      <c r="M55" s="207" t="s">
        <v>28</v>
      </c>
      <c r="N55" s="207" t="s">
        <v>28</v>
      </c>
      <c r="O55" s="207" t="s">
        <v>28</v>
      </c>
      <c r="P55" s="207" t="s">
        <v>265</v>
      </c>
      <c r="Q55" s="207" t="s">
        <v>265</v>
      </c>
      <c r="R55" s="209"/>
      <c r="S55" s="9" t="str">
        <f t="shared" si="0"/>
        <v/>
      </c>
    </row>
    <row r="56" spans="2:19" s="78" customFormat="1" ht="15.6" customHeight="1" thickTop="1" thickBot="1" x14ac:dyDescent="0.25">
      <c r="B56" s="446"/>
      <c r="C56" s="459"/>
      <c r="D56" s="446"/>
      <c r="E56" s="490"/>
      <c r="F56" s="766"/>
      <c r="G56" s="123">
        <f>'Mapa de Risco'!F56</f>
        <v>0</v>
      </c>
      <c r="H56" s="770"/>
      <c r="I56" s="759"/>
      <c r="J56" s="207" t="s">
        <v>28</v>
      </c>
      <c r="K56" s="208"/>
      <c r="L56" s="207" t="s">
        <v>28</v>
      </c>
      <c r="M56" s="207" t="s">
        <v>28</v>
      </c>
      <c r="N56" s="207" t="s">
        <v>28</v>
      </c>
      <c r="O56" s="207" t="s">
        <v>28</v>
      </c>
      <c r="P56" s="207" t="s">
        <v>265</v>
      </c>
      <c r="Q56" s="207" t="s">
        <v>265</v>
      </c>
      <c r="R56" s="209"/>
      <c r="S56" s="9" t="str">
        <f t="shared" si="0"/>
        <v/>
      </c>
    </row>
    <row r="57" spans="2:19" s="78" customFormat="1" ht="15.6" customHeight="1" thickTop="1" thickBot="1" x14ac:dyDescent="0.25">
      <c r="B57" s="446"/>
      <c r="C57" s="459"/>
      <c r="D57" s="446"/>
      <c r="E57" s="490"/>
      <c r="F57" s="766"/>
      <c r="G57" s="123">
        <f>'Mapa de Risco'!F57</f>
        <v>0</v>
      </c>
      <c r="H57" s="770"/>
      <c r="I57" s="759"/>
      <c r="J57" s="207" t="s">
        <v>28</v>
      </c>
      <c r="K57" s="208"/>
      <c r="L57" s="207" t="s">
        <v>28</v>
      </c>
      <c r="M57" s="207" t="s">
        <v>28</v>
      </c>
      <c r="N57" s="207" t="s">
        <v>28</v>
      </c>
      <c r="O57" s="207" t="s">
        <v>28</v>
      </c>
      <c r="P57" s="207" t="s">
        <v>265</v>
      </c>
      <c r="Q57" s="207" t="s">
        <v>265</v>
      </c>
      <c r="R57" s="209"/>
      <c r="S57" s="9" t="str">
        <f t="shared" si="0"/>
        <v/>
      </c>
    </row>
    <row r="58" spans="2:19" s="78" customFormat="1" ht="15.6" customHeight="1" thickTop="1" thickBot="1" x14ac:dyDescent="0.25">
      <c r="B58" s="446"/>
      <c r="C58" s="459"/>
      <c r="D58" s="446"/>
      <c r="E58" s="490"/>
      <c r="F58" s="766"/>
      <c r="G58" s="123">
        <f>'Mapa de Risco'!F58</f>
        <v>0</v>
      </c>
      <c r="H58" s="770"/>
      <c r="I58" s="759"/>
      <c r="J58" s="207" t="s">
        <v>28</v>
      </c>
      <c r="K58" s="208"/>
      <c r="L58" s="207" t="s">
        <v>28</v>
      </c>
      <c r="M58" s="207" t="s">
        <v>28</v>
      </c>
      <c r="N58" s="207" t="s">
        <v>28</v>
      </c>
      <c r="O58" s="207" t="s">
        <v>28</v>
      </c>
      <c r="P58" s="207" t="s">
        <v>265</v>
      </c>
      <c r="Q58" s="207" t="s">
        <v>265</v>
      </c>
      <c r="R58" s="209"/>
      <c r="S58" s="9" t="str">
        <f t="shared" si="0"/>
        <v/>
      </c>
    </row>
    <row r="59" spans="2:19" s="78" customFormat="1" ht="15.6" customHeight="1" thickTop="1" thickBot="1" x14ac:dyDescent="0.25">
      <c r="B59" s="446"/>
      <c r="C59" s="459"/>
      <c r="D59" s="446"/>
      <c r="E59" s="490"/>
      <c r="F59" s="766"/>
      <c r="G59" s="123">
        <f>'Mapa de Risco'!F59</f>
        <v>0</v>
      </c>
      <c r="H59" s="770"/>
      <c r="I59" s="759"/>
      <c r="J59" s="207" t="s">
        <v>28</v>
      </c>
      <c r="K59" s="208"/>
      <c r="L59" s="207" t="s">
        <v>28</v>
      </c>
      <c r="M59" s="207" t="s">
        <v>28</v>
      </c>
      <c r="N59" s="207" t="s">
        <v>28</v>
      </c>
      <c r="O59" s="207" t="s">
        <v>28</v>
      </c>
      <c r="P59" s="207" t="s">
        <v>265</v>
      </c>
      <c r="Q59" s="207" t="s">
        <v>265</v>
      </c>
      <c r="R59" s="209"/>
      <c r="S59" s="9" t="str">
        <f t="shared" si="0"/>
        <v/>
      </c>
    </row>
    <row r="60" spans="2:19" s="78" customFormat="1" ht="15.6" customHeight="1" thickTop="1" thickBot="1" x14ac:dyDescent="0.25">
      <c r="B60" s="446"/>
      <c r="C60" s="459"/>
      <c r="D60" s="446"/>
      <c r="E60" s="490"/>
      <c r="F60" s="766"/>
      <c r="G60" s="123">
        <f>'Mapa de Risco'!F60</f>
        <v>0</v>
      </c>
      <c r="H60" s="770"/>
      <c r="I60" s="759"/>
      <c r="J60" s="207" t="s">
        <v>28</v>
      </c>
      <c r="K60" s="208"/>
      <c r="L60" s="207" t="s">
        <v>28</v>
      </c>
      <c r="M60" s="207" t="s">
        <v>28</v>
      </c>
      <c r="N60" s="207" t="s">
        <v>28</v>
      </c>
      <c r="O60" s="207" t="s">
        <v>28</v>
      </c>
      <c r="P60" s="207" t="s">
        <v>265</v>
      </c>
      <c r="Q60" s="207" t="s">
        <v>265</v>
      </c>
      <c r="R60" s="209"/>
      <c r="S60" s="9" t="str">
        <f t="shared" si="0"/>
        <v/>
      </c>
    </row>
    <row r="61" spans="2:19" s="78" customFormat="1" ht="15.6" customHeight="1" thickTop="1" thickBot="1" x14ac:dyDescent="0.25">
      <c r="B61" s="446"/>
      <c r="C61" s="459"/>
      <c r="D61" s="447"/>
      <c r="E61" s="491"/>
      <c r="F61" s="766"/>
      <c r="G61" s="123">
        <f>'Mapa de Risco'!F61</f>
        <v>0</v>
      </c>
      <c r="H61" s="770"/>
      <c r="I61" s="760"/>
      <c r="J61" s="207" t="s">
        <v>28</v>
      </c>
      <c r="K61" s="208"/>
      <c r="L61" s="207" t="s">
        <v>28</v>
      </c>
      <c r="M61" s="207" t="s">
        <v>28</v>
      </c>
      <c r="N61" s="207" t="s">
        <v>28</v>
      </c>
      <c r="O61" s="207" t="s">
        <v>28</v>
      </c>
      <c r="P61" s="207" t="s">
        <v>265</v>
      </c>
      <c r="Q61" s="207" t="s">
        <v>265</v>
      </c>
      <c r="R61" s="209"/>
      <c r="S61" s="9" t="str">
        <f t="shared" si="0"/>
        <v/>
      </c>
    </row>
    <row r="62" spans="2:19" s="78" customFormat="1" ht="15.6" customHeight="1" thickTop="1" thickBot="1" x14ac:dyDescent="0.25">
      <c r="B62" s="446"/>
      <c r="C62" s="459"/>
      <c r="D62" s="457" t="str">
        <f>'Mapa de Risco'!D62:D71</f>
        <v>FCS.06</v>
      </c>
      <c r="E62" s="590" t="str">
        <f>'Mapa de Risco'!E62:E71</f>
        <v>Termo de referência</v>
      </c>
      <c r="F62" s="766" t="str">
        <f>'Mapa de Risco'!G62:G71</f>
        <v>Evento 6</v>
      </c>
      <c r="G62" s="123">
        <f>'Mapa de Risco'!F62</f>
        <v>0</v>
      </c>
      <c r="H62" s="770" t="str">
        <f>'Avaliar os Controles Existent.'!AD62:AD71</f>
        <v/>
      </c>
      <c r="I62" s="758"/>
      <c r="J62" s="207" t="s">
        <v>28</v>
      </c>
      <c r="K62" s="208"/>
      <c r="L62" s="207" t="s">
        <v>28</v>
      </c>
      <c r="M62" s="207" t="s">
        <v>28</v>
      </c>
      <c r="N62" s="207" t="s">
        <v>28</v>
      </c>
      <c r="O62" s="207" t="s">
        <v>28</v>
      </c>
      <c r="P62" s="207" t="s">
        <v>265</v>
      </c>
      <c r="Q62" s="207" t="s">
        <v>265</v>
      </c>
      <c r="R62" s="209"/>
      <c r="S62" s="9" t="str">
        <f t="shared" si="0"/>
        <v/>
      </c>
    </row>
    <row r="63" spans="2:19" s="78" customFormat="1" ht="15.6" customHeight="1" thickTop="1" thickBot="1" x14ac:dyDescent="0.25">
      <c r="B63" s="446"/>
      <c r="C63" s="459"/>
      <c r="D63" s="446"/>
      <c r="E63" s="490"/>
      <c r="F63" s="766"/>
      <c r="G63" s="123">
        <f>'Mapa de Risco'!F63</f>
        <v>0</v>
      </c>
      <c r="H63" s="770"/>
      <c r="I63" s="759"/>
      <c r="J63" s="207" t="s">
        <v>28</v>
      </c>
      <c r="K63" s="208"/>
      <c r="L63" s="207" t="s">
        <v>28</v>
      </c>
      <c r="M63" s="207" t="s">
        <v>28</v>
      </c>
      <c r="N63" s="207" t="s">
        <v>28</v>
      </c>
      <c r="O63" s="207" t="s">
        <v>28</v>
      </c>
      <c r="P63" s="207" t="s">
        <v>265</v>
      </c>
      <c r="Q63" s="207" t="s">
        <v>265</v>
      </c>
      <c r="R63" s="209"/>
      <c r="S63" s="9" t="str">
        <f t="shared" si="0"/>
        <v/>
      </c>
    </row>
    <row r="64" spans="2:19" s="78" customFormat="1" ht="15.6" customHeight="1" thickTop="1" thickBot="1" x14ac:dyDescent="0.25">
      <c r="B64" s="446"/>
      <c r="C64" s="459"/>
      <c r="D64" s="446"/>
      <c r="E64" s="490"/>
      <c r="F64" s="766"/>
      <c r="G64" s="123">
        <f>'Mapa de Risco'!F64</f>
        <v>0</v>
      </c>
      <c r="H64" s="770"/>
      <c r="I64" s="759"/>
      <c r="J64" s="207" t="s">
        <v>28</v>
      </c>
      <c r="K64" s="208"/>
      <c r="L64" s="207" t="s">
        <v>28</v>
      </c>
      <c r="M64" s="207" t="s">
        <v>28</v>
      </c>
      <c r="N64" s="207" t="s">
        <v>28</v>
      </c>
      <c r="O64" s="207" t="s">
        <v>28</v>
      </c>
      <c r="P64" s="207" t="s">
        <v>265</v>
      </c>
      <c r="Q64" s="207" t="s">
        <v>265</v>
      </c>
      <c r="R64" s="209"/>
      <c r="S64" s="9" t="str">
        <f t="shared" si="0"/>
        <v/>
      </c>
    </row>
    <row r="65" spans="2:19" s="78" customFormat="1" ht="15.6" customHeight="1" thickTop="1" thickBot="1" x14ac:dyDescent="0.25">
      <c r="B65" s="446"/>
      <c r="C65" s="459"/>
      <c r="D65" s="446"/>
      <c r="E65" s="490"/>
      <c r="F65" s="766"/>
      <c r="G65" s="123">
        <f>'Mapa de Risco'!F65</f>
        <v>0</v>
      </c>
      <c r="H65" s="770"/>
      <c r="I65" s="759"/>
      <c r="J65" s="207" t="s">
        <v>28</v>
      </c>
      <c r="K65" s="208"/>
      <c r="L65" s="207" t="s">
        <v>28</v>
      </c>
      <c r="M65" s="207" t="s">
        <v>28</v>
      </c>
      <c r="N65" s="207" t="s">
        <v>28</v>
      </c>
      <c r="O65" s="207" t="s">
        <v>28</v>
      </c>
      <c r="P65" s="207" t="s">
        <v>265</v>
      </c>
      <c r="Q65" s="207" t="s">
        <v>265</v>
      </c>
      <c r="R65" s="209"/>
      <c r="S65" s="9" t="str">
        <f t="shared" si="0"/>
        <v/>
      </c>
    </row>
    <row r="66" spans="2:19" s="78" customFormat="1" ht="15.6" customHeight="1" thickTop="1" thickBot="1" x14ac:dyDescent="0.25">
      <c r="B66" s="446"/>
      <c r="C66" s="459"/>
      <c r="D66" s="446"/>
      <c r="E66" s="490"/>
      <c r="F66" s="766"/>
      <c r="G66" s="123">
        <f>'Mapa de Risco'!F66</f>
        <v>0</v>
      </c>
      <c r="H66" s="770"/>
      <c r="I66" s="759"/>
      <c r="J66" s="207" t="s">
        <v>28</v>
      </c>
      <c r="K66" s="208"/>
      <c r="L66" s="207" t="s">
        <v>28</v>
      </c>
      <c r="M66" s="207" t="s">
        <v>28</v>
      </c>
      <c r="N66" s="207" t="s">
        <v>28</v>
      </c>
      <c r="O66" s="207" t="s">
        <v>28</v>
      </c>
      <c r="P66" s="207" t="s">
        <v>265</v>
      </c>
      <c r="Q66" s="207" t="s">
        <v>265</v>
      </c>
      <c r="R66" s="209"/>
      <c r="S66" s="9" t="str">
        <f t="shared" si="0"/>
        <v/>
      </c>
    </row>
    <row r="67" spans="2:19" s="78" customFormat="1" ht="15.6" customHeight="1" thickTop="1" thickBot="1" x14ac:dyDescent="0.25">
      <c r="B67" s="446"/>
      <c r="C67" s="459"/>
      <c r="D67" s="446"/>
      <c r="E67" s="490"/>
      <c r="F67" s="766"/>
      <c r="G67" s="123">
        <f>'Mapa de Risco'!F67</f>
        <v>0</v>
      </c>
      <c r="H67" s="770"/>
      <c r="I67" s="759"/>
      <c r="J67" s="207" t="s">
        <v>28</v>
      </c>
      <c r="K67" s="208"/>
      <c r="L67" s="207" t="s">
        <v>28</v>
      </c>
      <c r="M67" s="207" t="s">
        <v>28</v>
      </c>
      <c r="N67" s="207" t="s">
        <v>28</v>
      </c>
      <c r="O67" s="207" t="s">
        <v>28</v>
      </c>
      <c r="P67" s="207" t="s">
        <v>265</v>
      </c>
      <c r="Q67" s="207" t="s">
        <v>265</v>
      </c>
      <c r="R67" s="209"/>
      <c r="S67" s="9" t="str">
        <f t="shared" si="0"/>
        <v/>
      </c>
    </row>
    <row r="68" spans="2:19" s="78" customFormat="1" ht="15.6" customHeight="1" thickTop="1" thickBot="1" x14ac:dyDescent="0.25">
      <c r="B68" s="446"/>
      <c r="C68" s="459"/>
      <c r="D68" s="446"/>
      <c r="E68" s="490"/>
      <c r="F68" s="766"/>
      <c r="G68" s="123">
        <f>'Mapa de Risco'!F68</f>
        <v>0</v>
      </c>
      <c r="H68" s="770"/>
      <c r="I68" s="759"/>
      <c r="J68" s="207" t="s">
        <v>28</v>
      </c>
      <c r="K68" s="208"/>
      <c r="L68" s="207" t="s">
        <v>28</v>
      </c>
      <c r="M68" s="207" t="s">
        <v>28</v>
      </c>
      <c r="N68" s="207" t="s">
        <v>28</v>
      </c>
      <c r="O68" s="207" t="s">
        <v>28</v>
      </c>
      <c r="P68" s="207" t="s">
        <v>265</v>
      </c>
      <c r="Q68" s="207" t="s">
        <v>265</v>
      </c>
      <c r="R68" s="209"/>
      <c r="S68" s="9" t="str">
        <f t="shared" si="0"/>
        <v/>
      </c>
    </row>
    <row r="69" spans="2:19" s="78" customFormat="1" ht="15.6" customHeight="1" thickTop="1" thickBot="1" x14ac:dyDescent="0.25">
      <c r="B69" s="446"/>
      <c r="C69" s="459"/>
      <c r="D69" s="446"/>
      <c r="E69" s="490"/>
      <c r="F69" s="766"/>
      <c r="G69" s="123">
        <f>'Mapa de Risco'!F69</f>
        <v>0</v>
      </c>
      <c r="H69" s="770"/>
      <c r="I69" s="759"/>
      <c r="J69" s="207" t="s">
        <v>28</v>
      </c>
      <c r="K69" s="208"/>
      <c r="L69" s="207" t="s">
        <v>28</v>
      </c>
      <c r="M69" s="207" t="s">
        <v>28</v>
      </c>
      <c r="N69" s="207" t="s">
        <v>28</v>
      </c>
      <c r="O69" s="207" t="s">
        <v>28</v>
      </c>
      <c r="P69" s="207" t="s">
        <v>265</v>
      </c>
      <c r="Q69" s="207" t="s">
        <v>265</v>
      </c>
      <c r="R69" s="209"/>
      <c r="S69" s="9" t="str">
        <f t="shared" si="0"/>
        <v/>
      </c>
    </row>
    <row r="70" spans="2:19" s="78" customFormat="1" ht="15.6" customHeight="1" thickTop="1" thickBot="1" x14ac:dyDescent="0.25">
      <c r="B70" s="446"/>
      <c r="C70" s="459"/>
      <c r="D70" s="446"/>
      <c r="E70" s="490"/>
      <c r="F70" s="766"/>
      <c r="G70" s="123">
        <f>'Mapa de Risco'!F70</f>
        <v>0</v>
      </c>
      <c r="H70" s="770"/>
      <c r="I70" s="759"/>
      <c r="J70" s="207" t="s">
        <v>28</v>
      </c>
      <c r="K70" s="208"/>
      <c r="L70" s="207" t="s">
        <v>28</v>
      </c>
      <c r="M70" s="207" t="s">
        <v>28</v>
      </c>
      <c r="N70" s="207" t="s">
        <v>28</v>
      </c>
      <c r="O70" s="207" t="s">
        <v>28</v>
      </c>
      <c r="P70" s="207" t="s">
        <v>265</v>
      </c>
      <c r="Q70" s="207" t="s">
        <v>265</v>
      </c>
      <c r="R70" s="209"/>
      <c r="S70" s="9" t="str">
        <f t="shared" si="0"/>
        <v/>
      </c>
    </row>
    <row r="71" spans="2:19" s="78" customFormat="1" ht="15.6" customHeight="1" thickTop="1" thickBot="1" x14ac:dyDescent="0.25">
      <c r="B71" s="446"/>
      <c r="C71" s="459"/>
      <c r="D71" s="447"/>
      <c r="E71" s="491"/>
      <c r="F71" s="766"/>
      <c r="G71" s="123">
        <f>'Mapa de Risco'!F71</f>
        <v>0</v>
      </c>
      <c r="H71" s="770"/>
      <c r="I71" s="760"/>
      <c r="J71" s="207" t="s">
        <v>28</v>
      </c>
      <c r="K71" s="208"/>
      <c r="L71" s="207" t="s">
        <v>28</v>
      </c>
      <c r="M71" s="207" t="s">
        <v>28</v>
      </c>
      <c r="N71" s="207" t="s">
        <v>28</v>
      </c>
      <c r="O71" s="207" t="s">
        <v>28</v>
      </c>
      <c r="P71" s="207" t="s">
        <v>265</v>
      </c>
      <c r="Q71" s="207" t="s">
        <v>265</v>
      </c>
      <c r="R71" s="209"/>
      <c r="S71" s="9" t="str">
        <f t="shared" si="0"/>
        <v/>
      </c>
    </row>
    <row r="72" spans="2:19" s="78" customFormat="1" ht="15.6" customHeight="1" thickTop="1" thickBot="1" x14ac:dyDescent="0.25">
      <c r="B72" s="446"/>
      <c r="C72" s="459"/>
      <c r="D72" s="457" t="str">
        <f>'Mapa de Risco'!D72:D81</f>
        <v>FCS.07</v>
      </c>
      <c r="E72" s="590">
        <f>'Mapa de Risco'!E72:E81</f>
        <v>0</v>
      </c>
      <c r="F72" s="766" t="str">
        <f>'Mapa de Risco'!G72:G81</f>
        <v>Evento 7</v>
      </c>
      <c r="G72" s="123">
        <f>'Mapa de Risco'!F72</f>
        <v>0</v>
      </c>
      <c r="H72" s="770" t="str">
        <f>'Avaliar os Controles Existent.'!AD72:AD81</f>
        <v/>
      </c>
      <c r="I72" s="758"/>
      <c r="J72" s="207" t="s">
        <v>28</v>
      </c>
      <c r="K72" s="208"/>
      <c r="L72" s="207" t="s">
        <v>28</v>
      </c>
      <c r="M72" s="207" t="s">
        <v>28</v>
      </c>
      <c r="N72" s="207" t="s">
        <v>28</v>
      </c>
      <c r="O72" s="207" t="s">
        <v>28</v>
      </c>
      <c r="P72" s="207" t="s">
        <v>265</v>
      </c>
      <c r="Q72" s="207" t="s">
        <v>265</v>
      </c>
      <c r="R72" s="209"/>
      <c r="S72" s="9" t="str">
        <f t="shared" si="0"/>
        <v/>
      </c>
    </row>
    <row r="73" spans="2:19" s="78" customFormat="1" ht="15.6" customHeight="1" thickTop="1" thickBot="1" x14ac:dyDescent="0.25">
      <c r="B73" s="446"/>
      <c r="C73" s="459"/>
      <c r="D73" s="446"/>
      <c r="E73" s="490"/>
      <c r="F73" s="766"/>
      <c r="G73" s="123">
        <f>'Mapa de Risco'!F73</f>
        <v>0</v>
      </c>
      <c r="H73" s="770"/>
      <c r="I73" s="759"/>
      <c r="J73" s="207" t="s">
        <v>28</v>
      </c>
      <c r="K73" s="208"/>
      <c r="L73" s="207" t="s">
        <v>28</v>
      </c>
      <c r="M73" s="207" t="s">
        <v>28</v>
      </c>
      <c r="N73" s="207" t="s">
        <v>28</v>
      </c>
      <c r="O73" s="207" t="s">
        <v>28</v>
      </c>
      <c r="P73" s="207" t="s">
        <v>265</v>
      </c>
      <c r="Q73" s="207" t="s">
        <v>265</v>
      </c>
      <c r="R73" s="209"/>
      <c r="S73" s="9" t="str">
        <f t="shared" si="0"/>
        <v/>
      </c>
    </row>
    <row r="74" spans="2:19" s="78" customFormat="1" ht="15.6" customHeight="1" thickTop="1" thickBot="1" x14ac:dyDescent="0.25">
      <c r="B74" s="446"/>
      <c r="C74" s="459"/>
      <c r="D74" s="446"/>
      <c r="E74" s="490"/>
      <c r="F74" s="766"/>
      <c r="G74" s="123">
        <f>'Mapa de Risco'!F74</f>
        <v>0</v>
      </c>
      <c r="H74" s="770"/>
      <c r="I74" s="759"/>
      <c r="J74" s="207" t="s">
        <v>28</v>
      </c>
      <c r="K74" s="208"/>
      <c r="L74" s="207" t="s">
        <v>28</v>
      </c>
      <c r="M74" s="207" t="s">
        <v>28</v>
      </c>
      <c r="N74" s="207" t="s">
        <v>28</v>
      </c>
      <c r="O74" s="207" t="s">
        <v>28</v>
      </c>
      <c r="P74" s="207" t="s">
        <v>265</v>
      </c>
      <c r="Q74" s="207" t="s">
        <v>265</v>
      </c>
      <c r="R74" s="209"/>
      <c r="S74" s="9" t="str">
        <f t="shared" si="0"/>
        <v/>
      </c>
    </row>
    <row r="75" spans="2:19" s="78" customFormat="1" ht="15.6" customHeight="1" thickTop="1" thickBot="1" x14ac:dyDescent="0.25">
      <c r="B75" s="446"/>
      <c r="C75" s="459"/>
      <c r="D75" s="446"/>
      <c r="E75" s="490"/>
      <c r="F75" s="766"/>
      <c r="G75" s="123">
        <f>'Mapa de Risco'!F75</f>
        <v>0</v>
      </c>
      <c r="H75" s="770"/>
      <c r="I75" s="759"/>
      <c r="J75" s="207" t="s">
        <v>28</v>
      </c>
      <c r="K75" s="208"/>
      <c r="L75" s="207" t="s">
        <v>28</v>
      </c>
      <c r="M75" s="207" t="s">
        <v>28</v>
      </c>
      <c r="N75" s="207" t="s">
        <v>28</v>
      </c>
      <c r="O75" s="207" t="s">
        <v>28</v>
      </c>
      <c r="P75" s="207" t="s">
        <v>265</v>
      </c>
      <c r="Q75" s="207" t="s">
        <v>265</v>
      </c>
      <c r="R75" s="209"/>
      <c r="S75" s="9" t="str">
        <f t="shared" si="0"/>
        <v/>
      </c>
    </row>
    <row r="76" spans="2:19" s="78" customFormat="1" ht="15.6" customHeight="1" thickTop="1" thickBot="1" x14ac:dyDescent="0.25">
      <c r="B76" s="446"/>
      <c r="C76" s="459"/>
      <c r="D76" s="446"/>
      <c r="E76" s="490"/>
      <c r="F76" s="766"/>
      <c r="G76" s="123">
        <f>'Mapa de Risco'!F76</f>
        <v>0</v>
      </c>
      <c r="H76" s="770"/>
      <c r="I76" s="759"/>
      <c r="J76" s="207" t="s">
        <v>28</v>
      </c>
      <c r="K76" s="208"/>
      <c r="L76" s="207" t="s">
        <v>28</v>
      </c>
      <c r="M76" s="207" t="s">
        <v>28</v>
      </c>
      <c r="N76" s="207" t="s">
        <v>28</v>
      </c>
      <c r="O76" s="207" t="s">
        <v>28</v>
      </c>
      <c r="P76" s="207" t="s">
        <v>265</v>
      </c>
      <c r="Q76" s="207" t="s">
        <v>265</v>
      </c>
      <c r="R76" s="209"/>
      <c r="S76" s="9" t="str">
        <f t="shared" si="0"/>
        <v/>
      </c>
    </row>
    <row r="77" spans="2:19" s="78" customFormat="1" ht="15.6" customHeight="1" thickTop="1" thickBot="1" x14ac:dyDescent="0.25">
      <c r="B77" s="446"/>
      <c r="C77" s="459"/>
      <c r="D77" s="446"/>
      <c r="E77" s="490"/>
      <c r="F77" s="766"/>
      <c r="G77" s="123">
        <f>'Mapa de Risco'!F77</f>
        <v>0</v>
      </c>
      <c r="H77" s="770"/>
      <c r="I77" s="759"/>
      <c r="J77" s="207" t="s">
        <v>28</v>
      </c>
      <c r="K77" s="208"/>
      <c r="L77" s="207" t="s">
        <v>28</v>
      </c>
      <c r="M77" s="207" t="s">
        <v>28</v>
      </c>
      <c r="N77" s="207" t="s">
        <v>28</v>
      </c>
      <c r="O77" s="207" t="s">
        <v>28</v>
      </c>
      <c r="P77" s="207" t="s">
        <v>265</v>
      </c>
      <c r="Q77" s="207" t="s">
        <v>265</v>
      </c>
      <c r="R77" s="209"/>
      <c r="S77" s="9" t="str">
        <f t="shared" ref="S77:S140" si="1">IF(R77="","",IF(R77="Concluído",4,IF(R77="Em andamento",3,IF(R77="Atrasado",2,IF(R77="Não iniciado",1)))))</f>
        <v/>
      </c>
    </row>
    <row r="78" spans="2:19" s="78" customFormat="1" ht="15.6" customHeight="1" thickTop="1" thickBot="1" x14ac:dyDescent="0.25">
      <c r="B78" s="446"/>
      <c r="C78" s="459"/>
      <c r="D78" s="446"/>
      <c r="E78" s="490"/>
      <c r="F78" s="766"/>
      <c r="G78" s="123">
        <f>'Mapa de Risco'!F78</f>
        <v>0</v>
      </c>
      <c r="H78" s="770"/>
      <c r="I78" s="759"/>
      <c r="J78" s="207" t="s">
        <v>28</v>
      </c>
      <c r="K78" s="208"/>
      <c r="L78" s="207" t="s">
        <v>28</v>
      </c>
      <c r="M78" s="207" t="s">
        <v>28</v>
      </c>
      <c r="N78" s="207" t="s">
        <v>28</v>
      </c>
      <c r="O78" s="207" t="s">
        <v>28</v>
      </c>
      <c r="P78" s="207" t="s">
        <v>265</v>
      </c>
      <c r="Q78" s="207" t="s">
        <v>265</v>
      </c>
      <c r="R78" s="209"/>
      <c r="S78" s="9" t="str">
        <f t="shared" si="1"/>
        <v/>
      </c>
    </row>
    <row r="79" spans="2:19" s="78" customFormat="1" ht="15.6" customHeight="1" thickTop="1" thickBot="1" x14ac:dyDescent="0.25">
      <c r="B79" s="446"/>
      <c r="C79" s="459"/>
      <c r="D79" s="446"/>
      <c r="E79" s="490"/>
      <c r="F79" s="766"/>
      <c r="G79" s="123">
        <f>'Mapa de Risco'!F79</f>
        <v>0</v>
      </c>
      <c r="H79" s="770"/>
      <c r="I79" s="759"/>
      <c r="J79" s="207" t="s">
        <v>28</v>
      </c>
      <c r="K79" s="208"/>
      <c r="L79" s="207" t="s">
        <v>28</v>
      </c>
      <c r="M79" s="207" t="s">
        <v>28</v>
      </c>
      <c r="N79" s="207" t="s">
        <v>28</v>
      </c>
      <c r="O79" s="207" t="s">
        <v>28</v>
      </c>
      <c r="P79" s="207" t="s">
        <v>265</v>
      </c>
      <c r="Q79" s="207" t="s">
        <v>265</v>
      </c>
      <c r="R79" s="209"/>
      <c r="S79" s="9" t="str">
        <f t="shared" si="1"/>
        <v/>
      </c>
    </row>
    <row r="80" spans="2:19" s="78" customFormat="1" ht="15.6" customHeight="1" thickTop="1" thickBot="1" x14ac:dyDescent="0.25">
      <c r="B80" s="446"/>
      <c r="C80" s="459"/>
      <c r="D80" s="446"/>
      <c r="E80" s="490"/>
      <c r="F80" s="766"/>
      <c r="G80" s="123">
        <f>'Mapa de Risco'!F80</f>
        <v>0</v>
      </c>
      <c r="H80" s="770"/>
      <c r="I80" s="759"/>
      <c r="J80" s="207" t="s">
        <v>28</v>
      </c>
      <c r="K80" s="208"/>
      <c r="L80" s="207" t="s">
        <v>28</v>
      </c>
      <c r="M80" s="207" t="s">
        <v>28</v>
      </c>
      <c r="N80" s="207" t="s">
        <v>28</v>
      </c>
      <c r="O80" s="207" t="s">
        <v>28</v>
      </c>
      <c r="P80" s="207" t="s">
        <v>265</v>
      </c>
      <c r="Q80" s="207" t="s">
        <v>265</v>
      </c>
      <c r="R80" s="209"/>
      <c r="S80" s="9" t="str">
        <f t="shared" si="1"/>
        <v/>
      </c>
    </row>
    <row r="81" spans="2:19" s="78" customFormat="1" ht="15.6" customHeight="1" thickTop="1" thickBot="1" x14ac:dyDescent="0.25">
      <c r="B81" s="446"/>
      <c r="C81" s="459"/>
      <c r="D81" s="447"/>
      <c r="E81" s="491"/>
      <c r="F81" s="766"/>
      <c r="G81" s="123">
        <f>'Mapa de Risco'!F81</f>
        <v>0</v>
      </c>
      <c r="H81" s="770"/>
      <c r="I81" s="760"/>
      <c r="J81" s="207" t="s">
        <v>28</v>
      </c>
      <c r="K81" s="208"/>
      <c r="L81" s="207" t="s">
        <v>28</v>
      </c>
      <c r="M81" s="207" t="s">
        <v>28</v>
      </c>
      <c r="N81" s="207" t="s">
        <v>28</v>
      </c>
      <c r="O81" s="207" t="s">
        <v>28</v>
      </c>
      <c r="P81" s="207" t="s">
        <v>265</v>
      </c>
      <c r="Q81" s="207" t="s">
        <v>265</v>
      </c>
      <c r="R81" s="209"/>
      <c r="S81" s="9" t="str">
        <f t="shared" si="1"/>
        <v/>
      </c>
    </row>
    <row r="82" spans="2:19" s="78" customFormat="1" ht="15.6" customHeight="1" thickTop="1" thickBot="1" x14ac:dyDescent="0.25">
      <c r="B82" s="446"/>
      <c r="C82" s="459"/>
      <c r="D82" s="457" t="str">
        <f>'Mapa de Risco'!D82:D91</f>
        <v>FCS.08</v>
      </c>
      <c r="E82" s="590">
        <f>'Mapa de Risco'!E82:E91</f>
        <v>0</v>
      </c>
      <c r="F82" s="766" t="str">
        <f>'Mapa de Risco'!G82:G91</f>
        <v>Evento 8</v>
      </c>
      <c r="G82" s="123">
        <f>'Mapa de Risco'!F82</f>
        <v>0</v>
      </c>
      <c r="H82" s="770" t="str">
        <f>'Avaliar os Controles Existent.'!AD82:AD91</f>
        <v/>
      </c>
      <c r="I82" s="758"/>
      <c r="J82" s="207" t="s">
        <v>28</v>
      </c>
      <c r="K82" s="208"/>
      <c r="L82" s="207" t="s">
        <v>28</v>
      </c>
      <c r="M82" s="207" t="s">
        <v>28</v>
      </c>
      <c r="N82" s="207" t="s">
        <v>28</v>
      </c>
      <c r="O82" s="207" t="s">
        <v>28</v>
      </c>
      <c r="P82" s="207" t="s">
        <v>265</v>
      </c>
      <c r="Q82" s="207" t="s">
        <v>265</v>
      </c>
      <c r="R82" s="209"/>
      <c r="S82" s="9" t="str">
        <f t="shared" si="1"/>
        <v/>
      </c>
    </row>
    <row r="83" spans="2:19" s="78" customFormat="1" ht="15.6" customHeight="1" thickTop="1" thickBot="1" x14ac:dyDescent="0.25">
      <c r="B83" s="446"/>
      <c r="C83" s="459"/>
      <c r="D83" s="446"/>
      <c r="E83" s="490"/>
      <c r="F83" s="766"/>
      <c r="G83" s="123">
        <f>'Mapa de Risco'!F83</f>
        <v>0</v>
      </c>
      <c r="H83" s="770"/>
      <c r="I83" s="759"/>
      <c r="J83" s="207" t="s">
        <v>28</v>
      </c>
      <c r="K83" s="208"/>
      <c r="L83" s="207" t="s">
        <v>28</v>
      </c>
      <c r="M83" s="207" t="s">
        <v>28</v>
      </c>
      <c r="N83" s="207" t="s">
        <v>28</v>
      </c>
      <c r="O83" s="207" t="s">
        <v>28</v>
      </c>
      <c r="P83" s="207" t="s">
        <v>265</v>
      </c>
      <c r="Q83" s="207" t="s">
        <v>265</v>
      </c>
      <c r="R83" s="209"/>
      <c r="S83" s="9" t="str">
        <f t="shared" si="1"/>
        <v/>
      </c>
    </row>
    <row r="84" spans="2:19" s="78" customFormat="1" ht="15.6" customHeight="1" thickTop="1" thickBot="1" x14ac:dyDescent="0.25">
      <c r="B84" s="446"/>
      <c r="C84" s="459"/>
      <c r="D84" s="446"/>
      <c r="E84" s="490"/>
      <c r="F84" s="766"/>
      <c r="G84" s="123">
        <f>'Mapa de Risco'!F84</f>
        <v>0</v>
      </c>
      <c r="H84" s="770"/>
      <c r="I84" s="759"/>
      <c r="J84" s="207" t="s">
        <v>28</v>
      </c>
      <c r="K84" s="208"/>
      <c r="L84" s="207" t="s">
        <v>28</v>
      </c>
      <c r="M84" s="207" t="s">
        <v>28</v>
      </c>
      <c r="N84" s="207" t="s">
        <v>28</v>
      </c>
      <c r="O84" s="207" t="s">
        <v>28</v>
      </c>
      <c r="P84" s="207" t="s">
        <v>265</v>
      </c>
      <c r="Q84" s="207" t="s">
        <v>265</v>
      </c>
      <c r="R84" s="209"/>
      <c r="S84" s="9" t="str">
        <f t="shared" si="1"/>
        <v/>
      </c>
    </row>
    <row r="85" spans="2:19" s="78" customFormat="1" ht="15.6" customHeight="1" thickTop="1" thickBot="1" x14ac:dyDescent="0.25">
      <c r="B85" s="446"/>
      <c r="C85" s="459"/>
      <c r="D85" s="446"/>
      <c r="E85" s="490"/>
      <c r="F85" s="766"/>
      <c r="G85" s="123">
        <f>'Mapa de Risco'!F85</f>
        <v>0</v>
      </c>
      <c r="H85" s="770"/>
      <c r="I85" s="759"/>
      <c r="J85" s="207" t="s">
        <v>28</v>
      </c>
      <c r="K85" s="208"/>
      <c r="L85" s="207" t="s">
        <v>28</v>
      </c>
      <c r="M85" s="207" t="s">
        <v>28</v>
      </c>
      <c r="N85" s="207" t="s">
        <v>28</v>
      </c>
      <c r="O85" s="207" t="s">
        <v>28</v>
      </c>
      <c r="P85" s="207" t="s">
        <v>265</v>
      </c>
      <c r="Q85" s="207" t="s">
        <v>265</v>
      </c>
      <c r="R85" s="209"/>
      <c r="S85" s="9" t="str">
        <f t="shared" si="1"/>
        <v/>
      </c>
    </row>
    <row r="86" spans="2:19" s="78" customFormat="1" ht="15.6" customHeight="1" thickTop="1" thickBot="1" x14ac:dyDescent="0.25">
      <c r="B86" s="446"/>
      <c r="C86" s="459"/>
      <c r="D86" s="446"/>
      <c r="E86" s="490"/>
      <c r="F86" s="766"/>
      <c r="G86" s="123">
        <f>'Mapa de Risco'!F86</f>
        <v>0</v>
      </c>
      <c r="H86" s="770"/>
      <c r="I86" s="759"/>
      <c r="J86" s="207" t="s">
        <v>28</v>
      </c>
      <c r="K86" s="208"/>
      <c r="L86" s="207" t="s">
        <v>28</v>
      </c>
      <c r="M86" s="207" t="s">
        <v>28</v>
      </c>
      <c r="N86" s="207" t="s">
        <v>28</v>
      </c>
      <c r="O86" s="207" t="s">
        <v>28</v>
      </c>
      <c r="P86" s="207" t="s">
        <v>265</v>
      </c>
      <c r="Q86" s="207" t="s">
        <v>265</v>
      </c>
      <c r="R86" s="209"/>
      <c r="S86" s="9" t="str">
        <f t="shared" si="1"/>
        <v/>
      </c>
    </row>
    <row r="87" spans="2:19" s="78" customFormat="1" ht="15.6" customHeight="1" thickTop="1" thickBot="1" x14ac:dyDescent="0.25">
      <c r="B87" s="446"/>
      <c r="C87" s="459"/>
      <c r="D87" s="446"/>
      <c r="E87" s="490"/>
      <c r="F87" s="766"/>
      <c r="G87" s="123">
        <f>'Mapa de Risco'!F87</f>
        <v>0</v>
      </c>
      <c r="H87" s="770"/>
      <c r="I87" s="759"/>
      <c r="J87" s="207" t="s">
        <v>28</v>
      </c>
      <c r="K87" s="208"/>
      <c r="L87" s="207" t="s">
        <v>28</v>
      </c>
      <c r="M87" s="207" t="s">
        <v>28</v>
      </c>
      <c r="N87" s="207" t="s">
        <v>28</v>
      </c>
      <c r="O87" s="207" t="s">
        <v>28</v>
      </c>
      <c r="P87" s="207" t="s">
        <v>265</v>
      </c>
      <c r="Q87" s="207" t="s">
        <v>265</v>
      </c>
      <c r="R87" s="209"/>
      <c r="S87" s="9" t="str">
        <f t="shared" si="1"/>
        <v/>
      </c>
    </row>
    <row r="88" spans="2:19" s="78" customFormat="1" ht="15.6" customHeight="1" thickTop="1" thickBot="1" x14ac:dyDescent="0.25">
      <c r="B88" s="446"/>
      <c r="C88" s="459"/>
      <c r="D88" s="446"/>
      <c r="E88" s="490"/>
      <c r="F88" s="766"/>
      <c r="G88" s="123">
        <f>'Mapa de Risco'!F88</f>
        <v>0</v>
      </c>
      <c r="H88" s="770"/>
      <c r="I88" s="759"/>
      <c r="J88" s="207" t="s">
        <v>28</v>
      </c>
      <c r="K88" s="208"/>
      <c r="L88" s="207" t="s">
        <v>28</v>
      </c>
      <c r="M88" s="207" t="s">
        <v>28</v>
      </c>
      <c r="N88" s="207" t="s">
        <v>28</v>
      </c>
      <c r="O88" s="207" t="s">
        <v>28</v>
      </c>
      <c r="P88" s="207" t="s">
        <v>265</v>
      </c>
      <c r="Q88" s="207" t="s">
        <v>265</v>
      </c>
      <c r="R88" s="209"/>
      <c r="S88" s="9" t="str">
        <f t="shared" si="1"/>
        <v/>
      </c>
    </row>
    <row r="89" spans="2:19" s="78" customFormat="1" ht="15.6" customHeight="1" thickTop="1" thickBot="1" x14ac:dyDescent="0.25">
      <c r="B89" s="446"/>
      <c r="C89" s="459"/>
      <c r="D89" s="446"/>
      <c r="E89" s="490"/>
      <c r="F89" s="766"/>
      <c r="G89" s="123">
        <f>'Mapa de Risco'!F89</f>
        <v>0</v>
      </c>
      <c r="H89" s="770"/>
      <c r="I89" s="759"/>
      <c r="J89" s="207" t="s">
        <v>28</v>
      </c>
      <c r="K89" s="208"/>
      <c r="L89" s="207" t="s">
        <v>28</v>
      </c>
      <c r="M89" s="207" t="s">
        <v>28</v>
      </c>
      <c r="N89" s="207" t="s">
        <v>28</v>
      </c>
      <c r="O89" s="207" t="s">
        <v>28</v>
      </c>
      <c r="P89" s="207" t="s">
        <v>265</v>
      </c>
      <c r="Q89" s="207" t="s">
        <v>265</v>
      </c>
      <c r="R89" s="209"/>
      <c r="S89" s="9" t="str">
        <f t="shared" si="1"/>
        <v/>
      </c>
    </row>
    <row r="90" spans="2:19" s="78" customFormat="1" ht="15.6" customHeight="1" thickTop="1" thickBot="1" x14ac:dyDescent="0.25">
      <c r="B90" s="446"/>
      <c r="C90" s="459"/>
      <c r="D90" s="446"/>
      <c r="E90" s="490"/>
      <c r="F90" s="766"/>
      <c r="G90" s="123">
        <f>'Mapa de Risco'!F90</f>
        <v>0</v>
      </c>
      <c r="H90" s="770"/>
      <c r="I90" s="759"/>
      <c r="J90" s="207" t="s">
        <v>28</v>
      </c>
      <c r="K90" s="208"/>
      <c r="L90" s="207" t="s">
        <v>28</v>
      </c>
      <c r="M90" s="207" t="s">
        <v>28</v>
      </c>
      <c r="N90" s="207" t="s">
        <v>28</v>
      </c>
      <c r="O90" s="207" t="s">
        <v>28</v>
      </c>
      <c r="P90" s="207" t="s">
        <v>265</v>
      </c>
      <c r="Q90" s="207" t="s">
        <v>265</v>
      </c>
      <c r="R90" s="209"/>
      <c r="S90" s="9" t="str">
        <f t="shared" si="1"/>
        <v/>
      </c>
    </row>
    <row r="91" spans="2:19" s="78" customFormat="1" ht="15.6" customHeight="1" thickTop="1" thickBot="1" x14ac:dyDescent="0.25">
      <c r="B91" s="447"/>
      <c r="C91" s="460"/>
      <c r="D91" s="447"/>
      <c r="E91" s="491"/>
      <c r="F91" s="766"/>
      <c r="G91" s="123">
        <f>'Mapa de Risco'!F91</f>
        <v>0</v>
      </c>
      <c r="H91" s="770"/>
      <c r="I91" s="760"/>
      <c r="J91" s="207" t="s">
        <v>28</v>
      </c>
      <c r="K91" s="208"/>
      <c r="L91" s="207" t="s">
        <v>28</v>
      </c>
      <c r="M91" s="207" t="s">
        <v>28</v>
      </c>
      <c r="N91" s="207" t="s">
        <v>28</v>
      </c>
      <c r="O91" s="207" t="s">
        <v>28</v>
      </c>
      <c r="P91" s="207" t="s">
        <v>265</v>
      </c>
      <c r="Q91" s="207" t="s">
        <v>265</v>
      </c>
      <c r="R91" s="209"/>
      <c r="S91" s="9" t="str">
        <f t="shared" si="1"/>
        <v/>
      </c>
    </row>
    <row r="92" spans="2:19" s="78" customFormat="1" ht="15.6" customHeight="1" thickTop="1" thickBot="1" x14ac:dyDescent="0.25">
      <c r="B92" s="454" t="str">
        <f>'Mapa de Risco'!B92:B171</f>
        <v>Subp.02</v>
      </c>
      <c r="C92" s="461">
        <f>'Mapa de Risco'!C92:C171</f>
        <v>0</v>
      </c>
      <c r="D92" s="464" t="str">
        <f>'Mapa de Risco'!D92:D101</f>
        <v>FCS.01</v>
      </c>
      <c r="E92" s="471">
        <f>'Mapa de Risco'!E92:E101</f>
        <v>0</v>
      </c>
      <c r="F92" s="771" t="str">
        <f>'Mapa de Risco'!G92:G101</f>
        <v>Evento 9</v>
      </c>
      <c r="G92" s="120">
        <f>'Mapa de Risco'!F92</f>
        <v>0</v>
      </c>
      <c r="H92" s="772" t="str">
        <f>'Avaliar os Controles Existent.'!AD92:AD101</f>
        <v/>
      </c>
      <c r="I92" s="761"/>
      <c r="J92" s="210" t="s">
        <v>28</v>
      </c>
      <c r="K92" s="211"/>
      <c r="L92" s="210" t="s">
        <v>28</v>
      </c>
      <c r="M92" s="210" t="s">
        <v>28</v>
      </c>
      <c r="N92" s="210" t="s">
        <v>28</v>
      </c>
      <c r="O92" s="210" t="s">
        <v>28</v>
      </c>
      <c r="P92" s="210" t="s">
        <v>265</v>
      </c>
      <c r="Q92" s="210" t="s">
        <v>265</v>
      </c>
      <c r="R92" s="212"/>
      <c r="S92" s="60" t="str">
        <f t="shared" si="1"/>
        <v/>
      </c>
    </row>
    <row r="93" spans="2:19" s="78" customFormat="1" ht="15.6" customHeight="1" thickTop="1" thickBot="1" x14ac:dyDescent="0.25">
      <c r="B93" s="455"/>
      <c r="C93" s="462"/>
      <c r="D93" s="465"/>
      <c r="E93" s="472"/>
      <c r="F93" s="771"/>
      <c r="G93" s="120">
        <f>'Mapa de Risco'!F93</f>
        <v>0</v>
      </c>
      <c r="H93" s="772"/>
      <c r="I93" s="762"/>
      <c r="J93" s="210" t="s">
        <v>28</v>
      </c>
      <c r="K93" s="211"/>
      <c r="L93" s="210" t="s">
        <v>28</v>
      </c>
      <c r="M93" s="210" t="s">
        <v>28</v>
      </c>
      <c r="N93" s="210" t="s">
        <v>28</v>
      </c>
      <c r="O93" s="210" t="s">
        <v>28</v>
      </c>
      <c r="P93" s="210" t="s">
        <v>265</v>
      </c>
      <c r="Q93" s="210" t="s">
        <v>265</v>
      </c>
      <c r="R93" s="212"/>
      <c r="S93" s="60" t="str">
        <f t="shared" si="1"/>
        <v/>
      </c>
    </row>
    <row r="94" spans="2:19" s="78" customFormat="1" ht="15.6" customHeight="1" thickTop="1" thickBot="1" x14ac:dyDescent="0.25">
      <c r="B94" s="455"/>
      <c r="C94" s="462"/>
      <c r="D94" s="465"/>
      <c r="E94" s="472"/>
      <c r="F94" s="771"/>
      <c r="G94" s="120">
        <f>'Mapa de Risco'!F94</f>
        <v>0</v>
      </c>
      <c r="H94" s="772"/>
      <c r="I94" s="762"/>
      <c r="J94" s="210" t="s">
        <v>28</v>
      </c>
      <c r="K94" s="211"/>
      <c r="L94" s="210" t="s">
        <v>28</v>
      </c>
      <c r="M94" s="210" t="s">
        <v>28</v>
      </c>
      <c r="N94" s="210" t="s">
        <v>28</v>
      </c>
      <c r="O94" s="210" t="s">
        <v>28</v>
      </c>
      <c r="P94" s="210" t="s">
        <v>265</v>
      </c>
      <c r="Q94" s="210" t="s">
        <v>265</v>
      </c>
      <c r="R94" s="212"/>
      <c r="S94" s="60" t="str">
        <f t="shared" si="1"/>
        <v/>
      </c>
    </row>
    <row r="95" spans="2:19" s="78" customFormat="1" ht="15.6" customHeight="1" thickTop="1" thickBot="1" x14ac:dyDescent="0.25">
      <c r="B95" s="455"/>
      <c r="C95" s="462"/>
      <c r="D95" s="465"/>
      <c r="E95" s="472"/>
      <c r="F95" s="771"/>
      <c r="G95" s="120">
        <f>'Mapa de Risco'!F95</f>
        <v>0</v>
      </c>
      <c r="H95" s="772"/>
      <c r="I95" s="762"/>
      <c r="J95" s="210" t="s">
        <v>28</v>
      </c>
      <c r="K95" s="211"/>
      <c r="L95" s="210" t="s">
        <v>28</v>
      </c>
      <c r="M95" s="210" t="s">
        <v>28</v>
      </c>
      <c r="N95" s="210" t="s">
        <v>28</v>
      </c>
      <c r="O95" s="210" t="s">
        <v>28</v>
      </c>
      <c r="P95" s="210" t="s">
        <v>265</v>
      </c>
      <c r="Q95" s="210" t="s">
        <v>265</v>
      </c>
      <c r="R95" s="212"/>
      <c r="S95" s="60" t="str">
        <f t="shared" si="1"/>
        <v/>
      </c>
    </row>
    <row r="96" spans="2:19" s="78" customFormat="1" ht="15.6" customHeight="1" thickTop="1" thickBot="1" x14ac:dyDescent="0.25">
      <c r="B96" s="455"/>
      <c r="C96" s="462"/>
      <c r="D96" s="465"/>
      <c r="E96" s="472"/>
      <c r="F96" s="771"/>
      <c r="G96" s="120">
        <f>'Mapa de Risco'!F96</f>
        <v>0</v>
      </c>
      <c r="H96" s="772"/>
      <c r="I96" s="762"/>
      <c r="J96" s="210" t="s">
        <v>28</v>
      </c>
      <c r="K96" s="211"/>
      <c r="L96" s="210" t="s">
        <v>28</v>
      </c>
      <c r="M96" s="210" t="s">
        <v>28</v>
      </c>
      <c r="N96" s="210" t="s">
        <v>28</v>
      </c>
      <c r="O96" s="210" t="s">
        <v>28</v>
      </c>
      <c r="P96" s="210" t="s">
        <v>265</v>
      </c>
      <c r="Q96" s="210" t="s">
        <v>265</v>
      </c>
      <c r="R96" s="212"/>
      <c r="S96" s="60" t="str">
        <f t="shared" si="1"/>
        <v/>
      </c>
    </row>
    <row r="97" spans="2:19" s="78" customFormat="1" ht="15.6" customHeight="1" thickTop="1" thickBot="1" x14ac:dyDescent="0.25">
      <c r="B97" s="455"/>
      <c r="C97" s="462"/>
      <c r="D97" s="465"/>
      <c r="E97" s="472"/>
      <c r="F97" s="771"/>
      <c r="G97" s="120">
        <f>'Mapa de Risco'!F97</f>
        <v>0</v>
      </c>
      <c r="H97" s="772"/>
      <c r="I97" s="762"/>
      <c r="J97" s="210" t="s">
        <v>28</v>
      </c>
      <c r="K97" s="211"/>
      <c r="L97" s="210" t="s">
        <v>28</v>
      </c>
      <c r="M97" s="210" t="s">
        <v>28</v>
      </c>
      <c r="N97" s="210" t="s">
        <v>28</v>
      </c>
      <c r="O97" s="210" t="s">
        <v>28</v>
      </c>
      <c r="P97" s="210" t="s">
        <v>265</v>
      </c>
      <c r="Q97" s="210" t="s">
        <v>265</v>
      </c>
      <c r="R97" s="212"/>
      <c r="S97" s="60" t="str">
        <f t="shared" si="1"/>
        <v/>
      </c>
    </row>
    <row r="98" spans="2:19" s="78" customFormat="1" ht="15.6" customHeight="1" thickTop="1" thickBot="1" x14ac:dyDescent="0.25">
      <c r="B98" s="455"/>
      <c r="C98" s="462"/>
      <c r="D98" s="465"/>
      <c r="E98" s="472"/>
      <c r="F98" s="771"/>
      <c r="G98" s="120">
        <f>'Mapa de Risco'!F98</f>
        <v>0</v>
      </c>
      <c r="H98" s="772"/>
      <c r="I98" s="762"/>
      <c r="J98" s="210" t="s">
        <v>28</v>
      </c>
      <c r="K98" s="211"/>
      <c r="L98" s="210" t="s">
        <v>28</v>
      </c>
      <c r="M98" s="210" t="s">
        <v>28</v>
      </c>
      <c r="N98" s="210" t="s">
        <v>28</v>
      </c>
      <c r="O98" s="210" t="s">
        <v>28</v>
      </c>
      <c r="P98" s="210" t="s">
        <v>265</v>
      </c>
      <c r="Q98" s="210" t="s">
        <v>265</v>
      </c>
      <c r="R98" s="212"/>
      <c r="S98" s="60" t="str">
        <f t="shared" si="1"/>
        <v/>
      </c>
    </row>
    <row r="99" spans="2:19" s="78" customFormat="1" ht="15.6" customHeight="1" thickTop="1" thickBot="1" x14ac:dyDescent="0.25">
      <c r="B99" s="455"/>
      <c r="C99" s="462"/>
      <c r="D99" s="465"/>
      <c r="E99" s="472"/>
      <c r="F99" s="771"/>
      <c r="G99" s="120">
        <f>'Mapa de Risco'!F99</f>
        <v>0</v>
      </c>
      <c r="H99" s="772"/>
      <c r="I99" s="762"/>
      <c r="J99" s="210" t="s">
        <v>28</v>
      </c>
      <c r="K99" s="211"/>
      <c r="L99" s="210" t="s">
        <v>28</v>
      </c>
      <c r="M99" s="210" t="s">
        <v>28</v>
      </c>
      <c r="N99" s="210" t="s">
        <v>28</v>
      </c>
      <c r="O99" s="210" t="s">
        <v>28</v>
      </c>
      <c r="P99" s="210" t="s">
        <v>265</v>
      </c>
      <c r="Q99" s="210" t="s">
        <v>265</v>
      </c>
      <c r="R99" s="212"/>
      <c r="S99" s="60" t="str">
        <f t="shared" si="1"/>
        <v/>
      </c>
    </row>
    <row r="100" spans="2:19" s="78" customFormat="1" ht="15.6" customHeight="1" thickTop="1" thickBot="1" x14ac:dyDescent="0.25">
      <c r="B100" s="455"/>
      <c r="C100" s="462"/>
      <c r="D100" s="465"/>
      <c r="E100" s="472"/>
      <c r="F100" s="771"/>
      <c r="G100" s="120">
        <f>'Mapa de Risco'!F100</f>
        <v>0</v>
      </c>
      <c r="H100" s="772"/>
      <c r="I100" s="762"/>
      <c r="J100" s="210" t="s">
        <v>28</v>
      </c>
      <c r="K100" s="211"/>
      <c r="L100" s="210" t="s">
        <v>28</v>
      </c>
      <c r="M100" s="210" t="s">
        <v>28</v>
      </c>
      <c r="N100" s="210" t="s">
        <v>28</v>
      </c>
      <c r="O100" s="210" t="s">
        <v>28</v>
      </c>
      <c r="P100" s="210" t="s">
        <v>265</v>
      </c>
      <c r="Q100" s="210" t="s">
        <v>265</v>
      </c>
      <c r="R100" s="212"/>
      <c r="S100" s="60" t="str">
        <f t="shared" si="1"/>
        <v/>
      </c>
    </row>
    <row r="101" spans="2:19" s="78" customFormat="1" ht="15.6" customHeight="1" thickTop="1" thickBot="1" x14ac:dyDescent="0.25">
      <c r="B101" s="455"/>
      <c r="C101" s="462"/>
      <c r="D101" s="466"/>
      <c r="E101" s="473"/>
      <c r="F101" s="771"/>
      <c r="G101" s="120">
        <f>'Mapa de Risco'!F101</f>
        <v>0</v>
      </c>
      <c r="H101" s="772"/>
      <c r="I101" s="763"/>
      <c r="J101" s="210" t="s">
        <v>28</v>
      </c>
      <c r="K101" s="211"/>
      <c r="L101" s="210" t="s">
        <v>28</v>
      </c>
      <c r="M101" s="210" t="s">
        <v>28</v>
      </c>
      <c r="N101" s="210" t="s">
        <v>28</v>
      </c>
      <c r="O101" s="210" t="s">
        <v>28</v>
      </c>
      <c r="P101" s="210" t="s">
        <v>265</v>
      </c>
      <c r="Q101" s="210" t="s">
        <v>265</v>
      </c>
      <c r="R101" s="212"/>
      <c r="S101" s="60" t="str">
        <f t="shared" si="1"/>
        <v/>
      </c>
    </row>
    <row r="102" spans="2:19" s="78" customFormat="1" ht="15.6" customHeight="1" thickTop="1" thickBot="1" x14ac:dyDescent="0.25">
      <c r="B102" s="455"/>
      <c r="C102" s="462"/>
      <c r="D102" s="464" t="str">
        <f>'Mapa de Risco'!D102:D111</f>
        <v>FCS.02</v>
      </c>
      <c r="E102" s="471">
        <f>'Mapa de Risco'!E102:E111</f>
        <v>0</v>
      </c>
      <c r="F102" s="771" t="str">
        <f>'Mapa de Risco'!G102:G111</f>
        <v>Evento 10</v>
      </c>
      <c r="G102" s="120">
        <f>'Mapa de Risco'!F102</f>
        <v>0</v>
      </c>
      <c r="H102" s="772" t="str">
        <f>'Avaliar os Controles Existent.'!AD102:AD111</f>
        <v/>
      </c>
      <c r="I102" s="761"/>
      <c r="J102" s="210" t="s">
        <v>28</v>
      </c>
      <c r="K102" s="211"/>
      <c r="L102" s="210" t="s">
        <v>28</v>
      </c>
      <c r="M102" s="210" t="s">
        <v>28</v>
      </c>
      <c r="N102" s="210" t="s">
        <v>28</v>
      </c>
      <c r="O102" s="210" t="s">
        <v>28</v>
      </c>
      <c r="P102" s="210" t="s">
        <v>265</v>
      </c>
      <c r="Q102" s="210" t="s">
        <v>265</v>
      </c>
      <c r="R102" s="212"/>
      <c r="S102" s="60" t="str">
        <f t="shared" si="1"/>
        <v/>
      </c>
    </row>
    <row r="103" spans="2:19" s="78" customFormat="1" ht="15.6" customHeight="1" thickTop="1" thickBot="1" x14ac:dyDescent="0.25">
      <c r="B103" s="455"/>
      <c r="C103" s="462"/>
      <c r="D103" s="465"/>
      <c r="E103" s="472"/>
      <c r="F103" s="771"/>
      <c r="G103" s="120">
        <f>'Mapa de Risco'!F103</f>
        <v>0</v>
      </c>
      <c r="H103" s="772"/>
      <c r="I103" s="762"/>
      <c r="J103" s="210" t="s">
        <v>28</v>
      </c>
      <c r="K103" s="211"/>
      <c r="L103" s="210" t="s">
        <v>28</v>
      </c>
      <c r="M103" s="210" t="s">
        <v>28</v>
      </c>
      <c r="N103" s="210" t="s">
        <v>28</v>
      </c>
      <c r="O103" s="210" t="s">
        <v>28</v>
      </c>
      <c r="P103" s="210" t="s">
        <v>265</v>
      </c>
      <c r="Q103" s="210" t="s">
        <v>265</v>
      </c>
      <c r="R103" s="212"/>
      <c r="S103" s="60" t="str">
        <f t="shared" si="1"/>
        <v/>
      </c>
    </row>
    <row r="104" spans="2:19" s="78" customFormat="1" ht="15.6" customHeight="1" thickTop="1" thickBot="1" x14ac:dyDescent="0.25">
      <c r="B104" s="455"/>
      <c r="C104" s="462"/>
      <c r="D104" s="465"/>
      <c r="E104" s="472"/>
      <c r="F104" s="771"/>
      <c r="G104" s="120">
        <f>'Mapa de Risco'!F104</f>
        <v>0</v>
      </c>
      <c r="H104" s="772"/>
      <c r="I104" s="762"/>
      <c r="J104" s="210" t="s">
        <v>28</v>
      </c>
      <c r="K104" s="211"/>
      <c r="L104" s="210" t="s">
        <v>28</v>
      </c>
      <c r="M104" s="210" t="s">
        <v>28</v>
      </c>
      <c r="N104" s="210" t="s">
        <v>28</v>
      </c>
      <c r="O104" s="210" t="s">
        <v>28</v>
      </c>
      <c r="P104" s="210" t="s">
        <v>265</v>
      </c>
      <c r="Q104" s="210" t="s">
        <v>265</v>
      </c>
      <c r="R104" s="212"/>
      <c r="S104" s="60" t="str">
        <f t="shared" si="1"/>
        <v/>
      </c>
    </row>
    <row r="105" spans="2:19" s="78" customFormat="1" ht="15.6" customHeight="1" thickTop="1" thickBot="1" x14ac:dyDescent="0.25">
      <c r="B105" s="455"/>
      <c r="C105" s="462"/>
      <c r="D105" s="465"/>
      <c r="E105" s="472"/>
      <c r="F105" s="771"/>
      <c r="G105" s="120">
        <f>'Mapa de Risco'!F105</f>
        <v>0</v>
      </c>
      <c r="H105" s="772"/>
      <c r="I105" s="762"/>
      <c r="J105" s="210" t="s">
        <v>28</v>
      </c>
      <c r="K105" s="211"/>
      <c r="L105" s="210" t="s">
        <v>28</v>
      </c>
      <c r="M105" s="210" t="s">
        <v>28</v>
      </c>
      <c r="N105" s="210" t="s">
        <v>28</v>
      </c>
      <c r="O105" s="210" t="s">
        <v>28</v>
      </c>
      <c r="P105" s="210" t="s">
        <v>265</v>
      </c>
      <c r="Q105" s="210" t="s">
        <v>265</v>
      </c>
      <c r="R105" s="212"/>
      <c r="S105" s="60" t="str">
        <f t="shared" si="1"/>
        <v/>
      </c>
    </row>
    <row r="106" spans="2:19" s="78" customFormat="1" ht="15.6" customHeight="1" thickTop="1" thickBot="1" x14ac:dyDescent="0.25">
      <c r="B106" s="455"/>
      <c r="C106" s="462"/>
      <c r="D106" s="465"/>
      <c r="E106" s="472"/>
      <c r="F106" s="771"/>
      <c r="G106" s="120">
        <f>'Mapa de Risco'!F106</f>
        <v>0</v>
      </c>
      <c r="H106" s="772"/>
      <c r="I106" s="762"/>
      <c r="J106" s="210" t="s">
        <v>28</v>
      </c>
      <c r="K106" s="211"/>
      <c r="L106" s="210" t="s">
        <v>28</v>
      </c>
      <c r="M106" s="210" t="s">
        <v>28</v>
      </c>
      <c r="N106" s="210" t="s">
        <v>28</v>
      </c>
      <c r="O106" s="210" t="s">
        <v>28</v>
      </c>
      <c r="P106" s="210" t="s">
        <v>265</v>
      </c>
      <c r="Q106" s="210" t="s">
        <v>265</v>
      </c>
      <c r="R106" s="212"/>
      <c r="S106" s="60" t="str">
        <f t="shared" si="1"/>
        <v/>
      </c>
    </row>
    <row r="107" spans="2:19" s="78" customFormat="1" ht="15.6" customHeight="1" thickTop="1" thickBot="1" x14ac:dyDescent="0.25">
      <c r="B107" s="455"/>
      <c r="C107" s="462"/>
      <c r="D107" s="465"/>
      <c r="E107" s="472"/>
      <c r="F107" s="771"/>
      <c r="G107" s="120">
        <f>'Mapa de Risco'!F107</f>
        <v>0</v>
      </c>
      <c r="H107" s="772"/>
      <c r="I107" s="762"/>
      <c r="J107" s="210" t="s">
        <v>28</v>
      </c>
      <c r="K107" s="211"/>
      <c r="L107" s="210" t="s">
        <v>28</v>
      </c>
      <c r="M107" s="210" t="s">
        <v>28</v>
      </c>
      <c r="N107" s="210" t="s">
        <v>28</v>
      </c>
      <c r="O107" s="210" t="s">
        <v>28</v>
      </c>
      <c r="P107" s="210" t="s">
        <v>265</v>
      </c>
      <c r="Q107" s="210" t="s">
        <v>265</v>
      </c>
      <c r="R107" s="212"/>
      <c r="S107" s="60" t="str">
        <f t="shared" si="1"/>
        <v/>
      </c>
    </row>
    <row r="108" spans="2:19" s="78" customFormat="1" ht="15.6" customHeight="1" thickTop="1" thickBot="1" x14ac:dyDescent="0.25">
      <c r="B108" s="455"/>
      <c r="C108" s="462"/>
      <c r="D108" s="465"/>
      <c r="E108" s="472"/>
      <c r="F108" s="771"/>
      <c r="G108" s="120">
        <f>'Mapa de Risco'!F108</f>
        <v>0</v>
      </c>
      <c r="H108" s="772"/>
      <c r="I108" s="762"/>
      <c r="J108" s="210" t="s">
        <v>28</v>
      </c>
      <c r="K108" s="211"/>
      <c r="L108" s="210" t="s">
        <v>28</v>
      </c>
      <c r="M108" s="210" t="s">
        <v>28</v>
      </c>
      <c r="N108" s="210" t="s">
        <v>28</v>
      </c>
      <c r="O108" s="210" t="s">
        <v>28</v>
      </c>
      <c r="P108" s="210" t="s">
        <v>265</v>
      </c>
      <c r="Q108" s="210" t="s">
        <v>265</v>
      </c>
      <c r="R108" s="212"/>
      <c r="S108" s="60" t="str">
        <f t="shared" si="1"/>
        <v/>
      </c>
    </row>
    <row r="109" spans="2:19" s="78" customFormat="1" ht="15.6" customHeight="1" thickTop="1" thickBot="1" x14ac:dyDescent="0.25">
      <c r="B109" s="455"/>
      <c r="C109" s="462"/>
      <c r="D109" s="465"/>
      <c r="E109" s="472"/>
      <c r="F109" s="771"/>
      <c r="G109" s="120">
        <f>'Mapa de Risco'!F109</f>
        <v>0</v>
      </c>
      <c r="H109" s="772"/>
      <c r="I109" s="762"/>
      <c r="J109" s="210" t="s">
        <v>28</v>
      </c>
      <c r="K109" s="211"/>
      <c r="L109" s="210" t="s">
        <v>28</v>
      </c>
      <c r="M109" s="210" t="s">
        <v>28</v>
      </c>
      <c r="N109" s="210" t="s">
        <v>28</v>
      </c>
      <c r="O109" s="210" t="s">
        <v>28</v>
      </c>
      <c r="P109" s="210" t="s">
        <v>265</v>
      </c>
      <c r="Q109" s="210" t="s">
        <v>265</v>
      </c>
      <c r="R109" s="212"/>
      <c r="S109" s="60" t="str">
        <f t="shared" si="1"/>
        <v/>
      </c>
    </row>
    <row r="110" spans="2:19" s="78" customFormat="1" ht="15.6" customHeight="1" thickTop="1" thickBot="1" x14ac:dyDescent="0.25">
      <c r="B110" s="455"/>
      <c r="C110" s="462"/>
      <c r="D110" s="465"/>
      <c r="E110" s="472"/>
      <c r="F110" s="771"/>
      <c r="G110" s="120">
        <f>'Mapa de Risco'!F110</f>
        <v>0</v>
      </c>
      <c r="H110" s="772"/>
      <c r="I110" s="762"/>
      <c r="J110" s="210" t="s">
        <v>28</v>
      </c>
      <c r="K110" s="211"/>
      <c r="L110" s="210" t="s">
        <v>28</v>
      </c>
      <c r="M110" s="210" t="s">
        <v>28</v>
      </c>
      <c r="N110" s="210" t="s">
        <v>28</v>
      </c>
      <c r="O110" s="210" t="s">
        <v>28</v>
      </c>
      <c r="P110" s="210" t="s">
        <v>265</v>
      </c>
      <c r="Q110" s="210" t="s">
        <v>265</v>
      </c>
      <c r="R110" s="212"/>
      <c r="S110" s="60" t="str">
        <f t="shared" si="1"/>
        <v/>
      </c>
    </row>
    <row r="111" spans="2:19" s="78" customFormat="1" ht="15.6" customHeight="1" thickTop="1" thickBot="1" x14ac:dyDescent="0.25">
      <c r="B111" s="455"/>
      <c r="C111" s="462"/>
      <c r="D111" s="466"/>
      <c r="E111" s="473"/>
      <c r="F111" s="771"/>
      <c r="G111" s="120">
        <f>'Mapa de Risco'!F111</f>
        <v>0</v>
      </c>
      <c r="H111" s="772"/>
      <c r="I111" s="763"/>
      <c r="J111" s="210" t="s">
        <v>28</v>
      </c>
      <c r="K111" s="211"/>
      <c r="L111" s="210" t="s">
        <v>28</v>
      </c>
      <c r="M111" s="210" t="s">
        <v>28</v>
      </c>
      <c r="N111" s="210" t="s">
        <v>28</v>
      </c>
      <c r="O111" s="210" t="s">
        <v>28</v>
      </c>
      <c r="P111" s="210" t="s">
        <v>265</v>
      </c>
      <c r="Q111" s="210" t="s">
        <v>265</v>
      </c>
      <c r="R111" s="212"/>
      <c r="S111" s="60" t="str">
        <f t="shared" si="1"/>
        <v/>
      </c>
    </row>
    <row r="112" spans="2:19" s="78" customFormat="1" ht="15.6" customHeight="1" thickTop="1" thickBot="1" x14ac:dyDescent="0.25">
      <c r="B112" s="455"/>
      <c r="C112" s="462"/>
      <c r="D112" s="464" t="str">
        <f>'Mapa de Risco'!D112:D121</f>
        <v>FCS.03</v>
      </c>
      <c r="E112" s="471">
        <f>'Mapa de Risco'!E112:E121</f>
        <v>0</v>
      </c>
      <c r="F112" s="771" t="str">
        <f>'Mapa de Risco'!G112:G121</f>
        <v>Evento 11</v>
      </c>
      <c r="G112" s="120">
        <f>'Mapa de Risco'!F112</f>
        <v>0</v>
      </c>
      <c r="H112" s="772" t="str">
        <f>'Avaliar os Controles Existent.'!AD112:AD121</f>
        <v/>
      </c>
      <c r="I112" s="761"/>
      <c r="J112" s="210" t="s">
        <v>28</v>
      </c>
      <c r="K112" s="211"/>
      <c r="L112" s="210" t="s">
        <v>28</v>
      </c>
      <c r="M112" s="210" t="s">
        <v>28</v>
      </c>
      <c r="N112" s="210" t="s">
        <v>28</v>
      </c>
      <c r="O112" s="210" t="s">
        <v>28</v>
      </c>
      <c r="P112" s="210" t="s">
        <v>265</v>
      </c>
      <c r="Q112" s="210" t="s">
        <v>265</v>
      </c>
      <c r="R112" s="212"/>
      <c r="S112" s="60" t="str">
        <f t="shared" si="1"/>
        <v/>
      </c>
    </row>
    <row r="113" spans="2:19" s="78" customFormat="1" ht="15.6" customHeight="1" thickTop="1" thickBot="1" x14ac:dyDescent="0.25">
      <c r="B113" s="455"/>
      <c r="C113" s="462"/>
      <c r="D113" s="465"/>
      <c r="E113" s="472"/>
      <c r="F113" s="771"/>
      <c r="G113" s="120">
        <f>'Mapa de Risco'!F113</f>
        <v>0</v>
      </c>
      <c r="H113" s="772"/>
      <c r="I113" s="762"/>
      <c r="J113" s="210" t="s">
        <v>28</v>
      </c>
      <c r="K113" s="211"/>
      <c r="L113" s="210" t="s">
        <v>28</v>
      </c>
      <c r="M113" s="210" t="s">
        <v>28</v>
      </c>
      <c r="N113" s="210" t="s">
        <v>28</v>
      </c>
      <c r="O113" s="210" t="s">
        <v>28</v>
      </c>
      <c r="P113" s="210" t="s">
        <v>265</v>
      </c>
      <c r="Q113" s="210" t="s">
        <v>265</v>
      </c>
      <c r="R113" s="212"/>
      <c r="S113" s="60" t="str">
        <f t="shared" si="1"/>
        <v/>
      </c>
    </row>
    <row r="114" spans="2:19" s="78" customFormat="1" ht="15.6" customHeight="1" thickTop="1" thickBot="1" x14ac:dyDescent="0.25">
      <c r="B114" s="455"/>
      <c r="C114" s="462"/>
      <c r="D114" s="465"/>
      <c r="E114" s="472"/>
      <c r="F114" s="771"/>
      <c r="G114" s="120">
        <f>'Mapa de Risco'!F114</f>
        <v>0</v>
      </c>
      <c r="H114" s="772"/>
      <c r="I114" s="762"/>
      <c r="J114" s="210" t="s">
        <v>28</v>
      </c>
      <c r="K114" s="211"/>
      <c r="L114" s="210" t="s">
        <v>28</v>
      </c>
      <c r="M114" s="210" t="s">
        <v>28</v>
      </c>
      <c r="N114" s="210" t="s">
        <v>28</v>
      </c>
      <c r="O114" s="210" t="s">
        <v>28</v>
      </c>
      <c r="P114" s="210" t="s">
        <v>265</v>
      </c>
      <c r="Q114" s="210" t="s">
        <v>265</v>
      </c>
      <c r="R114" s="212"/>
      <c r="S114" s="60" t="str">
        <f t="shared" si="1"/>
        <v/>
      </c>
    </row>
    <row r="115" spans="2:19" s="78" customFormat="1" ht="15.6" customHeight="1" thickTop="1" thickBot="1" x14ac:dyDescent="0.25">
      <c r="B115" s="455"/>
      <c r="C115" s="462"/>
      <c r="D115" s="465"/>
      <c r="E115" s="472"/>
      <c r="F115" s="771"/>
      <c r="G115" s="120">
        <f>'Mapa de Risco'!F115</f>
        <v>0</v>
      </c>
      <c r="H115" s="772"/>
      <c r="I115" s="762"/>
      <c r="J115" s="210" t="s">
        <v>28</v>
      </c>
      <c r="K115" s="211"/>
      <c r="L115" s="210" t="s">
        <v>28</v>
      </c>
      <c r="M115" s="210" t="s">
        <v>28</v>
      </c>
      <c r="N115" s="210" t="s">
        <v>28</v>
      </c>
      <c r="O115" s="210" t="s">
        <v>28</v>
      </c>
      <c r="P115" s="210" t="s">
        <v>265</v>
      </c>
      <c r="Q115" s="210" t="s">
        <v>265</v>
      </c>
      <c r="R115" s="212"/>
      <c r="S115" s="60" t="str">
        <f t="shared" si="1"/>
        <v/>
      </c>
    </row>
    <row r="116" spans="2:19" s="78" customFormat="1" ht="15.6" customHeight="1" thickTop="1" thickBot="1" x14ac:dyDescent="0.25">
      <c r="B116" s="455"/>
      <c r="C116" s="462"/>
      <c r="D116" s="465"/>
      <c r="E116" s="472"/>
      <c r="F116" s="771"/>
      <c r="G116" s="120">
        <f>'Mapa de Risco'!F116</f>
        <v>0</v>
      </c>
      <c r="H116" s="772"/>
      <c r="I116" s="762"/>
      <c r="J116" s="210" t="s">
        <v>28</v>
      </c>
      <c r="K116" s="211"/>
      <c r="L116" s="210" t="s">
        <v>28</v>
      </c>
      <c r="M116" s="210" t="s">
        <v>28</v>
      </c>
      <c r="N116" s="210" t="s">
        <v>28</v>
      </c>
      <c r="O116" s="210" t="s">
        <v>28</v>
      </c>
      <c r="P116" s="210" t="s">
        <v>265</v>
      </c>
      <c r="Q116" s="210" t="s">
        <v>265</v>
      </c>
      <c r="R116" s="212"/>
      <c r="S116" s="60" t="str">
        <f t="shared" si="1"/>
        <v/>
      </c>
    </row>
    <row r="117" spans="2:19" s="78" customFormat="1" ht="15.6" customHeight="1" thickTop="1" thickBot="1" x14ac:dyDescent="0.25">
      <c r="B117" s="455"/>
      <c r="C117" s="462"/>
      <c r="D117" s="465"/>
      <c r="E117" s="472"/>
      <c r="F117" s="771"/>
      <c r="G117" s="120">
        <f>'Mapa de Risco'!F117</f>
        <v>0</v>
      </c>
      <c r="H117" s="772"/>
      <c r="I117" s="762"/>
      <c r="J117" s="210" t="s">
        <v>28</v>
      </c>
      <c r="K117" s="211"/>
      <c r="L117" s="210" t="s">
        <v>28</v>
      </c>
      <c r="M117" s="210" t="s">
        <v>28</v>
      </c>
      <c r="N117" s="210" t="s">
        <v>28</v>
      </c>
      <c r="O117" s="210" t="s">
        <v>28</v>
      </c>
      <c r="P117" s="210" t="s">
        <v>265</v>
      </c>
      <c r="Q117" s="210" t="s">
        <v>265</v>
      </c>
      <c r="R117" s="212"/>
      <c r="S117" s="60" t="str">
        <f t="shared" si="1"/>
        <v/>
      </c>
    </row>
    <row r="118" spans="2:19" s="78" customFormat="1" ht="15.6" customHeight="1" thickTop="1" thickBot="1" x14ac:dyDescent="0.25">
      <c r="B118" s="455"/>
      <c r="C118" s="462"/>
      <c r="D118" s="465"/>
      <c r="E118" s="472"/>
      <c r="F118" s="771"/>
      <c r="G118" s="120">
        <f>'Mapa de Risco'!F118</f>
        <v>0</v>
      </c>
      <c r="H118" s="772"/>
      <c r="I118" s="762"/>
      <c r="J118" s="210" t="s">
        <v>28</v>
      </c>
      <c r="K118" s="211"/>
      <c r="L118" s="210" t="s">
        <v>28</v>
      </c>
      <c r="M118" s="210" t="s">
        <v>28</v>
      </c>
      <c r="N118" s="210" t="s">
        <v>28</v>
      </c>
      <c r="O118" s="210" t="s">
        <v>28</v>
      </c>
      <c r="P118" s="210" t="s">
        <v>265</v>
      </c>
      <c r="Q118" s="210" t="s">
        <v>265</v>
      </c>
      <c r="R118" s="212"/>
      <c r="S118" s="60" t="str">
        <f t="shared" si="1"/>
        <v/>
      </c>
    </row>
    <row r="119" spans="2:19" s="78" customFormat="1" ht="15.6" customHeight="1" thickTop="1" thickBot="1" x14ac:dyDescent="0.25">
      <c r="B119" s="455"/>
      <c r="C119" s="462"/>
      <c r="D119" s="465"/>
      <c r="E119" s="472"/>
      <c r="F119" s="771"/>
      <c r="G119" s="120">
        <f>'Mapa de Risco'!F119</f>
        <v>0</v>
      </c>
      <c r="H119" s="772"/>
      <c r="I119" s="762"/>
      <c r="J119" s="210" t="s">
        <v>28</v>
      </c>
      <c r="K119" s="211"/>
      <c r="L119" s="210" t="s">
        <v>28</v>
      </c>
      <c r="M119" s="210" t="s">
        <v>28</v>
      </c>
      <c r="N119" s="210" t="s">
        <v>28</v>
      </c>
      <c r="O119" s="210" t="s">
        <v>28</v>
      </c>
      <c r="P119" s="210" t="s">
        <v>265</v>
      </c>
      <c r="Q119" s="210" t="s">
        <v>265</v>
      </c>
      <c r="R119" s="212"/>
      <c r="S119" s="60" t="str">
        <f t="shared" si="1"/>
        <v/>
      </c>
    </row>
    <row r="120" spans="2:19" s="78" customFormat="1" ht="15.6" customHeight="1" thickTop="1" thickBot="1" x14ac:dyDescent="0.25">
      <c r="B120" s="455"/>
      <c r="C120" s="462"/>
      <c r="D120" s="465"/>
      <c r="E120" s="472"/>
      <c r="F120" s="771"/>
      <c r="G120" s="120">
        <f>'Mapa de Risco'!F120</f>
        <v>0</v>
      </c>
      <c r="H120" s="772"/>
      <c r="I120" s="762"/>
      <c r="J120" s="210" t="s">
        <v>28</v>
      </c>
      <c r="K120" s="211"/>
      <c r="L120" s="210" t="s">
        <v>28</v>
      </c>
      <c r="M120" s="210" t="s">
        <v>28</v>
      </c>
      <c r="N120" s="210" t="s">
        <v>28</v>
      </c>
      <c r="O120" s="210" t="s">
        <v>28</v>
      </c>
      <c r="P120" s="210" t="s">
        <v>265</v>
      </c>
      <c r="Q120" s="210" t="s">
        <v>265</v>
      </c>
      <c r="R120" s="212"/>
      <c r="S120" s="60" t="str">
        <f t="shared" si="1"/>
        <v/>
      </c>
    </row>
    <row r="121" spans="2:19" s="78" customFormat="1" ht="15.6" customHeight="1" thickTop="1" thickBot="1" x14ac:dyDescent="0.25">
      <c r="B121" s="455"/>
      <c r="C121" s="462"/>
      <c r="D121" s="466"/>
      <c r="E121" s="473"/>
      <c r="F121" s="771"/>
      <c r="G121" s="120">
        <f>'Mapa de Risco'!F121</f>
        <v>0</v>
      </c>
      <c r="H121" s="772"/>
      <c r="I121" s="763"/>
      <c r="J121" s="210" t="s">
        <v>28</v>
      </c>
      <c r="K121" s="211"/>
      <c r="L121" s="210" t="s">
        <v>28</v>
      </c>
      <c r="M121" s="210" t="s">
        <v>28</v>
      </c>
      <c r="N121" s="210" t="s">
        <v>28</v>
      </c>
      <c r="O121" s="210" t="s">
        <v>28</v>
      </c>
      <c r="P121" s="210" t="s">
        <v>265</v>
      </c>
      <c r="Q121" s="210" t="s">
        <v>265</v>
      </c>
      <c r="R121" s="212"/>
      <c r="S121" s="60" t="str">
        <f t="shared" si="1"/>
        <v/>
      </c>
    </row>
    <row r="122" spans="2:19" s="78" customFormat="1" ht="15.6" customHeight="1" thickTop="1" thickBot="1" x14ac:dyDescent="0.25">
      <c r="B122" s="455"/>
      <c r="C122" s="462"/>
      <c r="D122" s="464" t="str">
        <f>'Mapa de Risco'!D122:D131</f>
        <v>FCS.04</v>
      </c>
      <c r="E122" s="471">
        <f>'Mapa de Risco'!E122:E131</f>
        <v>0</v>
      </c>
      <c r="F122" s="771" t="str">
        <f>'Mapa de Risco'!G122:G131</f>
        <v>Evento 12</v>
      </c>
      <c r="G122" s="120">
        <f>'Mapa de Risco'!F122</f>
        <v>0</v>
      </c>
      <c r="H122" s="772" t="str">
        <f>'Avaliar os Controles Existent.'!AD122:AD131</f>
        <v/>
      </c>
      <c r="I122" s="761"/>
      <c r="J122" s="210" t="s">
        <v>28</v>
      </c>
      <c r="K122" s="211"/>
      <c r="L122" s="210" t="s">
        <v>28</v>
      </c>
      <c r="M122" s="210" t="s">
        <v>28</v>
      </c>
      <c r="N122" s="210" t="s">
        <v>28</v>
      </c>
      <c r="O122" s="210" t="s">
        <v>28</v>
      </c>
      <c r="P122" s="210" t="s">
        <v>265</v>
      </c>
      <c r="Q122" s="210" t="s">
        <v>265</v>
      </c>
      <c r="R122" s="212"/>
      <c r="S122" s="60" t="str">
        <f t="shared" si="1"/>
        <v/>
      </c>
    </row>
    <row r="123" spans="2:19" s="78" customFormat="1" ht="15.6" customHeight="1" thickTop="1" thickBot="1" x14ac:dyDescent="0.25">
      <c r="B123" s="455"/>
      <c r="C123" s="462"/>
      <c r="D123" s="465"/>
      <c r="E123" s="472"/>
      <c r="F123" s="771"/>
      <c r="G123" s="120">
        <f>'Mapa de Risco'!F123</f>
        <v>0</v>
      </c>
      <c r="H123" s="772"/>
      <c r="I123" s="762"/>
      <c r="J123" s="210" t="s">
        <v>28</v>
      </c>
      <c r="K123" s="211"/>
      <c r="L123" s="210" t="s">
        <v>28</v>
      </c>
      <c r="M123" s="210" t="s">
        <v>28</v>
      </c>
      <c r="N123" s="210" t="s">
        <v>28</v>
      </c>
      <c r="O123" s="210" t="s">
        <v>28</v>
      </c>
      <c r="P123" s="210" t="s">
        <v>265</v>
      </c>
      <c r="Q123" s="210" t="s">
        <v>265</v>
      </c>
      <c r="R123" s="212"/>
      <c r="S123" s="60" t="str">
        <f t="shared" si="1"/>
        <v/>
      </c>
    </row>
    <row r="124" spans="2:19" s="78" customFormat="1" ht="15.6" customHeight="1" thickTop="1" thickBot="1" x14ac:dyDescent="0.25">
      <c r="B124" s="455"/>
      <c r="C124" s="462"/>
      <c r="D124" s="465"/>
      <c r="E124" s="472"/>
      <c r="F124" s="771"/>
      <c r="G124" s="120">
        <f>'Mapa de Risco'!F124</f>
        <v>0</v>
      </c>
      <c r="H124" s="772"/>
      <c r="I124" s="762"/>
      <c r="J124" s="210" t="s">
        <v>28</v>
      </c>
      <c r="K124" s="211"/>
      <c r="L124" s="210" t="s">
        <v>28</v>
      </c>
      <c r="M124" s="210" t="s">
        <v>28</v>
      </c>
      <c r="N124" s="210" t="s">
        <v>28</v>
      </c>
      <c r="O124" s="210" t="s">
        <v>28</v>
      </c>
      <c r="P124" s="210" t="s">
        <v>265</v>
      </c>
      <c r="Q124" s="210" t="s">
        <v>265</v>
      </c>
      <c r="R124" s="212"/>
      <c r="S124" s="60" t="str">
        <f t="shared" si="1"/>
        <v/>
      </c>
    </row>
    <row r="125" spans="2:19" s="78" customFormat="1" ht="15.6" customHeight="1" thickTop="1" thickBot="1" x14ac:dyDescent="0.25">
      <c r="B125" s="455"/>
      <c r="C125" s="462"/>
      <c r="D125" s="465"/>
      <c r="E125" s="472"/>
      <c r="F125" s="771"/>
      <c r="G125" s="120">
        <f>'Mapa de Risco'!F125</f>
        <v>0</v>
      </c>
      <c r="H125" s="772"/>
      <c r="I125" s="762"/>
      <c r="J125" s="210" t="s">
        <v>28</v>
      </c>
      <c r="K125" s="211"/>
      <c r="L125" s="210" t="s">
        <v>28</v>
      </c>
      <c r="M125" s="210" t="s">
        <v>28</v>
      </c>
      <c r="N125" s="210" t="s">
        <v>28</v>
      </c>
      <c r="O125" s="210" t="s">
        <v>28</v>
      </c>
      <c r="P125" s="210" t="s">
        <v>265</v>
      </c>
      <c r="Q125" s="210" t="s">
        <v>265</v>
      </c>
      <c r="R125" s="212"/>
      <c r="S125" s="60" t="str">
        <f t="shared" si="1"/>
        <v/>
      </c>
    </row>
    <row r="126" spans="2:19" s="78" customFormat="1" ht="15.6" customHeight="1" thickTop="1" thickBot="1" x14ac:dyDescent="0.25">
      <c r="B126" s="455"/>
      <c r="C126" s="462"/>
      <c r="D126" s="465"/>
      <c r="E126" s="472"/>
      <c r="F126" s="771"/>
      <c r="G126" s="120">
        <f>'Mapa de Risco'!F126</f>
        <v>0</v>
      </c>
      <c r="H126" s="772"/>
      <c r="I126" s="762"/>
      <c r="J126" s="210" t="s">
        <v>28</v>
      </c>
      <c r="K126" s="211"/>
      <c r="L126" s="210" t="s">
        <v>28</v>
      </c>
      <c r="M126" s="210" t="s">
        <v>28</v>
      </c>
      <c r="N126" s="210" t="s">
        <v>28</v>
      </c>
      <c r="O126" s="210" t="s">
        <v>28</v>
      </c>
      <c r="P126" s="210" t="s">
        <v>265</v>
      </c>
      <c r="Q126" s="210" t="s">
        <v>265</v>
      </c>
      <c r="R126" s="212"/>
      <c r="S126" s="60" t="str">
        <f t="shared" si="1"/>
        <v/>
      </c>
    </row>
    <row r="127" spans="2:19" s="78" customFormat="1" ht="15.6" customHeight="1" thickTop="1" thickBot="1" x14ac:dyDescent="0.25">
      <c r="B127" s="455"/>
      <c r="C127" s="462"/>
      <c r="D127" s="465"/>
      <c r="E127" s="472"/>
      <c r="F127" s="771"/>
      <c r="G127" s="120">
        <f>'Mapa de Risco'!F127</f>
        <v>0</v>
      </c>
      <c r="H127" s="772"/>
      <c r="I127" s="762"/>
      <c r="J127" s="210" t="s">
        <v>28</v>
      </c>
      <c r="K127" s="211"/>
      <c r="L127" s="210" t="s">
        <v>28</v>
      </c>
      <c r="M127" s="210" t="s">
        <v>28</v>
      </c>
      <c r="N127" s="210" t="s">
        <v>28</v>
      </c>
      <c r="O127" s="210" t="s">
        <v>28</v>
      </c>
      <c r="P127" s="210" t="s">
        <v>265</v>
      </c>
      <c r="Q127" s="210" t="s">
        <v>265</v>
      </c>
      <c r="R127" s="212"/>
      <c r="S127" s="60" t="str">
        <f t="shared" si="1"/>
        <v/>
      </c>
    </row>
    <row r="128" spans="2:19" s="78" customFormat="1" ht="15.6" customHeight="1" thickTop="1" thickBot="1" x14ac:dyDescent="0.25">
      <c r="B128" s="455"/>
      <c r="C128" s="462"/>
      <c r="D128" s="465"/>
      <c r="E128" s="472"/>
      <c r="F128" s="771"/>
      <c r="G128" s="120">
        <f>'Mapa de Risco'!F128</f>
        <v>0</v>
      </c>
      <c r="H128" s="772"/>
      <c r="I128" s="762"/>
      <c r="J128" s="210" t="s">
        <v>28</v>
      </c>
      <c r="K128" s="211"/>
      <c r="L128" s="210" t="s">
        <v>28</v>
      </c>
      <c r="M128" s="210" t="s">
        <v>28</v>
      </c>
      <c r="N128" s="210" t="s">
        <v>28</v>
      </c>
      <c r="O128" s="210" t="s">
        <v>28</v>
      </c>
      <c r="P128" s="210" t="s">
        <v>265</v>
      </c>
      <c r="Q128" s="210" t="s">
        <v>265</v>
      </c>
      <c r="R128" s="212"/>
      <c r="S128" s="60" t="str">
        <f t="shared" si="1"/>
        <v/>
      </c>
    </row>
    <row r="129" spans="2:19" s="78" customFormat="1" ht="15.6" customHeight="1" thickTop="1" thickBot="1" x14ac:dyDescent="0.25">
      <c r="B129" s="455"/>
      <c r="C129" s="462"/>
      <c r="D129" s="465"/>
      <c r="E129" s="472"/>
      <c r="F129" s="771"/>
      <c r="G129" s="120">
        <f>'Mapa de Risco'!F129</f>
        <v>0</v>
      </c>
      <c r="H129" s="772"/>
      <c r="I129" s="762"/>
      <c r="J129" s="210" t="s">
        <v>28</v>
      </c>
      <c r="K129" s="211"/>
      <c r="L129" s="210" t="s">
        <v>28</v>
      </c>
      <c r="M129" s="210" t="s">
        <v>28</v>
      </c>
      <c r="N129" s="210" t="s">
        <v>28</v>
      </c>
      <c r="O129" s="210" t="s">
        <v>28</v>
      </c>
      <c r="P129" s="210" t="s">
        <v>265</v>
      </c>
      <c r="Q129" s="210" t="s">
        <v>265</v>
      </c>
      <c r="R129" s="212"/>
      <c r="S129" s="60" t="str">
        <f t="shared" si="1"/>
        <v/>
      </c>
    </row>
    <row r="130" spans="2:19" s="78" customFormat="1" ht="15.6" customHeight="1" thickTop="1" thickBot="1" x14ac:dyDescent="0.25">
      <c r="B130" s="455"/>
      <c r="C130" s="462"/>
      <c r="D130" s="465"/>
      <c r="E130" s="472"/>
      <c r="F130" s="771"/>
      <c r="G130" s="120">
        <f>'Mapa de Risco'!F130</f>
        <v>0</v>
      </c>
      <c r="H130" s="772"/>
      <c r="I130" s="762"/>
      <c r="J130" s="210" t="s">
        <v>28</v>
      </c>
      <c r="K130" s="211"/>
      <c r="L130" s="210" t="s">
        <v>28</v>
      </c>
      <c r="M130" s="210" t="s">
        <v>28</v>
      </c>
      <c r="N130" s="210" t="s">
        <v>28</v>
      </c>
      <c r="O130" s="210" t="s">
        <v>28</v>
      </c>
      <c r="P130" s="210" t="s">
        <v>265</v>
      </c>
      <c r="Q130" s="210" t="s">
        <v>265</v>
      </c>
      <c r="R130" s="212"/>
      <c r="S130" s="60" t="str">
        <f t="shared" si="1"/>
        <v/>
      </c>
    </row>
    <row r="131" spans="2:19" s="78" customFormat="1" ht="15.6" customHeight="1" thickTop="1" thickBot="1" x14ac:dyDescent="0.25">
      <c r="B131" s="455"/>
      <c r="C131" s="462"/>
      <c r="D131" s="466"/>
      <c r="E131" s="473"/>
      <c r="F131" s="771"/>
      <c r="G131" s="120">
        <f>'Mapa de Risco'!F131</f>
        <v>0</v>
      </c>
      <c r="H131" s="772"/>
      <c r="I131" s="763"/>
      <c r="J131" s="210" t="s">
        <v>28</v>
      </c>
      <c r="K131" s="211"/>
      <c r="L131" s="210" t="s">
        <v>28</v>
      </c>
      <c r="M131" s="210" t="s">
        <v>28</v>
      </c>
      <c r="N131" s="210" t="s">
        <v>28</v>
      </c>
      <c r="O131" s="210" t="s">
        <v>28</v>
      </c>
      <c r="P131" s="210" t="s">
        <v>265</v>
      </c>
      <c r="Q131" s="210" t="s">
        <v>265</v>
      </c>
      <c r="R131" s="212"/>
      <c r="S131" s="60" t="str">
        <f t="shared" si="1"/>
        <v/>
      </c>
    </row>
    <row r="132" spans="2:19" s="78" customFormat="1" ht="15.6" customHeight="1" thickTop="1" thickBot="1" x14ac:dyDescent="0.25">
      <c r="B132" s="455"/>
      <c r="C132" s="462"/>
      <c r="D132" s="464" t="str">
        <f>'Mapa de Risco'!D132:D141</f>
        <v>FCS.05</v>
      </c>
      <c r="E132" s="471">
        <f>'Mapa de Risco'!E132:E141</f>
        <v>0</v>
      </c>
      <c r="F132" s="771" t="str">
        <f>'Mapa de Risco'!G132:G141</f>
        <v>Evento 13</v>
      </c>
      <c r="G132" s="120">
        <f>'Mapa de Risco'!F132</f>
        <v>0</v>
      </c>
      <c r="H132" s="772" t="str">
        <f>'Avaliar os Controles Existent.'!AD132:AD141</f>
        <v/>
      </c>
      <c r="I132" s="761"/>
      <c r="J132" s="210" t="s">
        <v>28</v>
      </c>
      <c r="K132" s="211"/>
      <c r="L132" s="210" t="s">
        <v>28</v>
      </c>
      <c r="M132" s="210" t="s">
        <v>28</v>
      </c>
      <c r="N132" s="210" t="s">
        <v>28</v>
      </c>
      <c r="O132" s="210" t="s">
        <v>28</v>
      </c>
      <c r="P132" s="210" t="s">
        <v>265</v>
      </c>
      <c r="Q132" s="210" t="s">
        <v>265</v>
      </c>
      <c r="R132" s="212"/>
      <c r="S132" s="60" t="str">
        <f t="shared" si="1"/>
        <v/>
      </c>
    </row>
    <row r="133" spans="2:19" s="78" customFormat="1" ht="15.6" customHeight="1" thickTop="1" thickBot="1" x14ac:dyDescent="0.25">
      <c r="B133" s="455"/>
      <c r="C133" s="462"/>
      <c r="D133" s="465"/>
      <c r="E133" s="472"/>
      <c r="F133" s="771"/>
      <c r="G133" s="120">
        <f>'Mapa de Risco'!F133</f>
        <v>0</v>
      </c>
      <c r="H133" s="772"/>
      <c r="I133" s="762"/>
      <c r="J133" s="210" t="s">
        <v>28</v>
      </c>
      <c r="K133" s="211"/>
      <c r="L133" s="210" t="s">
        <v>28</v>
      </c>
      <c r="M133" s="210" t="s">
        <v>28</v>
      </c>
      <c r="N133" s="210" t="s">
        <v>28</v>
      </c>
      <c r="O133" s="210" t="s">
        <v>28</v>
      </c>
      <c r="P133" s="210" t="s">
        <v>265</v>
      </c>
      <c r="Q133" s="210" t="s">
        <v>265</v>
      </c>
      <c r="R133" s="212"/>
      <c r="S133" s="60" t="str">
        <f t="shared" si="1"/>
        <v/>
      </c>
    </row>
    <row r="134" spans="2:19" s="78" customFormat="1" ht="15.6" customHeight="1" thickTop="1" thickBot="1" x14ac:dyDescent="0.25">
      <c r="B134" s="455"/>
      <c r="C134" s="462"/>
      <c r="D134" s="465"/>
      <c r="E134" s="472"/>
      <c r="F134" s="771"/>
      <c r="G134" s="120">
        <f>'Mapa de Risco'!F134</f>
        <v>0</v>
      </c>
      <c r="H134" s="772"/>
      <c r="I134" s="762"/>
      <c r="J134" s="210" t="s">
        <v>28</v>
      </c>
      <c r="K134" s="211"/>
      <c r="L134" s="210" t="s">
        <v>28</v>
      </c>
      <c r="M134" s="210" t="s">
        <v>28</v>
      </c>
      <c r="N134" s="210" t="s">
        <v>28</v>
      </c>
      <c r="O134" s="210" t="s">
        <v>28</v>
      </c>
      <c r="P134" s="210" t="s">
        <v>265</v>
      </c>
      <c r="Q134" s="210" t="s">
        <v>265</v>
      </c>
      <c r="R134" s="212"/>
      <c r="S134" s="60" t="str">
        <f t="shared" si="1"/>
        <v/>
      </c>
    </row>
    <row r="135" spans="2:19" s="78" customFormat="1" ht="15.6" customHeight="1" thickTop="1" thickBot="1" x14ac:dyDescent="0.25">
      <c r="B135" s="455"/>
      <c r="C135" s="462"/>
      <c r="D135" s="465"/>
      <c r="E135" s="472"/>
      <c r="F135" s="771"/>
      <c r="G135" s="120">
        <f>'Mapa de Risco'!F135</f>
        <v>0</v>
      </c>
      <c r="H135" s="772"/>
      <c r="I135" s="762"/>
      <c r="J135" s="210" t="s">
        <v>28</v>
      </c>
      <c r="K135" s="211"/>
      <c r="L135" s="210" t="s">
        <v>28</v>
      </c>
      <c r="M135" s="210" t="s">
        <v>28</v>
      </c>
      <c r="N135" s="210" t="s">
        <v>28</v>
      </c>
      <c r="O135" s="210" t="s">
        <v>28</v>
      </c>
      <c r="P135" s="210" t="s">
        <v>265</v>
      </c>
      <c r="Q135" s="210" t="s">
        <v>265</v>
      </c>
      <c r="R135" s="212"/>
      <c r="S135" s="60" t="str">
        <f t="shared" si="1"/>
        <v/>
      </c>
    </row>
    <row r="136" spans="2:19" s="78" customFormat="1" ht="15.6" customHeight="1" thickTop="1" thickBot="1" x14ac:dyDescent="0.25">
      <c r="B136" s="455"/>
      <c r="C136" s="462"/>
      <c r="D136" s="465"/>
      <c r="E136" s="472"/>
      <c r="F136" s="771"/>
      <c r="G136" s="120">
        <f>'Mapa de Risco'!F136</f>
        <v>0</v>
      </c>
      <c r="H136" s="772"/>
      <c r="I136" s="762"/>
      <c r="J136" s="210" t="s">
        <v>28</v>
      </c>
      <c r="K136" s="211"/>
      <c r="L136" s="210" t="s">
        <v>28</v>
      </c>
      <c r="M136" s="210" t="s">
        <v>28</v>
      </c>
      <c r="N136" s="210" t="s">
        <v>28</v>
      </c>
      <c r="O136" s="210" t="s">
        <v>28</v>
      </c>
      <c r="P136" s="210" t="s">
        <v>265</v>
      </c>
      <c r="Q136" s="210" t="s">
        <v>265</v>
      </c>
      <c r="R136" s="212"/>
      <c r="S136" s="60" t="str">
        <f t="shared" si="1"/>
        <v/>
      </c>
    </row>
    <row r="137" spans="2:19" s="78" customFormat="1" ht="15.6" customHeight="1" thickTop="1" thickBot="1" x14ac:dyDescent="0.25">
      <c r="B137" s="455"/>
      <c r="C137" s="462"/>
      <c r="D137" s="465"/>
      <c r="E137" s="472"/>
      <c r="F137" s="771"/>
      <c r="G137" s="120">
        <f>'Mapa de Risco'!F137</f>
        <v>0</v>
      </c>
      <c r="H137" s="772"/>
      <c r="I137" s="762"/>
      <c r="J137" s="210" t="s">
        <v>28</v>
      </c>
      <c r="K137" s="211"/>
      <c r="L137" s="210" t="s">
        <v>28</v>
      </c>
      <c r="M137" s="210" t="s">
        <v>28</v>
      </c>
      <c r="N137" s="210" t="s">
        <v>28</v>
      </c>
      <c r="O137" s="210" t="s">
        <v>28</v>
      </c>
      <c r="P137" s="210" t="s">
        <v>265</v>
      </c>
      <c r="Q137" s="210" t="s">
        <v>265</v>
      </c>
      <c r="R137" s="212"/>
      <c r="S137" s="60" t="str">
        <f t="shared" si="1"/>
        <v/>
      </c>
    </row>
    <row r="138" spans="2:19" s="78" customFormat="1" ht="15.6" customHeight="1" thickTop="1" thickBot="1" x14ac:dyDescent="0.25">
      <c r="B138" s="455"/>
      <c r="C138" s="462"/>
      <c r="D138" s="465"/>
      <c r="E138" s="472"/>
      <c r="F138" s="771"/>
      <c r="G138" s="120">
        <f>'Mapa de Risco'!F138</f>
        <v>0</v>
      </c>
      <c r="H138" s="772"/>
      <c r="I138" s="762"/>
      <c r="J138" s="210" t="s">
        <v>28</v>
      </c>
      <c r="K138" s="211"/>
      <c r="L138" s="210" t="s">
        <v>28</v>
      </c>
      <c r="M138" s="210" t="s">
        <v>28</v>
      </c>
      <c r="N138" s="210" t="s">
        <v>28</v>
      </c>
      <c r="O138" s="210" t="s">
        <v>28</v>
      </c>
      <c r="P138" s="210" t="s">
        <v>265</v>
      </c>
      <c r="Q138" s="210" t="s">
        <v>265</v>
      </c>
      <c r="R138" s="212"/>
      <c r="S138" s="60" t="str">
        <f t="shared" si="1"/>
        <v/>
      </c>
    </row>
    <row r="139" spans="2:19" s="78" customFormat="1" ht="15.6" customHeight="1" thickTop="1" thickBot="1" x14ac:dyDescent="0.25">
      <c r="B139" s="455"/>
      <c r="C139" s="462"/>
      <c r="D139" s="465"/>
      <c r="E139" s="472"/>
      <c r="F139" s="771"/>
      <c r="G139" s="120">
        <f>'Mapa de Risco'!F139</f>
        <v>0</v>
      </c>
      <c r="H139" s="772"/>
      <c r="I139" s="762"/>
      <c r="J139" s="210" t="s">
        <v>28</v>
      </c>
      <c r="K139" s="211"/>
      <c r="L139" s="210" t="s">
        <v>28</v>
      </c>
      <c r="M139" s="210" t="s">
        <v>28</v>
      </c>
      <c r="N139" s="210" t="s">
        <v>28</v>
      </c>
      <c r="O139" s="210" t="s">
        <v>28</v>
      </c>
      <c r="P139" s="210" t="s">
        <v>265</v>
      </c>
      <c r="Q139" s="210" t="s">
        <v>265</v>
      </c>
      <c r="R139" s="212"/>
      <c r="S139" s="60" t="str">
        <f t="shared" si="1"/>
        <v/>
      </c>
    </row>
    <row r="140" spans="2:19" s="78" customFormat="1" ht="15.6" customHeight="1" thickTop="1" thickBot="1" x14ac:dyDescent="0.25">
      <c r="B140" s="455"/>
      <c r="C140" s="462"/>
      <c r="D140" s="465"/>
      <c r="E140" s="472"/>
      <c r="F140" s="771"/>
      <c r="G140" s="120">
        <f>'Mapa de Risco'!F140</f>
        <v>0</v>
      </c>
      <c r="H140" s="772"/>
      <c r="I140" s="762"/>
      <c r="J140" s="210" t="s">
        <v>28</v>
      </c>
      <c r="K140" s="211"/>
      <c r="L140" s="210" t="s">
        <v>28</v>
      </c>
      <c r="M140" s="210" t="s">
        <v>28</v>
      </c>
      <c r="N140" s="210" t="s">
        <v>28</v>
      </c>
      <c r="O140" s="210" t="s">
        <v>28</v>
      </c>
      <c r="P140" s="210" t="s">
        <v>265</v>
      </c>
      <c r="Q140" s="210" t="s">
        <v>265</v>
      </c>
      <c r="R140" s="212"/>
      <c r="S140" s="60" t="str">
        <f t="shared" si="1"/>
        <v/>
      </c>
    </row>
    <row r="141" spans="2:19" s="78" customFormat="1" ht="15.6" customHeight="1" thickTop="1" thickBot="1" x14ac:dyDescent="0.25">
      <c r="B141" s="455"/>
      <c r="C141" s="462"/>
      <c r="D141" s="466"/>
      <c r="E141" s="473"/>
      <c r="F141" s="771"/>
      <c r="G141" s="120">
        <f>'Mapa de Risco'!F141</f>
        <v>0</v>
      </c>
      <c r="H141" s="772"/>
      <c r="I141" s="763"/>
      <c r="J141" s="210" t="s">
        <v>28</v>
      </c>
      <c r="K141" s="211"/>
      <c r="L141" s="210" t="s">
        <v>28</v>
      </c>
      <c r="M141" s="210" t="s">
        <v>28</v>
      </c>
      <c r="N141" s="210" t="s">
        <v>28</v>
      </c>
      <c r="O141" s="210" t="s">
        <v>28</v>
      </c>
      <c r="P141" s="210" t="s">
        <v>265</v>
      </c>
      <c r="Q141" s="210" t="s">
        <v>265</v>
      </c>
      <c r="R141" s="212"/>
      <c r="S141" s="60" t="str">
        <f t="shared" ref="S141:S204" si="2">IF(R141="","",IF(R141="Concluído",4,IF(R141="Em andamento",3,IF(R141="Atrasado",2,IF(R141="Não iniciado",1)))))</f>
        <v/>
      </c>
    </row>
    <row r="142" spans="2:19" s="78" customFormat="1" ht="15.6" customHeight="1" thickTop="1" thickBot="1" x14ac:dyDescent="0.25">
      <c r="B142" s="455"/>
      <c r="C142" s="462"/>
      <c r="D142" s="464" t="str">
        <f>'Mapa de Risco'!D142:D151</f>
        <v>FCS.06</v>
      </c>
      <c r="E142" s="471">
        <f>'Mapa de Risco'!E142:E151</f>
        <v>0</v>
      </c>
      <c r="F142" s="771" t="str">
        <f>'Mapa de Risco'!G142:G151</f>
        <v>Evento 14</v>
      </c>
      <c r="G142" s="120">
        <f>'Mapa de Risco'!F142</f>
        <v>0</v>
      </c>
      <c r="H142" s="772" t="str">
        <f>'Avaliar os Controles Existent.'!AD142:AD151</f>
        <v/>
      </c>
      <c r="I142" s="761"/>
      <c r="J142" s="210" t="s">
        <v>28</v>
      </c>
      <c r="K142" s="211"/>
      <c r="L142" s="210" t="s">
        <v>28</v>
      </c>
      <c r="M142" s="210" t="s">
        <v>28</v>
      </c>
      <c r="N142" s="210" t="s">
        <v>28</v>
      </c>
      <c r="O142" s="210" t="s">
        <v>28</v>
      </c>
      <c r="P142" s="210" t="s">
        <v>265</v>
      </c>
      <c r="Q142" s="210" t="s">
        <v>265</v>
      </c>
      <c r="R142" s="212"/>
      <c r="S142" s="60" t="str">
        <f t="shared" si="2"/>
        <v/>
      </c>
    </row>
    <row r="143" spans="2:19" s="78" customFormat="1" ht="15.6" customHeight="1" thickTop="1" thickBot="1" x14ac:dyDescent="0.25">
      <c r="B143" s="455"/>
      <c r="C143" s="462"/>
      <c r="D143" s="465"/>
      <c r="E143" s="472"/>
      <c r="F143" s="771"/>
      <c r="G143" s="120">
        <f>'Mapa de Risco'!F143</f>
        <v>0</v>
      </c>
      <c r="H143" s="772"/>
      <c r="I143" s="762"/>
      <c r="J143" s="210" t="s">
        <v>28</v>
      </c>
      <c r="K143" s="211"/>
      <c r="L143" s="210" t="s">
        <v>28</v>
      </c>
      <c r="M143" s="210" t="s">
        <v>28</v>
      </c>
      <c r="N143" s="210" t="s">
        <v>28</v>
      </c>
      <c r="O143" s="210" t="s">
        <v>28</v>
      </c>
      <c r="P143" s="210" t="s">
        <v>265</v>
      </c>
      <c r="Q143" s="210" t="s">
        <v>265</v>
      </c>
      <c r="R143" s="212"/>
      <c r="S143" s="60" t="str">
        <f t="shared" si="2"/>
        <v/>
      </c>
    </row>
    <row r="144" spans="2:19" s="78" customFormat="1" ht="15.6" customHeight="1" thickTop="1" thickBot="1" x14ac:dyDescent="0.25">
      <c r="B144" s="455"/>
      <c r="C144" s="462"/>
      <c r="D144" s="465"/>
      <c r="E144" s="472"/>
      <c r="F144" s="771"/>
      <c r="G144" s="120">
        <f>'Mapa de Risco'!F144</f>
        <v>0</v>
      </c>
      <c r="H144" s="772"/>
      <c r="I144" s="762"/>
      <c r="J144" s="210" t="s">
        <v>28</v>
      </c>
      <c r="K144" s="211"/>
      <c r="L144" s="210" t="s">
        <v>28</v>
      </c>
      <c r="M144" s="210" t="s">
        <v>28</v>
      </c>
      <c r="N144" s="210" t="s">
        <v>28</v>
      </c>
      <c r="O144" s="210" t="s">
        <v>28</v>
      </c>
      <c r="P144" s="210" t="s">
        <v>265</v>
      </c>
      <c r="Q144" s="210" t="s">
        <v>265</v>
      </c>
      <c r="R144" s="212"/>
      <c r="S144" s="60" t="str">
        <f t="shared" si="2"/>
        <v/>
      </c>
    </row>
    <row r="145" spans="2:19" s="78" customFormat="1" ht="15.6" customHeight="1" thickTop="1" thickBot="1" x14ac:dyDescent="0.25">
      <c r="B145" s="455"/>
      <c r="C145" s="462"/>
      <c r="D145" s="465"/>
      <c r="E145" s="472"/>
      <c r="F145" s="771"/>
      <c r="G145" s="120">
        <f>'Mapa de Risco'!F145</f>
        <v>0</v>
      </c>
      <c r="H145" s="772"/>
      <c r="I145" s="762"/>
      <c r="J145" s="210" t="s">
        <v>28</v>
      </c>
      <c r="K145" s="211"/>
      <c r="L145" s="210" t="s">
        <v>28</v>
      </c>
      <c r="M145" s="210" t="s">
        <v>28</v>
      </c>
      <c r="N145" s="210" t="s">
        <v>28</v>
      </c>
      <c r="O145" s="210" t="s">
        <v>28</v>
      </c>
      <c r="P145" s="210" t="s">
        <v>265</v>
      </c>
      <c r="Q145" s="210" t="s">
        <v>265</v>
      </c>
      <c r="R145" s="212"/>
      <c r="S145" s="60" t="str">
        <f t="shared" si="2"/>
        <v/>
      </c>
    </row>
    <row r="146" spans="2:19" s="78" customFormat="1" ht="15.6" customHeight="1" thickTop="1" thickBot="1" x14ac:dyDescent="0.25">
      <c r="B146" s="455"/>
      <c r="C146" s="462"/>
      <c r="D146" s="465"/>
      <c r="E146" s="472"/>
      <c r="F146" s="771"/>
      <c r="G146" s="120">
        <f>'Mapa de Risco'!F146</f>
        <v>0</v>
      </c>
      <c r="H146" s="772"/>
      <c r="I146" s="762"/>
      <c r="J146" s="210" t="s">
        <v>28</v>
      </c>
      <c r="K146" s="211"/>
      <c r="L146" s="210" t="s">
        <v>28</v>
      </c>
      <c r="M146" s="210" t="s">
        <v>28</v>
      </c>
      <c r="N146" s="210" t="s">
        <v>28</v>
      </c>
      <c r="O146" s="210" t="s">
        <v>28</v>
      </c>
      <c r="P146" s="210" t="s">
        <v>265</v>
      </c>
      <c r="Q146" s="210" t="s">
        <v>265</v>
      </c>
      <c r="R146" s="212"/>
      <c r="S146" s="60" t="str">
        <f t="shared" si="2"/>
        <v/>
      </c>
    </row>
    <row r="147" spans="2:19" s="78" customFormat="1" ht="15.6" customHeight="1" thickTop="1" thickBot="1" x14ac:dyDescent="0.25">
      <c r="B147" s="455"/>
      <c r="C147" s="462"/>
      <c r="D147" s="465"/>
      <c r="E147" s="472"/>
      <c r="F147" s="771"/>
      <c r="G147" s="120">
        <f>'Mapa de Risco'!F147</f>
        <v>0</v>
      </c>
      <c r="H147" s="772"/>
      <c r="I147" s="762"/>
      <c r="J147" s="210" t="s">
        <v>28</v>
      </c>
      <c r="K147" s="211"/>
      <c r="L147" s="210" t="s">
        <v>28</v>
      </c>
      <c r="M147" s="210" t="s">
        <v>28</v>
      </c>
      <c r="N147" s="210" t="s">
        <v>28</v>
      </c>
      <c r="O147" s="210" t="s">
        <v>28</v>
      </c>
      <c r="P147" s="210" t="s">
        <v>265</v>
      </c>
      <c r="Q147" s="210" t="s">
        <v>265</v>
      </c>
      <c r="R147" s="212"/>
      <c r="S147" s="60" t="str">
        <f t="shared" si="2"/>
        <v/>
      </c>
    </row>
    <row r="148" spans="2:19" s="78" customFormat="1" ht="15.6" customHeight="1" thickTop="1" thickBot="1" x14ac:dyDescent="0.25">
      <c r="B148" s="455"/>
      <c r="C148" s="462"/>
      <c r="D148" s="465"/>
      <c r="E148" s="472"/>
      <c r="F148" s="771"/>
      <c r="G148" s="120">
        <f>'Mapa de Risco'!F148</f>
        <v>0</v>
      </c>
      <c r="H148" s="772"/>
      <c r="I148" s="762"/>
      <c r="J148" s="210" t="s">
        <v>28</v>
      </c>
      <c r="K148" s="211"/>
      <c r="L148" s="210" t="s">
        <v>28</v>
      </c>
      <c r="M148" s="210" t="s">
        <v>28</v>
      </c>
      <c r="N148" s="210" t="s">
        <v>28</v>
      </c>
      <c r="O148" s="210" t="s">
        <v>28</v>
      </c>
      <c r="P148" s="210" t="s">
        <v>265</v>
      </c>
      <c r="Q148" s="210" t="s">
        <v>265</v>
      </c>
      <c r="R148" s="212"/>
      <c r="S148" s="60" t="str">
        <f t="shared" si="2"/>
        <v/>
      </c>
    </row>
    <row r="149" spans="2:19" s="78" customFormat="1" ht="15.6" customHeight="1" thickTop="1" thickBot="1" x14ac:dyDescent="0.25">
      <c r="B149" s="455"/>
      <c r="C149" s="462"/>
      <c r="D149" s="465"/>
      <c r="E149" s="472"/>
      <c r="F149" s="771"/>
      <c r="G149" s="120">
        <f>'Mapa de Risco'!F149</f>
        <v>0</v>
      </c>
      <c r="H149" s="772"/>
      <c r="I149" s="762"/>
      <c r="J149" s="210" t="s">
        <v>28</v>
      </c>
      <c r="K149" s="211"/>
      <c r="L149" s="210" t="s">
        <v>28</v>
      </c>
      <c r="M149" s="210" t="s">
        <v>28</v>
      </c>
      <c r="N149" s="210" t="s">
        <v>28</v>
      </c>
      <c r="O149" s="210" t="s">
        <v>28</v>
      </c>
      <c r="P149" s="210" t="s">
        <v>265</v>
      </c>
      <c r="Q149" s="210" t="s">
        <v>265</v>
      </c>
      <c r="R149" s="212"/>
      <c r="S149" s="60" t="str">
        <f t="shared" si="2"/>
        <v/>
      </c>
    </row>
    <row r="150" spans="2:19" s="78" customFormat="1" ht="15.6" customHeight="1" thickTop="1" thickBot="1" x14ac:dyDescent="0.25">
      <c r="B150" s="455"/>
      <c r="C150" s="462"/>
      <c r="D150" s="465"/>
      <c r="E150" s="472"/>
      <c r="F150" s="771"/>
      <c r="G150" s="120">
        <f>'Mapa de Risco'!F150</f>
        <v>0</v>
      </c>
      <c r="H150" s="772"/>
      <c r="I150" s="762"/>
      <c r="J150" s="210" t="s">
        <v>28</v>
      </c>
      <c r="K150" s="211"/>
      <c r="L150" s="210" t="s">
        <v>28</v>
      </c>
      <c r="M150" s="210" t="s">
        <v>28</v>
      </c>
      <c r="N150" s="210" t="s">
        <v>28</v>
      </c>
      <c r="O150" s="210" t="s">
        <v>28</v>
      </c>
      <c r="P150" s="210" t="s">
        <v>265</v>
      </c>
      <c r="Q150" s="210" t="s">
        <v>265</v>
      </c>
      <c r="R150" s="212"/>
      <c r="S150" s="60" t="str">
        <f t="shared" si="2"/>
        <v/>
      </c>
    </row>
    <row r="151" spans="2:19" s="78" customFormat="1" ht="15.6" customHeight="1" thickTop="1" thickBot="1" x14ac:dyDescent="0.25">
      <c r="B151" s="455"/>
      <c r="C151" s="462"/>
      <c r="D151" s="466"/>
      <c r="E151" s="473"/>
      <c r="F151" s="771"/>
      <c r="G151" s="120">
        <f>'Mapa de Risco'!F151</f>
        <v>0</v>
      </c>
      <c r="H151" s="772"/>
      <c r="I151" s="763"/>
      <c r="J151" s="210" t="s">
        <v>28</v>
      </c>
      <c r="K151" s="211"/>
      <c r="L151" s="210" t="s">
        <v>28</v>
      </c>
      <c r="M151" s="210" t="s">
        <v>28</v>
      </c>
      <c r="N151" s="210" t="s">
        <v>28</v>
      </c>
      <c r="O151" s="210" t="s">
        <v>28</v>
      </c>
      <c r="P151" s="210" t="s">
        <v>265</v>
      </c>
      <c r="Q151" s="210" t="s">
        <v>265</v>
      </c>
      <c r="R151" s="212"/>
      <c r="S151" s="60" t="str">
        <f t="shared" si="2"/>
        <v/>
      </c>
    </row>
    <row r="152" spans="2:19" s="78" customFormat="1" ht="15.6" customHeight="1" thickTop="1" thickBot="1" x14ac:dyDescent="0.25">
      <c r="B152" s="455"/>
      <c r="C152" s="462"/>
      <c r="D152" s="464" t="str">
        <f>'Mapa de Risco'!D152:D161</f>
        <v>FCS.07</v>
      </c>
      <c r="E152" s="471">
        <f>'Mapa de Risco'!E152:E161</f>
        <v>0</v>
      </c>
      <c r="F152" s="771" t="str">
        <f>'Mapa de Risco'!G152:G161</f>
        <v>Evento 15</v>
      </c>
      <c r="G152" s="120">
        <f>'Mapa de Risco'!F152</f>
        <v>0</v>
      </c>
      <c r="H152" s="772" t="str">
        <f>'Avaliar os Controles Existent.'!AD152:AD161</f>
        <v/>
      </c>
      <c r="I152" s="761"/>
      <c r="J152" s="210" t="s">
        <v>28</v>
      </c>
      <c r="K152" s="211"/>
      <c r="L152" s="210" t="s">
        <v>28</v>
      </c>
      <c r="M152" s="210" t="s">
        <v>28</v>
      </c>
      <c r="N152" s="210" t="s">
        <v>28</v>
      </c>
      <c r="O152" s="210" t="s">
        <v>28</v>
      </c>
      <c r="P152" s="210" t="s">
        <v>265</v>
      </c>
      <c r="Q152" s="210" t="s">
        <v>265</v>
      </c>
      <c r="R152" s="212"/>
      <c r="S152" s="60" t="str">
        <f t="shared" si="2"/>
        <v/>
      </c>
    </row>
    <row r="153" spans="2:19" s="78" customFormat="1" ht="15.6" customHeight="1" thickTop="1" thickBot="1" x14ac:dyDescent="0.25">
      <c r="B153" s="455"/>
      <c r="C153" s="462"/>
      <c r="D153" s="465"/>
      <c r="E153" s="472"/>
      <c r="F153" s="771"/>
      <c r="G153" s="120">
        <f>'Mapa de Risco'!F153</f>
        <v>0</v>
      </c>
      <c r="H153" s="772"/>
      <c r="I153" s="762"/>
      <c r="J153" s="210" t="s">
        <v>28</v>
      </c>
      <c r="K153" s="211"/>
      <c r="L153" s="210" t="s">
        <v>28</v>
      </c>
      <c r="M153" s="210" t="s">
        <v>28</v>
      </c>
      <c r="N153" s="210" t="s">
        <v>28</v>
      </c>
      <c r="O153" s="210" t="s">
        <v>28</v>
      </c>
      <c r="P153" s="210" t="s">
        <v>265</v>
      </c>
      <c r="Q153" s="210" t="s">
        <v>265</v>
      </c>
      <c r="R153" s="212"/>
      <c r="S153" s="60" t="str">
        <f t="shared" si="2"/>
        <v/>
      </c>
    </row>
    <row r="154" spans="2:19" s="78" customFormat="1" ht="15.6" customHeight="1" thickTop="1" thickBot="1" x14ac:dyDescent="0.25">
      <c r="B154" s="455"/>
      <c r="C154" s="462"/>
      <c r="D154" s="465"/>
      <c r="E154" s="472"/>
      <c r="F154" s="771"/>
      <c r="G154" s="120">
        <f>'Mapa de Risco'!F154</f>
        <v>0</v>
      </c>
      <c r="H154" s="772"/>
      <c r="I154" s="762"/>
      <c r="J154" s="210" t="s">
        <v>28</v>
      </c>
      <c r="K154" s="211"/>
      <c r="L154" s="210" t="s">
        <v>28</v>
      </c>
      <c r="M154" s="210" t="s">
        <v>28</v>
      </c>
      <c r="N154" s="210" t="s">
        <v>28</v>
      </c>
      <c r="O154" s="210" t="s">
        <v>28</v>
      </c>
      <c r="P154" s="210" t="s">
        <v>265</v>
      </c>
      <c r="Q154" s="210" t="s">
        <v>265</v>
      </c>
      <c r="R154" s="212"/>
      <c r="S154" s="60" t="str">
        <f t="shared" si="2"/>
        <v/>
      </c>
    </row>
    <row r="155" spans="2:19" s="78" customFormat="1" ht="15.6" customHeight="1" thickTop="1" thickBot="1" x14ac:dyDescent="0.25">
      <c r="B155" s="455"/>
      <c r="C155" s="462"/>
      <c r="D155" s="465"/>
      <c r="E155" s="472"/>
      <c r="F155" s="771"/>
      <c r="G155" s="120">
        <f>'Mapa de Risco'!F155</f>
        <v>0</v>
      </c>
      <c r="H155" s="772"/>
      <c r="I155" s="762"/>
      <c r="J155" s="210" t="s">
        <v>28</v>
      </c>
      <c r="K155" s="211"/>
      <c r="L155" s="210" t="s">
        <v>28</v>
      </c>
      <c r="M155" s="210" t="s">
        <v>28</v>
      </c>
      <c r="N155" s="210" t="s">
        <v>28</v>
      </c>
      <c r="O155" s="210" t="s">
        <v>28</v>
      </c>
      <c r="P155" s="210" t="s">
        <v>265</v>
      </c>
      <c r="Q155" s="210" t="s">
        <v>265</v>
      </c>
      <c r="R155" s="212"/>
      <c r="S155" s="60" t="str">
        <f t="shared" si="2"/>
        <v/>
      </c>
    </row>
    <row r="156" spans="2:19" s="78" customFormat="1" ht="15.6" customHeight="1" thickTop="1" thickBot="1" x14ac:dyDescent="0.25">
      <c r="B156" s="455"/>
      <c r="C156" s="462"/>
      <c r="D156" s="465"/>
      <c r="E156" s="472"/>
      <c r="F156" s="771"/>
      <c r="G156" s="120">
        <f>'Mapa de Risco'!F156</f>
        <v>0</v>
      </c>
      <c r="H156" s="772"/>
      <c r="I156" s="762"/>
      <c r="J156" s="210" t="s">
        <v>28</v>
      </c>
      <c r="K156" s="211"/>
      <c r="L156" s="210" t="s">
        <v>28</v>
      </c>
      <c r="M156" s="210" t="s">
        <v>28</v>
      </c>
      <c r="N156" s="210" t="s">
        <v>28</v>
      </c>
      <c r="O156" s="210" t="s">
        <v>28</v>
      </c>
      <c r="P156" s="210" t="s">
        <v>265</v>
      </c>
      <c r="Q156" s="210" t="s">
        <v>265</v>
      </c>
      <c r="R156" s="212"/>
      <c r="S156" s="60" t="str">
        <f t="shared" si="2"/>
        <v/>
      </c>
    </row>
    <row r="157" spans="2:19" s="78" customFormat="1" ht="15.6" customHeight="1" thickTop="1" thickBot="1" x14ac:dyDescent="0.25">
      <c r="B157" s="455"/>
      <c r="C157" s="462"/>
      <c r="D157" s="465"/>
      <c r="E157" s="472"/>
      <c r="F157" s="771"/>
      <c r="G157" s="120">
        <f>'Mapa de Risco'!F157</f>
        <v>0</v>
      </c>
      <c r="H157" s="772"/>
      <c r="I157" s="762"/>
      <c r="J157" s="210" t="s">
        <v>28</v>
      </c>
      <c r="K157" s="211"/>
      <c r="L157" s="210" t="s">
        <v>28</v>
      </c>
      <c r="M157" s="210" t="s">
        <v>28</v>
      </c>
      <c r="N157" s="210" t="s">
        <v>28</v>
      </c>
      <c r="O157" s="210" t="s">
        <v>28</v>
      </c>
      <c r="P157" s="210" t="s">
        <v>265</v>
      </c>
      <c r="Q157" s="210" t="s">
        <v>265</v>
      </c>
      <c r="R157" s="212"/>
      <c r="S157" s="60" t="str">
        <f t="shared" si="2"/>
        <v/>
      </c>
    </row>
    <row r="158" spans="2:19" s="78" customFormat="1" ht="15.6" customHeight="1" thickTop="1" thickBot="1" x14ac:dyDescent="0.25">
      <c r="B158" s="455"/>
      <c r="C158" s="462"/>
      <c r="D158" s="465"/>
      <c r="E158" s="472"/>
      <c r="F158" s="771"/>
      <c r="G158" s="120">
        <f>'Mapa de Risco'!F158</f>
        <v>0</v>
      </c>
      <c r="H158" s="772"/>
      <c r="I158" s="762"/>
      <c r="J158" s="210" t="s">
        <v>28</v>
      </c>
      <c r="K158" s="211"/>
      <c r="L158" s="210" t="s">
        <v>28</v>
      </c>
      <c r="M158" s="210" t="s">
        <v>28</v>
      </c>
      <c r="N158" s="210" t="s">
        <v>28</v>
      </c>
      <c r="O158" s="210" t="s">
        <v>28</v>
      </c>
      <c r="P158" s="210" t="s">
        <v>265</v>
      </c>
      <c r="Q158" s="210" t="s">
        <v>265</v>
      </c>
      <c r="R158" s="212"/>
      <c r="S158" s="60" t="str">
        <f t="shared" si="2"/>
        <v/>
      </c>
    </row>
    <row r="159" spans="2:19" s="78" customFormat="1" ht="15.6" customHeight="1" thickTop="1" thickBot="1" x14ac:dyDescent="0.25">
      <c r="B159" s="455"/>
      <c r="C159" s="462"/>
      <c r="D159" s="465"/>
      <c r="E159" s="472"/>
      <c r="F159" s="771"/>
      <c r="G159" s="120">
        <f>'Mapa de Risco'!F159</f>
        <v>0</v>
      </c>
      <c r="H159" s="772"/>
      <c r="I159" s="762"/>
      <c r="J159" s="210" t="s">
        <v>28</v>
      </c>
      <c r="K159" s="211"/>
      <c r="L159" s="210" t="s">
        <v>28</v>
      </c>
      <c r="M159" s="210" t="s">
        <v>28</v>
      </c>
      <c r="N159" s="210" t="s">
        <v>28</v>
      </c>
      <c r="O159" s="210" t="s">
        <v>28</v>
      </c>
      <c r="P159" s="210" t="s">
        <v>265</v>
      </c>
      <c r="Q159" s="210" t="s">
        <v>265</v>
      </c>
      <c r="R159" s="212"/>
      <c r="S159" s="60" t="str">
        <f t="shared" si="2"/>
        <v/>
      </c>
    </row>
    <row r="160" spans="2:19" s="78" customFormat="1" ht="15.6" customHeight="1" thickTop="1" thickBot="1" x14ac:dyDescent="0.25">
      <c r="B160" s="455"/>
      <c r="C160" s="462"/>
      <c r="D160" s="465"/>
      <c r="E160" s="472"/>
      <c r="F160" s="771"/>
      <c r="G160" s="120">
        <f>'Mapa de Risco'!F160</f>
        <v>0</v>
      </c>
      <c r="H160" s="772"/>
      <c r="I160" s="762"/>
      <c r="J160" s="210" t="s">
        <v>28</v>
      </c>
      <c r="K160" s="211"/>
      <c r="L160" s="210" t="s">
        <v>28</v>
      </c>
      <c r="M160" s="210" t="s">
        <v>28</v>
      </c>
      <c r="N160" s="210" t="s">
        <v>28</v>
      </c>
      <c r="O160" s="210" t="s">
        <v>28</v>
      </c>
      <c r="P160" s="210" t="s">
        <v>265</v>
      </c>
      <c r="Q160" s="210" t="s">
        <v>265</v>
      </c>
      <c r="R160" s="212"/>
      <c r="S160" s="60" t="str">
        <f t="shared" si="2"/>
        <v/>
      </c>
    </row>
    <row r="161" spans="2:19" s="78" customFormat="1" ht="15.6" customHeight="1" thickTop="1" thickBot="1" x14ac:dyDescent="0.25">
      <c r="B161" s="455"/>
      <c r="C161" s="462"/>
      <c r="D161" s="466"/>
      <c r="E161" s="473"/>
      <c r="F161" s="771"/>
      <c r="G161" s="120">
        <f>'Mapa de Risco'!F161</f>
        <v>0</v>
      </c>
      <c r="H161" s="772"/>
      <c r="I161" s="763"/>
      <c r="J161" s="210" t="s">
        <v>28</v>
      </c>
      <c r="K161" s="211"/>
      <c r="L161" s="210" t="s">
        <v>28</v>
      </c>
      <c r="M161" s="210" t="s">
        <v>28</v>
      </c>
      <c r="N161" s="210" t="s">
        <v>28</v>
      </c>
      <c r="O161" s="210" t="s">
        <v>28</v>
      </c>
      <c r="P161" s="210" t="s">
        <v>265</v>
      </c>
      <c r="Q161" s="210" t="s">
        <v>265</v>
      </c>
      <c r="R161" s="212"/>
      <c r="S161" s="60" t="str">
        <f t="shared" si="2"/>
        <v/>
      </c>
    </row>
    <row r="162" spans="2:19" s="78" customFormat="1" ht="15.6" customHeight="1" thickTop="1" thickBot="1" x14ac:dyDescent="0.25">
      <c r="B162" s="455"/>
      <c r="C162" s="462"/>
      <c r="D162" s="464" t="str">
        <f>'Mapa de Risco'!D162:D171</f>
        <v>FCS.08</v>
      </c>
      <c r="E162" s="471">
        <f>'Mapa de Risco'!E162:E171</f>
        <v>0</v>
      </c>
      <c r="F162" s="771" t="str">
        <f>'Mapa de Risco'!G162:G171</f>
        <v>Evento 16</v>
      </c>
      <c r="G162" s="120">
        <f>'Mapa de Risco'!F162</f>
        <v>0</v>
      </c>
      <c r="H162" s="772" t="str">
        <f>'Avaliar os Controles Existent.'!AD162:AD171</f>
        <v/>
      </c>
      <c r="I162" s="761"/>
      <c r="J162" s="210" t="s">
        <v>28</v>
      </c>
      <c r="K162" s="211"/>
      <c r="L162" s="210" t="s">
        <v>28</v>
      </c>
      <c r="M162" s="210" t="s">
        <v>28</v>
      </c>
      <c r="N162" s="210" t="s">
        <v>28</v>
      </c>
      <c r="O162" s="210" t="s">
        <v>28</v>
      </c>
      <c r="P162" s="210" t="s">
        <v>265</v>
      </c>
      <c r="Q162" s="210" t="s">
        <v>265</v>
      </c>
      <c r="R162" s="212"/>
      <c r="S162" s="60" t="str">
        <f t="shared" si="2"/>
        <v/>
      </c>
    </row>
    <row r="163" spans="2:19" s="78" customFormat="1" ht="15.6" customHeight="1" thickTop="1" thickBot="1" x14ac:dyDescent="0.25">
      <c r="B163" s="455"/>
      <c r="C163" s="462"/>
      <c r="D163" s="465"/>
      <c r="E163" s="472"/>
      <c r="F163" s="771"/>
      <c r="G163" s="120">
        <f>'Mapa de Risco'!F163</f>
        <v>0</v>
      </c>
      <c r="H163" s="772"/>
      <c r="I163" s="762"/>
      <c r="J163" s="210" t="s">
        <v>28</v>
      </c>
      <c r="K163" s="211"/>
      <c r="L163" s="210" t="s">
        <v>28</v>
      </c>
      <c r="M163" s="210" t="s">
        <v>28</v>
      </c>
      <c r="N163" s="210" t="s">
        <v>28</v>
      </c>
      <c r="O163" s="210" t="s">
        <v>28</v>
      </c>
      <c r="P163" s="210" t="s">
        <v>265</v>
      </c>
      <c r="Q163" s="210" t="s">
        <v>265</v>
      </c>
      <c r="R163" s="212"/>
      <c r="S163" s="60" t="str">
        <f t="shared" si="2"/>
        <v/>
      </c>
    </row>
    <row r="164" spans="2:19" s="78" customFormat="1" ht="15.6" customHeight="1" thickTop="1" thickBot="1" x14ac:dyDescent="0.25">
      <c r="B164" s="455"/>
      <c r="C164" s="462"/>
      <c r="D164" s="465"/>
      <c r="E164" s="472"/>
      <c r="F164" s="771"/>
      <c r="G164" s="120">
        <f>'Mapa de Risco'!F164</f>
        <v>0</v>
      </c>
      <c r="H164" s="772"/>
      <c r="I164" s="762"/>
      <c r="J164" s="210" t="s">
        <v>28</v>
      </c>
      <c r="K164" s="211"/>
      <c r="L164" s="210" t="s">
        <v>28</v>
      </c>
      <c r="M164" s="210" t="s">
        <v>28</v>
      </c>
      <c r="N164" s="210" t="s">
        <v>28</v>
      </c>
      <c r="O164" s="210" t="s">
        <v>28</v>
      </c>
      <c r="P164" s="210" t="s">
        <v>265</v>
      </c>
      <c r="Q164" s="210" t="s">
        <v>265</v>
      </c>
      <c r="R164" s="212"/>
      <c r="S164" s="60" t="str">
        <f t="shared" si="2"/>
        <v/>
      </c>
    </row>
    <row r="165" spans="2:19" s="78" customFormat="1" ht="15.6" customHeight="1" thickTop="1" thickBot="1" x14ac:dyDescent="0.25">
      <c r="B165" s="455"/>
      <c r="C165" s="462"/>
      <c r="D165" s="465"/>
      <c r="E165" s="472"/>
      <c r="F165" s="771"/>
      <c r="G165" s="120">
        <f>'Mapa de Risco'!F165</f>
        <v>0</v>
      </c>
      <c r="H165" s="772"/>
      <c r="I165" s="762"/>
      <c r="J165" s="210" t="s">
        <v>28</v>
      </c>
      <c r="K165" s="211"/>
      <c r="L165" s="210" t="s">
        <v>28</v>
      </c>
      <c r="M165" s="210" t="s">
        <v>28</v>
      </c>
      <c r="N165" s="210" t="s">
        <v>28</v>
      </c>
      <c r="O165" s="210" t="s">
        <v>28</v>
      </c>
      <c r="P165" s="210" t="s">
        <v>265</v>
      </c>
      <c r="Q165" s="210" t="s">
        <v>265</v>
      </c>
      <c r="R165" s="212"/>
      <c r="S165" s="60" t="str">
        <f t="shared" si="2"/>
        <v/>
      </c>
    </row>
    <row r="166" spans="2:19" s="78" customFormat="1" ht="15.6" customHeight="1" thickTop="1" thickBot="1" x14ac:dyDescent="0.25">
      <c r="B166" s="455"/>
      <c r="C166" s="462"/>
      <c r="D166" s="465"/>
      <c r="E166" s="472"/>
      <c r="F166" s="771"/>
      <c r="G166" s="120">
        <f>'Mapa de Risco'!F166</f>
        <v>0</v>
      </c>
      <c r="H166" s="772"/>
      <c r="I166" s="762"/>
      <c r="J166" s="210" t="s">
        <v>28</v>
      </c>
      <c r="K166" s="211"/>
      <c r="L166" s="210" t="s">
        <v>28</v>
      </c>
      <c r="M166" s="210" t="s">
        <v>28</v>
      </c>
      <c r="N166" s="210" t="s">
        <v>28</v>
      </c>
      <c r="O166" s="210" t="s">
        <v>28</v>
      </c>
      <c r="P166" s="210" t="s">
        <v>265</v>
      </c>
      <c r="Q166" s="210" t="s">
        <v>265</v>
      </c>
      <c r="R166" s="212"/>
      <c r="S166" s="60" t="str">
        <f t="shared" si="2"/>
        <v/>
      </c>
    </row>
    <row r="167" spans="2:19" s="78" customFormat="1" ht="15.6" customHeight="1" thickTop="1" thickBot="1" x14ac:dyDescent="0.25">
      <c r="B167" s="455"/>
      <c r="C167" s="462"/>
      <c r="D167" s="465"/>
      <c r="E167" s="472"/>
      <c r="F167" s="771"/>
      <c r="G167" s="120">
        <f>'Mapa de Risco'!F167</f>
        <v>0</v>
      </c>
      <c r="H167" s="772"/>
      <c r="I167" s="762"/>
      <c r="J167" s="210" t="s">
        <v>28</v>
      </c>
      <c r="K167" s="211"/>
      <c r="L167" s="210" t="s">
        <v>28</v>
      </c>
      <c r="M167" s="210" t="s">
        <v>28</v>
      </c>
      <c r="N167" s="210" t="s">
        <v>28</v>
      </c>
      <c r="O167" s="210" t="s">
        <v>28</v>
      </c>
      <c r="P167" s="210" t="s">
        <v>265</v>
      </c>
      <c r="Q167" s="210" t="s">
        <v>265</v>
      </c>
      <c r="R167" s="212"/>
      <c r="S167" s="60" t="str">
        <f t="shared" si="2"/>
        <v/>
      </c>
    </row>
    <row r="168" spans="2:19" s="78" customFormat="1" ht="15.6" customHeight="1" thickTop="1" thickBot="1" x14ac:dyDescent="0.25">
      <c r="B168" s="455"/>
      <c r="C168" s="462"/>
      <c r="D168" s="465"/>
      <c r="E168" s="472"/>
      <c r="F168" s="771"/>
      <c r="G168" s="120">
        <f>'Mapa de Risco'!F168</f>
        <v>0</v>
      </c>
      <c r="H168" s="772"/>
      <c r="I168" s="762"/>
      <c r="J168" s="210" t="s">
        <v>28</v>
      </c>
      <c r="K168" s="211"/>
      <c r="L168" s="210" t="s">
        <v>28</v>
      </c>
      <c r="M168" s="210" t="s">
        <v>28</v>
      </c>
      <c r="N168" s="210" t="s">
        <v>28</v>
      </c>
      <c r="O168" s="210" t="s">
        <v>28</v>
      </c>
      <c r="P168" s="210" t="s">
        <v>265</v>
      </c>
      <c r="Q168" s="210" t="s">
        <v>265</v>
      </c>
      <c r="R168" s="212"/>
      <c r="S168" s="60" t="str">
        <f t="shared" si="2"/>
        <v/>
      </c>
    </row>
    <row r="169" spans="2:19" s="78" customFormat="1" ht="15.6" customHeight="1" thickTop="1" thickBot="1" x14ac:dyDescent="0.25">
      <c r="B169" s="455"/>
      <c r="C169" s="462"/>
      <c r="D169" s="465"/>
      <c r="E169" s="472"/>
      <c r="F169" s="771"/>
      <c r="G169" s="120">
        <f>'Mapa de Risco'!F169</f>
        <v>0</v>
      </c>
      <c r="H169" s="772"/>
      <c r="I169" s="762"/>
      <c r="J169" s="210" t="s">
        <v>28</v>
      </c>
      <c r="K169" s="211"/>
      <c r="L169" s="210" t="s">
        <v>28</v>
      </c>
      <c r="M169" s="210" t="s">
        <v>28</v>
      </c>
      <c r="N169" s="210" t="s">
        <v>28</v>
      </c>
      <c r="O169" s="210" t="s">
        <v>28</v>
      </c>
      <c r="P169" s="210" t="s">
        <v>265</v>
      </c>
      <c r="Q169" s="210" t="s">
        <v>265</v>
      </c>
      <c r="R169" s="212"/>
      <c r="S169" s="60" t="str">
        <f t="shared" si="2"/>
        <v/>
      </c>
    </row>
    <row r="170" spans="2:19" s="78" customFormat="1" ht="15.6" customHeight="1" thickTop="1" thickBot="1" x14ac:dyDescent="0.25">
      <c r="B170" s="455"/>
      <c r="C170" s="462"/>
      <c r="D170" s="465"/>
      <c r="E170" s="472"/>
      <c r="F170" s="771"/>
      <c r="G170" s="120">
        <f>'Mapa de Risco'!F170</f>
        <v>0</v>
      </c>
      <c r="H170" s="772"/>
      <c r="I170" s="762"/>
      <c r="J170" s="210" t="s">
        <v>28</v>
      </c>
      <c r="K170" s="211"/>
      <c r="L170" s="210" t="s">
        <v>28</v>
      </c>
      <c r="M170" s="210" t="s">
        <v>28</v>
      </c>
      <c r="N170" s="210" t="s">
        <v>28</v>
      </c>
      <c r="O170" s="210" t="s">
        <v>28</v>
      </c>
      <c r="P170" s="210" t="s">
        <v>265</v>
      </c>
      <c r="Q170" s="210" t="s">
        <v>265</v>
      </c>
      <c r="R170" s="212"/>
      <c r="S170" s="60" t="str">
        <f t="shared" si="2"/>
        <v/>
      </c>
    </row>
    <row r="171" spans="2:19" s="78" customFormat="1" ht="15.6" customHeight="1" thickTop="1" thickBot="1" x14ac:dyDescent="0.25">
      <c r="B171" s="456"/>
      <c r="C171" s="463"/>
      <c r="D171" s="466"/>
      <c r="E171" s="473"/>
      <c r="F171" s="771"/>
      <c r="G171" s="120">
        <f>'Mapa de Risco'!F171</f>
        <v>0</v>
      </c>
      <c r="H171" s="772"/>
      <c r="I171" s="763"/>
      <c r="J171" s="210" t="s">
        <v>28</v>
      </c>
      <c r="K171" s="211"/>
      <c r="L171" s="210" t="s">
        <v>28</v>
      </c>
      <c r="M171" s="210" t="s">
        <v>28</v>
      </c>
      <c r="N171" s="210" t="s">
        <v>28</v>
      </c>
      <c r="O171" s="210" t="s">
        <v>28</v>
      </c>
      <c r="P171" s="210" t="s">
        <v>265</v>
      </c>
      <c r="Q171" s="210" t="s">
        <v>265</v>
      </c>
      <c r="R171" s="212"/>
      <c r="S171" s="60" t="str">
        <f t="shared" si="2"/>
        <v/>
      </c>
    </row>
    <row r="172" spans="2:19" s="78" customFormat="1" ht="15.6" customHeight="1" thickTop="1" thickBot="1" x14ac:dyDescent="0.25">
      <c r="B172" s="457" t="str">
        <f>'Mapa de Risco'!B172:B251</f>
        <v>Subp.03</v>
      </c>
      <c r="C172" s="458">
        <f>'Mapa de Risco'!C172:C251</f>
        <v>0</v>
      </c>
      <c r="D172" s="445" t="str">
        <f>'Mapa de Risco'!D172:D181</f>
        <v>FCS.01</v>
      </c>
      <c r="E172" s="470">
        <f>'Mapa de Risco'!E172:E181</f>
        <v>0</v>
      </c>
      <c r="F172" s="766" t="str">
        <f>'Mapa de Risco'!G172:G181</f>
        <v>Evento 17</v>
      </c>
      <c r="G172" s="123">
        <f>'Mapa de Risco'!F172</f>
        <v>0</v>
      </c>
      <c r="H172" s="770" t="str">
        <f>'Avaliar os Controles Existent.'!AD172:AD181</f>
        <v/>
      </c>
      <c r="I172" s="758"/>
      <c r="J172" s="207" t="s">
        <v>28</v>
      </c>
      <c r="K172" s="208"/>
      <c r="L172" s="207" t="s">
        <v>28</v>
      </c>
      <c r="M172" s="207" t="s">
        <v>28</v>
      </c>
      <c r="N172" s="207" t="s">
        <v>28</v>
      </c>
      <c r="O172" s="207" t="s">
        <v>28</v>
      </c>
      <c r="P172" s="207" t="s">
        <v>265</v>
      </c>
      <c r="Q172" s="207" t="s">
        <v>265</v>
      </c>
      <c r="R172" s="209"/>
      <c r="S172" s="9" t="str">
        <f t="shared" si="2"/>
        <v/>
      </c>
    </row>
    <row r="173" spans="2:19" s="78" customFormat="1" ht="15.6" customHeight="1" thickTop="1" thickBot="1" x14ac:dyDescent="0.25">
      <c r="B173" s="446"/>
      <c r="C173" s="459"/>
      <c r="D173" s="446"/>
      <c r="E173" s="459"/>
      <c r="F173" s="766"/>
      <c r="G173" s="123">
        <f>'Mapa de Risco'!F173</f>
        <v>0</v>
      </c>
      <c r="H173" s="770"/>
      <c r="I173" s="759"/>
      <c r="J173" s="207" t="s">
        <v>28</v>
      </c>
      <c r="K173" s="208"/>
      <c r="L173" s="207" t="s">
        <v>28</v>
      </c>
      <c r="M173" s="207" t="s">
        <v>28</v>
      </c>
      <c r="N173" s="207" t="s">
        <v>28</v>
      </c>
      <c r="O173" s="207" t="s">
        <v>28</v>
      </c>
      <c r="P173" s="207" t="s">
        <v>265</v>
      </c>
      <c r="Q173" s="207" t="s">
        <v>265</v>
      </c>
      <c r="R173" s="209"/>
      <c r="S173" s="9" t="str">
        <f t="shared" si="2"/>
        <v/>
      </c>
    </row>
    <row r="174" spans="2:19" s="78" customFormat="1" ht="15.6" customHeight="1" thickTop="1" thickBot="1" x14ac:dyDescent="0.25">
      <c r="B174" s="446"/>
      <c r="C174" s="459"/>
      <c r="D174" s="446"/>
      <c r="E174" s="459"/>
      <c r="F174" s="766"/>
      <c r="G174" s="123">
        <f>'Mapa de Risco'!F174</f>
        <v>0</v>
      </c>
      <c r="H174" s="770"/>
      <c r="I174" s="759"/>
      <c r="J174" s="207" t="s">
        <v>28</v>
      </c>
      <c r="K174" s="208"/>
      <c r="L174" s="207" t="s">
        <v>28</v>
      </c>
      <c r="M174" s="207" t="s">
        <v>28</v>
      </c>
      <c r="N174" s="207" t="s">
        <v>28</v>
      </c>
      <c r="O174" s="207" t="s">
        <v>28</v>
      </c>
      <c r="P174" s="207" t="s">
        <v>265</v>
      </c>
      <c r="Q174" s="207" t="s">
        <v>265</v>
      </c>
      <c r="R174" s="209"/>
      <c r="S174" s="9" t="str">
        <f t="shared" si="2"/>
        <v/>
      </c>
    </row>
    <row r="175" spans="2:19" s="78" customFormat="1" ht="15.6" customHeight="1" thickTop="1" thickBot="1" x14ac:dyDescent="0.25">
      <c r="B175" s="446"/>
      <c r="C175" s="459"/>
      <c r="D175" s="446"/>
      <c r="E175" s="459"/>
      <c r="F175" s="766"/>
      <c r="G175" s="123">
        <f>'Mapa de Risco'!F175</f>
        <v>0</v>
      </c>
      <c r="H175" s="770"/>
      <c r="I175" s="759"/>
      <c r="J175" s="207" t="s">
        <v>28</v>
      </c>
      <c r="K175" s="208"/>
      <c r="L175" s="207" t="s">
        <v>28</v>
      </c>
      <c r="M175" s="207" t="s">
        <v>28</v>
      </c>
      <c r="N175" s="207" t="s">
        <v>28</v>
      </c>
      <c r="O175" s="207" t="s">
        <v>28</v>
      </c>
      <c r="P175" s="207" t="s">
        <v>265</v>
      </c>
      <c r="Q175" s="207" t="s">
        <v>265</v>
      </c>
      <c r="R175" s="209"/>
      <c r="S175" s="9" t="str">
        <f t="shared" si="2"/>
        <v/>
      </c>
    </row>
    <row r="176" spans="2:19" s="78" customFormat="1" ht="15.6" customHeight="1" thickTop="1" thickBot="1" x14ac:dyDescent="0.25">
      <c r="B176" s="446"/>
      <c r="C176" s="459"/>
      <c r="D176" s="446"/>
      <c r="E176" s="459"/>
      <c r="F176" s="766"/>
      <c r="G176" s="123">
        <f>'Mapa de Risco'!F176</f>
        <v>0</v>
      </c>
      <c r="H176" s="770"/>
      <c r="I176" s="759"/>
      <c r="J176" s="207" t="s">
        <v>28</v>
      </c>
      <c r="K176" s="208"/>
      <c r="L176" s="207" t="s">
        <v>28</v>
      </c>
      <c r="M176" s="207" t="s">
        <v>28</v>
      </c>
      <c r="N176" s="207" t="s">
        <v>28</v>
      </c>
      <c r="O176" s="207" t="s">
        <v>28</v>
      </c>
      <c r="P176" s="207" t="s">
        <v>265</v>
      </c>
      <c r="Q176" s="207" t="s">
        <v>265</v>
      </c>
      <c r="R176" s="209"/>
      <c r="S176" s="9" t="str">
        <f t="shared" si="2"/>
        <v/>
      </c>
    </row>
    <row r="177" spans="2:19" s="78" customFormat="1" ht="15.6" customHeight="1" thickTop="1" thickBot="1" x14ac:dyDescent="0.25">
      <c r="B177" s="446"/>
      <c r="C177" s="459"/>
      <c r="D177" s="446"/>
      <c r="E177" s="459"/>
      <c r="F177" s="766"/>
      <c r="G177" s="123">
        <f>'Mapa de Risco'!F177</f>
        <v>0</v>
      </c>
      <c r="H177" s="770"/>
      <c r="I177" s="759"/>
      <c r="J177" s="207" t="s">
        <v>28</v>
      </c>
      <c r="K177" s="208"/>
      <c r="L177" s="207" t="s">
        <v>28</v>
      </c>
      <c r="M177" s="207" t="s">
        <v>28</v>
      </c>
      <c r="N177" s="207" t="s">
        <v>28</v>
      </c>
      <c r="O177" s="207" t="s">
        <v>28</v>
      </c>
      <c r="P177" s="207" t="s">
        <v>265</v>
      </c>
      <c r="Q177" s="207" t="s">
        <v>265</v>
      </c>
      <c r="R177" s="209"/>
      <c r="S177" s="9" t="str">
        <f t="shared" si="2"/>
        <v/>
      </c>
    </row>
    <row r="178" spans="2:19" s="78" customFormat="1" ht="15.6" customHeight="1" thickTop="1" thickBot="1" x14ac:dyDescent="0.25">
      <c r="B178" s="446"/>
      <c r="C178" s="459"/>
      <c r="D178" s="446"/>
      <c r="E178" s="459"/>
      <c r="F178" s="766"/>
      <c r="G178" s="123">
        <f>'Mapa de Risco'!F178</f>
        <v>0</v>
      </c>
      <c r="H178" s="770"/>
      <c r="I178" s="759"/>
      <c r="J178" s="207" t="s">
        <v>28</v>
      </c>
      <c r="K178" s="208"/>
      <c r="L178" s="207" t="s">
        <v>28</v>
      </c>
      <c r="M178" s="207" t="s">
        <v>28</v>
      </c>
      <c r="N178" s="207" t="s">
        <v>28</v>
      </c>
      <c r="O178" s="207" t="s">
        <v>28</v>
      </c>
      <c r="P178" s="207" t="s">
        <v>265</v>
      </c>
      <c r="Q178" s="207" t="s">
        <v>265</v>
      </c>
      <c r="R178" s="209"/>
      <c r="S178" s="9" t="str">
        <f t="shared" si="2"/>
        <v/>
      </c>
    </row>
    <row r="179" spans="2:19" s="78" customFormat="1" ht="15.6" customHeight="1" thickTop="1" thickBot="1" x14ac:dyDescent="0.25">
      <c r="B179" s="446"/>
      <c r="C179" s="459"/>
      <c r="D179" s="446"/>
      <c r="E179" s="459"/>
      <c r="F179" s="766"/>
      <c r="G179" s="123">
        <f>'Mapa de Risco'!F179</f>
        <v>0</v>
      </c>
      <c r="H179" s="770"/>
      <c r="I179" s="759"/>
      <c r="J179" s="207" t="s">
        <v>28</v>
      </c>
      <c r="K179" s="208"/>
      <c r="L179" s="207" t="s">
        <v>28</v>
      </c>
      <c r="M179" s="207" t="s">
        <v>28</v>
      </c>
      <c r="N179" s="207" t="s">
        <v>28</v>
      </c>
      <c r="O179" s="207" t="s">
        <v>28</v>
      </c>
      <c r="P179" s="207" t="s">
        <v>265</v>
      </c>
      <c r="Q179" s="207" t="s">
        <v>265</v>
      </c>
      <c r="R179" s="209"/>
      <c r="S179" s="9" t="str">
        <f t="shared" si="2"/>
        <v/>
      </c>
    </row>
    <row r="180" spans="2:19" s="78" customFormat="1" ht="15.6" customHeight="1" thickTop="1" thickBot="1" x14ac:dyDescent="0.25">
      <c r="B180" s="446"/>
      <c r="C180" s="459"/>
      <c r="D180" s="446"/>
      <c r="E180" s="459"/>
      <c r="F180" s="766"/>
      <c r="G180" s="123">
        <f>'Mapa de Risco'!F180</f>
        <v>0</v>
      </c>
      <c r="H180" s="770"/>
      <c r="I180" s="759"/>
      <c r="J180" s="207" t="s">
        <v>28</v>
      </c>
      <c r="K180" s="208"/>
      <c r="L180" s="207" t="s">
        <v>28</v>
      </c>
      <c r="M180" s="207" t="s">
        <v>28</v>
      </c>
      <c r="N180" s="207" t="s">
        <v>28</v>
      </c>
      <c r="O180" s="207" t="s">
        <v>28</v>
      </c>
      <c r="P180" s="207" t="s">
        <v>265</v>
      </c>
      <c r="Q180" s="207" t="s">
        <v>265</v>
      </c>
      <c r="R180" s="209"/>
      <c r="S180" s="9" t="str">
        <f t="shared" si="2"/>
        <v/>
      </c>
    </row>
    <row r="181" spans="2:19" s="78" customFormat="1" ht="15.6" customHeight="1" thickTop="1" thickBot="1" x14ac:dyDescent="0.25">
      <c r="B181" s="446"/>
      <c r="C181" s="459"/>
      <c r="D181" s="447"/>
      <c r="E181" s="460"/>
      <c r="F181" s="766"/>
      <c r="G181" s="123">
        <f>'Mapa de Risco'!F181</f>
        <v>0</v>
      </c>
      <c r="H181" s="770"/>
      <c r="I181" s="760"/>
      <c r="J181" s="207" t="s">
        <v>28</v>
      </c>
      <c r="K181" s="208"/>
      <c r="L181" s="207" t="s">
        <v>28</v>
      </c>
      <c r="M181" s="207" t="s">
        <v>28</v>
      </c>
      <c r="N181" s="207" t="s">
        <v>28</v>
      </c>
      <c r="O181" s="207" t="s">
        <v>28</v>
      </c>
      <c r="P181" s="207" t="s">
        <v>265</v>
      </c>
      <c r="Q181" s="207" t="s">
        <v>265</v>
      </c>
      <c r="R181" s="209"/>
      <c r="S181" s="9" t="str">
        <f t="shared" si="2"/>
        <v/>
      </c>
    </row>
    <row r="182" spans="2:19" s="78" customFormat="1" ht="15.6" customHeight="1" thickTop="1" thickBot="1" x14ac:dyDescent="0.25">
      <c r="B182" s="446"/>
      <c r="C182" s="459"/>
      <c r="D182" s="445" t="str">
        <f>'Mapa de Risco'!D182:D191</f>
        <v>FCS.02</v>
      </c>
      <c r="E182" s="470">
        <f>'Mapa de Risco'!E182:E191</f>
        <v>0</v>
      </c>
      <c r="F182" s="766" t="str">
        <f>'Mapa de Risco'!G182:G191</f>
        <v>Evento 18</v>
      </c>
      <c r="G182" s="123">
        <f>'Mapa de Risco'!F182</f>
        <v>0</v>
      </c>
      <c r="H182" s="770" t="str">
        <f>'Avaliar os Controles Existent.'!AD182:AD191</f>
        <v/>
      </c>
      <c r="I182" s="758"/>
      <c r="J182" s="207" t="s">
        <v>28</v>
      </c>
      <c r="K182" s="208"/>
      <c r="L182" s="207" t="s">
        <v>28</v>
      </c>
      <c r="M182" s="207" t="s">
        <v>28</v>
      </c>
      <c r="N182" s="207" t="s">
        <v>28</v>
      </c>
      <c r="O182" s="207" t="s">
        <v>28</v>
      </c>
      <c r="P182" s="207" t="s">
        <v>265</v>
      </c>
      <c r="Q182" s="207" t="s">
        <v>265</v>
      </c>
      <c r="R182" s="209"/>
      <c r="S182" s="9" t="str">
        <f t="shared" si="2"/>
        <v/>
      </c>
    </row>
    <row r="183" spans="2:19" s="78" customFormat="1" ht="15.6" customHeight="1" thickTop="1" thickBot="1" x14ac:dyDescent="0.25">
      <c r="B183" s="446"/>
      <c r="C183" s="459"/>
      <c r="D183" s="446"/>
      <c r="E183" s="459"/>
      <c r="F183" s="766"/>
      <c r="G183" s="123">
        <f>'Mapa de Risco'!F183</f>
        <v>0</v>
      </c>
      <c r="H183" s="770"/>
      <c r="I183" s="759"/>
      <c r="J183" s="207" t="s">
        <v>28</v>
      </c>
      <c r="K183" s="208"/>
      <c r="L183" s="207" t="s">
        <v>28</v>
      </c>
      <c r="M183" s="207" t="s">
        <v>28</v>
      </c>
      <c r="N183" s="207" t="s">
        <v>28</v>
      </c>
      <c r="O183" s="207" t="s">
        <v>28</v>
      </c>
      <c r="P183" s="207" t="s">
        <v>265</v>
      </c>
      <c r="Q183" s="207" t="s">
        <v>265</v>
      </c>
      <c r="R183" s="209"/>
      <c r="S183" s="9" t="str">
        <f t="shared" si="2"/>
        <v/>
      </c>
    </row>
    <row r="184" spans="2:19" s="78" customFormat="1" ht="15.6" customHeight="1" thickTop="1" thickBot="1" x14ac:dyDescent="0.25">
      <c r="B184" s="446"/>
      <c r="C184" s="459"/>
      <c r="D184" s="446"/>
      <c r="E184" s="459"/>
      <c r="F184" s="766"/>
      <c r="G184" s="123">
        <f>'Mapa de Risco'!F184</f>
        <v>0</v>
      </c>
      <c r="H184" s="770"/>
      <c r="I184" s="759"/>
      <c r="J184" s="207" t="s">
        <v>28</v>
      </c>
      <c r="K184" s="208"/>
      <c r="L184" s="207" t="s">
        <v>28</v>
      </c>
      <c r="M184" s="207" t="s">
        <v>28</v>
      </c>
      <c r="N184" s="207" t="s">
        <v>28</v>
      </c>
      <c r="O184" s="207" t="s">
        <v>28</v>
      </c>
      <c r="P184" s="207" t="s">
        <v>265</v>
      </c>
      <c r="Q184" s="207" t="s">
        <v>265</v>
      </c>
      <c r="R184" s="209"/>
      <c r="S184" s="9" t="str">
        <f t="shared" si="2"/>
        <v/>
      </c>
    </row>
    <row r="185" spans="2:19" s="78" customFormat="1" ht="15.6" customHeight="1" thickTop="1" thickBot="1" x14ac:dyDescent="0.25">
      <c r="B185" s="446"/>
      <c r="C185" s="459"/>
      <c r="D185" s="446"/>
      <c r="E185" s="459"/>
      <c r="F185" s="766"/>
      <c r="G185" s="123">
        <f>'Mapa de Risco'!F185</f>
        <v>0</v>
      </c>
      <c r="H185" s="770"/>
      <c r="I185" s="759"/>
      <c r="J185" s="207" t="s">
        <v>28</v>
      </c>
      <c r="K185" s="208"/>
      <c r="L185" s="207" t="s">
        <v>28</v>
      </c>
      <c r="M185" s="207" t="s">
        <v>28</v>
      </c>
      <c r="N185" s="207" t="s">
        <v>28</v>
      </c>
      <c r="O185" s="207" t="s">
        <v>28</v>
      </c>
      <c r="P185" s="207" t="s">
        <v>265</v>
      </c>
      <c r="Q185" s="207" t="s">
        <v>265</v>
      </c>
      <c r="R185" s="209"/>
      <c r="S185" s="9" t="str">
        <f t="shared" si="2"/>
        <v/>
      </c>
    </row>
    <row r="186" spans="2:19" s="78" customFormat="1" ht="15.6" customHeight="1" thickTop="1" thickBot="1" x14ac:dyDescent="0.25">
      <c r="B186" s="446"/>
      <c r="C186" s="459"/>
      <c r="D186" s="446"/>
      <c r="E186" s="459"/>
      <c r="F186" s="766"/>
      <c r="G186" s="123">
        <f>'Mapa de Risco'!F186</f>
        <v>0</v>
      </c>
      <c r="H186" s="770"/>
      <c r="I186" s="759"/>
      <c r="J186" s="207" t="s">
        <v>28</v>
      </c>
      <c r="K186" s="208"/>
      <c r="L186" s="207" t="s">
        <v>28</v>
      </c>
      <c r="M186" s="207" t="s">
        <v>28</v>
      </c>
      <c r="N186" s="207" t="s">
        <v>28</v>
      </c>
      <c r="O186" s="207" t="s">
        <v>28</v>
      </c>
      <c r="P186" s="207" t="s">
        <v>265</v>
      </c>
      <c r="Q186" s="207" t="s">
        <v>265</v>
      </c>
      <c r="R186" s="209"/>
      <c r="S186" s="9" t="str">
        <f t="shared" si="2"/>
        <v/>
      </c>
    </row>
    <row r="187" spans="2:19" s="78" customFormat="1" ht="15.6" customHeight="1" thickTop="1" thickBot="1" x14ac:dyDescent="0.25">
      <c r="B187" s="446"/>
      <c r="C187" s="459"/>
      <c r="D187" s="446"/>
      <c r="E187" s="459"/>
      <c r="F187" s="766"/>
      <c r="G187" s="123">
        <f>'Mapa de Risco'!F187</f>
        <v>0</v>
      </c>
      <c r="H187" s="770"/>
      <c r="I187" s="759"/>
      <c r="J187" s="207" t="s">
        <v>28</v>
      </c>
      <c r="K187" s="208"/>
      <c r="L187" s="207" t="s">
        <v>28</v>
      </c>
      <c r="M187" s="207" t="s">
        <v>28</v>
      </c>
      <c r="N187" s="207" t="s">
        <v>28</v>
      </c>
      <c r="O187" s="207" t="s">
        <v>28</v>
      </c>
      <c r="P187" s="207" t="s">
        <v>265</v>
      </c>
      <c r="Q187" s="207" t="s">
        <v>265</v>
      </c>
      <c r="R187" s="209"/>
      <c r="S187" s="9" t="str">
        <f t="shared" si="2"/>
        <v/>
      </c>
    </row>
    <row r="188" spans="2:19" s="78" customFormat="1" ht="15.6" customHeight="1" thickTop="1" thickBot="1" x14ac:dyDescent="0.25">
      <c r="B188" s="446"/>
      <c r="C188" s="459"/>
      <c r="D188" s="446"/>
      <c r="E188" s="459"/>
      <c r="F188" s="766"/>
      <c r="G188" s="123">
        <f>'Mapa de Risco'!F188</f>
        <v>0</v>
      </c>
      <c r="H188" s="770"/>
      <c r="I188" s="759"/>
      <c r="J188" s="207" t="s">
        <v>28</v>
      </c>
      <c r="K188" s="208"/>
      <c r="L188" s="207" t="s">
        <v>28</v>
      </c>
      <c r="M188" s="207" t="s">
        <v>28</v>
      </c>
      <c r="N188" s="207" t="s">
        <v>28</v>
      </c>
      <c r="O188" s="207" t="s">
        <v>28</v>
      </c>
      <c r="P188" s="207" t="s">
        <v>265</v>
      </c>
      <c r="Q188" s="207" t="s">
        <v>265</v>
      </c>
      <c r="R188" s="209"/>
      <c r="S188" s="9" t="str">
        <f t="shared" si="2"/>
        <v/>
      </c>
    </row>
    <row r="189" spans="2:19" s="78" customFormat="1" ht="15.6" customHeight="1" thickTop="1" thickBot="1" x14ac:dyDescent="0.25">
      <c r="B189" s="446"/>
      <c r="C189" s="459"/>
      <c r="D189" s="446"/>
      <c r="E189" s="459"/>
      <c r="F189" s="766"/>
      <c r="G189" s="123">
        <f>'Mapa de Risco'!F189</f>
        <v>0</v>
      </c>
      <c r="H189" s="770"/>
      <c r="I189" s="759"/>
      <c r="J189" s="207" t="s">
        <v>28</v>
      </c>
      <c r="K189" s="208"/>
      <c r="L189" s="207" t="s">
        <v>28</v>
      </c>
      <c r="M189" s="207" t="s">
        <v>28</v>
      </c>
      <c r="N189" s="207" t="s">
        <v>28</v>
      </c>
      <c r="O189" s="207" t="s">
        <v>28</v>
      </c>
      <c r="P189" s="207" t="s">
        <v>265</v>
      </c>
      <c r="Q189" s="207" t="s">
        <v>265</v>
      </c>
      <c r="R189" s="209"/>
      <c r="S189" s="9" t="str">
        <f t="shared" si="2"/>
        <v/>
      </c>
    </row>
    <row r="190" spans="2:19" s="78" customFormat="1" ht="15.6" customHeight="1" thickTop="1" thickBot="1" x14ac:dyDescent="0.25">
      <c r="B190" s="446"/>
      <c r="C190" s="459"/>
      <c r="D190" s="446"/>
      <c r="E190" s="459"/>
      <c r="F190" s="766"/>
      <c r="G190" s="123">
        <f>'Mapa de Risco'!F190</f>
        <v>0</v>
      </c>
      <c r="H190" s="770"/>
      <c r="I190" s="759"/>
      <c r="J190" s="207" t="s">
        <v>28</v>
      </c>
      <c r="K190" s="208"/>
      <c r="L190" s="207" t="s">
        <v>28</v>
      </c>
      <c r="M190" s="207" t="s">
        <v>28</v>
      </c>
      <c r="N190" s="207" t="s">
        <v>28</v>
      </c>
      <c r="O190" s="207" t="s">
        <v>28</v>
      </c>
      <c r="P190" s="207" t="s">
        <v>265</v>
      </c>
      <c r="Q190" s="207" t="s">
        <v>265</v>
      </c>
      <c r="R190" s="209"/>
      <c r="S190" s="9" t="str">
        <f t="shared" si="2"/>
        <v/>
      </c>
    </row>
    <row r="191" spans="2:19" s="78" customFormat="1" ht="15.6" customHeight="1" thickTop="1" thickBot="1" x14ac:dyDescent="0.25">
      <c r="B191" s="446"/>
      <c r="C191" s="459"/>
      <c r="D191" s="447"/>
      <c r="E191" s="460"/>
      <c r="F191" s="766"/>
      <c r="G191" s="123">
        <f>'Mapa de Risco'!F191</f>
        <v>0</v>
      </c>
      <c r="H191" s="770"/>
      <c r="I191" s="760"/>
      <c r="J191" s="207" t="s">
        <v>28</v>
      </c>
      <c r="K191" s="208"/>
      <c r="L191" s="207" t="s">
        <v>28</v>
      </c>
      <c r="M191" s="207" t="s">
        <v>28</v>
      </c>
      <c r="N191" s="207" t="s">
        <v>28</v>
      </c>
      <c r="O191" s="207" t="s">
        <v>28</v>
      </c>
      <c r="P191" s="207" t="s">
        <v>265</v>
      </c>
      <c r="Q191" s="207" t="s">
        <v>265</v>
      </c>
      <c r="R191" s="209"/>
      <c r="S191" s="9" t="str">
        <f t="shared" si="2"/>
        <v/>
      </c>
    </row>
    <row r="192" spans="2:19" s="78" customFormat="1" ht="15.6" customHeight="1" thickTop="1" thickBot="1" x14ac:dyDescent="0.25">
      <c r="B192" s="446"/>
      <c r="C192" s="459"/>
      <c r="D192" s="445" t="str">
        <f>'Mapa de Risco'!D192:D201</f>
        <v>FCS.03</v>
      </c>
      <c r="E192" s="470">
        <f>'Mapa de Risco'!E192:E201</f>
        <v>0</v>
      </c>
      <c r="F192" s="766" t="str">
        <f>'Mapa de Risco'!G192:G201</f>
        <v>Evento 19</v>
      </c>
      <c r="G192" s="123">
        <f>'Mapa de Risco'!F192</f>
        <v>0</v>
      </c>
      <c r="H192" s="770" t="str">
        <f>'Avaliar os Controles Existent.'!AD192:AD201</f>
        <v/>
      </c>
      <c r="I192" s="758"/>
      <c r="J192" s="207" t="s">
        <v>28</v>
      </c>
      <c r="K192" s="208"/>
      <c r="L192" s="207" t="s">
        <v>28</v>
      </c>
      <c r="M192" s="207" t="s">
        <v>28</v>
      </c>
      <c r="N192" s="207" t="s">
        <v>28</v>
      </c>
      <c r="O192" s="207" t="s">
        <v>28</v>
      </c>
      <c r="P192" s="207" t="s">
        <v>265</v>
      </c>
      <c r="Q192" s="207" t="s">
        <v>265</v>
      </c>
      <c r="R192" s="209"/>
      <c r="S192" s="9" t="str">
        <f t="shared" si="2"/>
        <v/>
      </c>
    </row>
    <row r="193" spans="2:19" s="78" customFormat="1" ht="15.6" customHeight="1" thickTop="1" thickBot="1" x14ac:dyDescent="0.25">
      <c r="B193" s="446"/>
      <c r="C193" s="459"/>
      <c r="D193" s="446"/>
      <c r="E193" s="459"/>
      <c r="F193" s="766"/>
      <c r="G193" s="123">
        <f>'Mapa de Risco'!F193</f>
        <v>0</v>
      </c>
      <c r="H193" s="770"/>
      <c r="I193" s="759"/>
      <c r="J193" s="207" t="s">
        <v>28</v>
      </c>
      <c r="K193" s="208"/>
      <c r="L193" s="207" t="s">
        <v>28</v>
      </c>
      <c r="M193" s="207" t="s">
        <v>28</v>
      </c>
      <c r="N193" s="207" t="s">
        <v>28</v>
      </c>
      <c r="O193" s="207" t="s">
        <v>28</v>
      </c>
      <c r="P193" s="207" t="s">
        <v>265</v>
      </c>
      <c r="Q193" s="207" t="s">
        <v>265</v>
      </c>
      <c r="R193" s="209"/>
      <c r="S193" s="9" t="str">
        <f t="shared" si="2"/>
        <v/>
      </c>
    </row>
    <row r="194" spans="2:19" s="78" customFormat="1" ht="15.6" customHeight="1" thickTop="1" thickBot="1" x14ac:dyDescent="0.25">
      <c r="B194" s="446"/>
      <c r="C194" s="459"/>
      <c r="D194" s="446"/>
      <c r="E194" s="459"/>
      <c r="F194" s="766"/>
      <c r="G194" s="123">
        <f>'Mapa de Risco'!F194</f>
        <v>0</v>
      </c>
      <c r="H194" s="770"/>
      <c r="I194" s="759"/>
      <c r="J194" s="207" t="s">
        <v>28</v>
      </c>
      <c r="K194" s="208"/>
      <c r="L194" s="207" t="s">
        <v>28</v>
      </c>
      <c r="M194" s="207" t="s">
        <v>28</v>
      </c>
      <c r="N194" s="207" t="s">
        <v>28</v>
      </c>
      <c r="O194" s="207" t="s">
        <v>28</v>
      </c>
      <c r="P194" s="207" t="s">
        <v>265</v>
      </c>
      <c r="Q194" s="207" t="s">
        <v>265</v>
      </c>
      <c r="R194" s="209"/>
      <c r="S194" s="9" t="str">
        <f t="shared" si="2"/>
        <v/>
      </c>
    </row>
    <row r="195" spans="2:19" s="78" customFormat="1" ht="15.6" customHeight="1" thickTop="1" thickBot="1" x14ac:dyDescent="0.25">
      <c r="B195" s="446"/>
      <c r="C195" s="459"/>
      <c r="D195" s="446"/>
      <c r="E195" s="459"/>
      <c r="F195" s="766"/>
      <c r="G195" s="123">
        <f>'Mapa de Risco'!F195</f>
        <v>0</v>
      </c>
      <c r="H195" s="770"/>
      <c r="I195" s="759"/>
      <c r="J195" s="207" t="s">
        <v>28</v>
      </c>
      <c r="K195" s="208"/>
      <c r="L195" s="207" t="s">
        <v>28</v>
      </c>
      <c r="M195" s="207" t="s">
        <v>28</v>
      </c>
      <c r="N195" s="207" t="s">
        <v>28</v>
      </c>
      <c r="O195" s="207" t="s">
        <v>28</v>
      </c>
      <c r="P195" s="207" t="s">
        <v>265</v>
      </c>
      <c r="Q195" s="207" t="s">
        <v>265</v>
      </c>
      <c r="R195" s="209"/>
      <c r="S195" s="9" t="str">
        <f t="shared" si="2"/>
        <v/>
      </c>
    </row>
    <row r="196" spans="2:19" s="78" customFormat="1" ht="15.6" customHeight="1" thickTop="1" thickBot="1" x14ac:dyDescent="0.25">
      <c r="B196" s="446"/>
      <c r="C196" s="459"/>
      <c r="D196" s="446"/>
      <c r="E196" s="459"/>
      <c r="F196" s="766"/>
      <c r="G196" s="123">
        <f>'Mapa de Risco'!F196</f>
        <v>0</v>
      </c>
      <c r="H196" s="770"/>
      <c r="I196" s="759"/>
      <c r="J196" s="207" t="s">
        <v>28</v>
      </c>
      <c r="K196" s="208"/>
      <c r="L196" s="207" t="s">
        <v>28</v>
      </c>
      <c r="M196" s="207" t="s">
        <v>28</v>
      </c>
      <c r="N196" s="207" t="s">
        <v>28</v>
      </c>
      <c r="O196" s="207" t="s">
        <v>28</v>
      </c>
      <c r="P196" s="207" t="s">
        <v>265</v>
      </c>
      <c r="Q196" s="207" t="s">
        <v>265</v>
      </c>
      <c r="R196" s="209"/>
      <c r="S196" s="9" t="str">
        <f t="shared" si="2"/>
        <v/>
      </c>
    </row>
    <row r="197" spans="2:19" s="78" customFormat="1" ht="15.6" customHeight="1" thickTop="1" thickBot="1" x14ac:dyDescent="0.25">
      <c r="B197" s="446"/>
      <c r="C197" s="459"/>
      <c r="D197" s="446"/>
      <c r="E197" s="459"/>
      <c r="F197" s="766"/>
      <c r="G197" s="123">
        <f>'Mapa de Risco'!F197</f>
        <v>0</v>
      </c>
      <c r="H197" s="770"/>
      <c r="I197" s="759"/>
      <c r="J197" s="207" t="s">
        <v>28</v>
      </c>
      <c r="K197" s="208"/>
      <c r="L197" s="207" t="s">
        <v>28</v>
      </c>
      <c r="M197" s="207" t="s">
        <v>28</v>
      </c>
      <c r="N197" s="207" t="s">
        <v>28</v>
      </c>
      <c r="O197" s="207" t="s">
        <v>28</v>
      </c>
      <c r="P197" s="207" t="s">
        <v>265</v>
      </c>
      <c r="Q197" s="207" t="s">
        <v>265</v>
      </c>
      <c r="R197" s="209"/>
      <c r="S197" s="9" t="str">
        <f t="shared" si="2"/>
        <v/>
      </c>
    </row>
    <row r="198" spans="2:19" s="78" customFormat="1" ht="15.6" customHeight="1" thickTop="1" thickBot="1" x14ac:dyDescent="0.25">
      <c r="B198" s="446"/>
      <c r="C198" s="459"/>
      <c r="D198" s="446"/>
      <c r="E198" s="459"/>
      <c r="F198" s="766"/>
      <c r="G198" s="123">
        <f>'Mapa de Risco'!F198</f>
        <v>0</v>
      </c>
      <c r="H198" s="770"/>
      <c r="I198" s="759"/>
      <c r="J198" s="207" t="s">
        <v>28</v>
      </c>
      <c r="K198" s="208"/>
      <c r="L198" s="207" t="s">
        <v>28</v>
      </c>
      <c r="M198" s="207" t="s">
        <v>28</v>
      </c>
      <c r="N198" s="207" t="s">
        <v>28</v>
      </c>
      <c r="O198" s="207" t="s">
        <v>28</v>
      </c>
      <c r="P198" s="207" t="s">
        <v>265</v>
      </c>
      <c r="Q198" s="207" t="s">
        <v>265</v>
      </c>
      <c r="R198" s="209"/>
      <c r="S198" s="9" t="str">
        <f t="shared" si="2"/>
        <v/>
      </c>
    </row>
    <row r="199" spans="2:19" s="78" customFormat="1" ht="15.6" customHeight="1" thickTop="1" thickBot="1" x14ac:dyDescent="0.25">
      <c r="B199" s="446"/>
      <c r="C199" s="459"/>
      <c r="D199" s="446"/>
      <c r="E199" s="459"/>
      <c r="F199" s="766"/>
      <c r="G199" s="123">
        <f>'Mapa de Risco'!F199</f>
        <v>0</v>
      </c>
      <c r="H199" s="770"/>
      <c r="I199" s="759"/>
      <c r="J199" s="207" t="s">
        <v>28</v>
      </c>
      <c r="K199" s="208"/>
      <c r="L199" s="207" t="s">
        <v>28</v>
      </c>
      <c r="M199" s="207" t="s">
        <v>28</v>
      </c>
      <c r="N199" s="207" t="s">
        <v>28</v>
      </c>
      <c r="O199" s="207" t="s">
        <v>28</v>
      </c>
      <c r="P199" s="207" t="s">
        <v>265</v>
      </c>
      <c r="Q199" s="207" t="s">
        <v>265</v>
      </c>
      <c r="R199" s="209"/>
      <c r="S199" s="9" t="str">
        <f t="shared" si="2"/>
        <v/>
      </c>
    </row>
    <row r="200" spans="2:19" s="78" customFormat="1" ht="15.6" customHeight="1" thickTop="1" thickBot="1" x14ac:dyDescent="0.25">
      <c r="B200" s="446"/>
      <c r="C200" s="459"/>
      <c r="D200" s="446"/>
      <c r="E200" s="459"/>
      <c r="F200" s="766"/>
      <c r="G200" s="123">
        <f>'Mapa de Risco'!F200</f>
        <v>0</v>
      </c>
      <c r="H200" s="770"/>
      <c r="I200" s="759"/>
      <c r="J200" s="207" t="s">
        <v>28</v>
      </c>
      <c r="K200" s="208"/>
      <c r="L200" s="207" t="s">
        <v>28</v>
      </c>
      <c r="M200" s="207" t="s">
        <v>28</v>
      </c>
      <c r="N200" s="207" t="s">
        <v>28</v>
      </c>
      <c r="O200" s="207" t="s">
        <v>28</v>
      </c>
      <c r="P200" s="207" t="s">
        <v>265</v>
      </c>
      <c r="Q200" s="207" t="s">
        <v>265</v>
      </c>
      <c r="R200" s="209"/>
      <c r="S200" s="9" t="str">
        <f t="shared" si="2"/>
        <v/>
      </c>
    </row>
    <row r="201" spans="2:19" s="78" customFormat="1" ht="15.6" customHeight="1" thickTop="1" thickBot="1" x14ac:dyDescent="0.25">
      <c r="B201" s="446"/>
      <c r="C201" s="459"/>
      <c r="D201" s="447"/>
      <c r="E201" s="460"/>
      <c r="F201" s="766"/>
      <c r="G201" s="123">
        <f>'Mapa de Risco'!F201</f>
        <v>0</v>
      </c>
      <c r="H201" s="770"/>
      <c r="I201" s="760"/>
      <c r="J201" s="207" t="s">
        <v>28</v>
      </c>
      <c r="K201" s="208"/>
      <c r="L201" s="207" t="s">
        <v>28</v>
      </c>
      <c r="M201" s="207" t="s">
        <v>28</v>
      </c>
      <c r="N201" s="207" t="s">
        <v>28</v>
      </c>
      <c r="O201" s="207" t="s">
        <v>28</v>
      </c>
      <c r="P201" s="207" t="s">
        <v>265</v>
      </c>
      <c r="Q201" s="207" t="s">
        <v>265</v>
      </c>
      <c r="R201" s="209"/>
      <c r="S201" s="9" t="str">
        <f t="shared" si="2"/>
        <v/>
      </c>
    </row>
    <row r="202" spans="2:19" s="78" customFormat="1" ht="15.6" customHeight="1" thickTop="1" thickBot="1" x14ac:dyDescent="0.25">
      <c r="B202" s="446"/>
      <c r="C202" s="459"/>
      <c r="D202" s="445" t="str">
        <f>'Mapa de Risco'!D202:D211</f>
        <v>FCS.04</v>
      </c>
      <c r="E202" s="470">
        <f>'Mapa de Risco'!E202:E211</f>
        <v>0</v>
      </c>
      <c r="F202" s="766" t="str">
        <f>'Mapa de Risco'!G202:G211</f>
        <v>Evento 20</v>
      </c>
      <c r="G202" s="123">
        <f>'Mapa de Risco'!F202</f>
        <v>0</v>
      </c>
      <c r="H202" s="770" t="str">
        <f>'Avaliar os Controles Existent.'!AD202:AD211</f>
        <v/>
      </c>
      <c r="I202" s="758"/>
      <c r="J202" s="207" t="s">
        <v>28</v>
      </c>
      <c r="K202" s="208"/>
      <c r="L202" s="207" t="s">
        <v>28</v>
      </c>
      <c r="M202" s="207" t="s">
        <v>28</v>
      </c>
      <c r="N202" s="207" t="s">
        <v>28</v>
      </c>
      <c r="O202" s="207" t="s">
        <v>28</v>
      </c>
      <c r="P202" s="207" t="s">
        <v>265</v>
      </c>
      <c r="Q202" s="207" t="s">
        <v>265</v>
      </c>
      <c r="R202" s="209"/>
      <c r="S202" s="9" t="str">
        <f t="shared" si="2"/>
        <v/>
      </c>
    </row>
    <row r="203" spans="2:19" s="78" customFormat="1" ht="15.6" customHeight="1" thickTop="1" thickBot="1" x14ac:dyDescent="0.25">
      <c r="B203" s="446"/>
      <c r="C203" s="459"/>
      <c r="D203" s="446"/>
      <c r="E203" s="459"/>
      <c r="F203" s="766"/>
      <c r="G203" s="123">
        <f>'Mapa de Risco'!F203</f>
        <v>0</v>
      </c>
      <c r="H203" s="770"/>
      <c r="I203" s="759"/>
      <c r="J203" s="207" t="s">
        <v>28</v>
      </c>
      <c r="K203" s="208"/>
      <c r="L203" s="207" t="s">
        <v>28</v>
      </c>
      <c r="M203" s="207" t="s">
        <v>28</v>
      </c>
      <c r="N203" s="207" t="s">
        <v>28</v>
      </c>
      <c r="O203" s="207" t="s">
        <v>28</v>
      </c>
      <c r="P203" s="207" t="s">
        <v>265</v>
      </c>
      <c r="Q203" s="207" t="s">
        <v>265</v>
      </c>
      <c r="R203" s="209"/>
      <c r="S203" s="9" t="str">
        <f t="shared" si="2"/>
        <v/>
      </c>
    </row>
    <row r="204" spans="2:19" s="78" customFormat="1" ht="15.6" customHeight="1" thickTop="1" thickBot="1" x14ac:dyDescent="0.25">
      <c r="B204" s="446"/>
      <c r="C204" s="459"/>
      <c r="D204" s="446"/>
      <c r="E204" s="459"/>
      <c r="F204" s="766"/>
      <c r="G204" s="123">
        <f>'Mapa de Risco'!F204</f>
        <v>0</v>
      </c>
      <c r="H204" s="770"/>
      <c r="I204" s="759"/>
      <c r="J204" s="207" t="s">
        <v>28</v>
      </c>
      <c r="K204" s="208"/>
      <c r="L204" s="207" t="s">
        <v>28</v>
      </c>
      <c r="M204" s="207" t="s">
        <v>28</v>
      </c>
      <c r="N204" s="207" t="s">
        <v>28</v>
      </c>
      <c r="O204" s="207" t="s">
        <v>28</v>
      </c>
      <c r="P204" s="207" t="s">
        <v>265</v>
      </c>
      <c r="Q204" s="207" t="s">
        <v>265</v>
      </c>
      <c r="R204" s="209"/>
      <c r="S204" s="9" t="str">
        <f t="shared" si="2"/>
        <v/>
      </c>
    </row>
    <row r="205" spans="2:19" s="78" customFormat="1" ht="15.6" customHeight="1" thickTop="1" thickBot="1" x14ac:dyDescent="0.25">
      <c r="B205" s="446"/>
      <c r="C205" s="459"/>
      <c r="D205" s="446"/>
      <c r="E205" s="459"/>
      <c r="F205" s="766"/>
      <c r="G205" s="123">
        <f>'Mapa de Risco'!F205</f>
        <v>0</v>
      </c>
      <c r="H205" s="770"/>
      <c r="I205" s="759"/>
      <c r="J205" s="207" t="s">
        <v>28</v>
      </c>
      <c r="K205" s="208"/>
      <c r="L205" s="207" t="s">
        <v>28</v>
      </c>
      <c r="M205" s="207" t="s">
        <v>28</v>
      </c>
      <c r="N205" s="207" t="s">
        <v>28</v>
      </c>
      <c r="O205" s="207" t="s">
        <v>28</v>
      </c>
      <c r="P205" s="207" t="s">
        <v>265</v>
      </c>
      <c r="Q205" s="207" t="s">
        <v>265</v>
      </c>
      <c r="R205" s="209"/>
      <c r="S205" s="9" t="str">
        <f t="shared" ref="S205:S268" si="3">IF(R205="","",IF(R205="Concluído",4,IF(R205="Em andamento",3,IF(R205="Atrasado",2,IF(R205="Não iniciado",1)))))</f>
        <v/>
      </c>
    </row>
    <row r="206" spans="2:19" s="78" customFormat="1" ht="15.6" customHeight="1" thickTop="1" thickBot="1" x14ac:dyDescent="0.25">
      <c r="B206" s="446"/>
      <c r="C206" s="459"/>
      <c r="D206" s="446"/>
      <c r="E206" s="459"/>
      <c r="F206" s="766"/>
      <c r="G206" s="123">
        <f>'Mapa de Risco'!F206</f>
        <v>0</v>
      </c>
      <c r="H206" s="770"/>
      <c r="I206" s="759"/>
      <c r="J206" s="207" t="s">
        <v>28</v>
      </c>
      <c r="K206" s="208"/>
      <c r="L206" s="207" t="s">
        <v>28</v>
      </c>
      <c r="M206" s="207" t="s">
        <v>28</v>
      </c>
      <c r="N206" s="207" t="s">
        <v>28</v>
      </c>
      <c r="O206" s="207" t="s">
        <v>28</v>
      </c>
      <c r="P206" s="207" t="s">
        <v>265</v>
      </c>
      <c r="Q206" s="207" t="s">
        <v>265</v>
      </c>
      <c r="R206" s="209"/>
      <c r="S206" s="9" t="str">
        <f t="shared" si="3"/>
        <v/>
      </c>
    </row>
    <row r="207" spans="2:19" s="78" customFormat="1" ht="15.6" customHeight="1" thickTop="1" thickBot="1" x14ac:dyDescent="0.25">
      <c r="B207" s="446"/>
      <c r="C207" s="459"/>
      <c r="D207" s="446"/>
      <c r="E207" s="459"/>
      <c r="F207" s="766"/>
      <c r="G207" s="123">
        <f>'Mapa de Risco'!F207</f>
        <v>0</v>
      </c>
      <c r="H207" s="770"/>
      <c r="I207" s="759"/>
      <c r="J207" s="207" t="s">
        <v>28</v>
      </c>
      <c r="K207" s="208"/>
      <c r="L207" s="207" t="s">
        <v>28</v>
      </c>
      <c r="M207" s="207" t="s">
        <v>28</v>
      </c>
      <c r="N207" s="207" t="s">
        <v>28</v>
      </c>
      <c r="O207" s="207" t="s">
        <v>28</v>
      </c>
      <c r="P207" s="207" t="s">
        <v>265</v>
      </c>
      <c r="Q207" s="207" t="s">
        <v>265</v>
      </c>
      <c r="R207" s="209"/>
      <c r="S207" s="9" t="str">
        <f t="shared" si="3"/>
        <v/>
      </c>
    </row>
    <row r="208" spans="2:19" s="78" customFormat="1" ht="15.6" customHeight="1" thickTop="1" thickBot="1" x14ac:dyDescent="0.25">
      <c r="B208" s="446"/>
      <c r="C208" s="459"/>
      <c r="D208" s="446"/>
      <c r="E208" s="459"/>
      <c r="F208" s="766"/>
      <c r="G208" s="123">
        <f>'Mapa de Risco'!F208</f>
        <v>0</v>
      </c>
      <c r="H208" s="770"/>
      <c r="I208" s="759"/>
      <c r="J208" s="207" t="s">
        <v>28</v>
      </c>
      <c r="K208" s="208"/>
      <c r="L208" s="207" t="s">
        <v>28</v>
      </c>
      <c r="M208" s="207" t="s">
        <v>28</v>
      </c>
      <c r="N208" s="207" t="s">
        <v>28</v>
      </c>
      <c r="O208" s="207" t="s">
        <v>28</v>
      </c>
      <c r="P208" s="207" t="s">
        <v>265</v>
      </c>
      <c r="Q208" s="207" t="s">
        <v>265</v>
      </c>
      <c r="R208" s="209"/>
      <c r="S208" s="9" t="str">
        <f t="shared" si="3"/>
        <v/>
      </c>
    </row>
    <row r="209" spans="2:19" s="78" customFormat="1" ht="15.6" customHeight="1" thickTop="1" thickBot="1" x14ac:dyDescent="0.25">
      <c r="B209" s="446"/>
      <c r="C209" s="459"/>
      <c r="D209" s="446"/>
      <c r="E209" s="459"/>
      <c r="F209" s="766"/>
      <c r="G209" s="123">
        <f>'Mapa de Risco'!F209</f>
        <v>0</v>
      </c>
      <c r="H209" s="770"/>
      <c r="I209" s="759"/>
      <c r="J209" s="207" t="s">
        <v>28</v>
      </c>
      <c r="K209" s="208"/>
      <c r="L209" s="207" t="s">
        <v>28</v>
      </c>
      <c r="M209" s="207" t="s">
        <v>28</v>
      </c>
      <c r="N209" s="207" t="s">
        <v>28</v>
      </c>
      <c r="O209" s="207" t="s">
        <v>28</v>
      </c>
      <c r="P209" s="207" t="s">
        <v>265</v>
      </c>
      <c r="Q209" s="207" t="s">
        <v>265</v>
      </c>
      <c r="R209" s="209"/>
      <c r="S209" s="9" t="str">
        <f t="shared" si="3"/>
        <v/>
      </c>
    </row>
    <row r="210" spans="2:19" s="78" customFormat="1" ht="15.6" customHeight="1" thickTop="1" thickBot="1" x14ac:dyDescent="0.25">
      <c r="B210" s="446"/>
      <c r="C210" s="459"/>
      <c r="D210" s="446"/>
      <c r="E210" s="459"/>
      <c r="F210" s="766"/>
      <c r="G210" s="123">
        <f>'Mapa de Risco'!F210</f>
        <v>0</v>
      </c>
      <c r="H210" s="770"/>
      <c r="I210" s="759"/>
      <c r="J210" s="207" t="s">
        <v>28</v>
      </c>
      <c r="K210" s="208"/>
      <c r="L210" s="207" t="s">
        <v>28</v>
      </c>
      <c r="M210" s="207" t="s">
        <v>28</v>
      </c>
      <c r="N210" s="207" t="s">
        <v>28</v>
      </c>
      <c r="O210" s="207" t="s">
        <v>28</v>
      </c>
      <c r="P210" s="207" t="s">
        <v>265</v>
      </c>
      <c r="Q210" s="207" t="s">
        <v>265</v>
      </c>
      <c r="R210" s="209"/>
      <c r="S210" s="9" t="str">
        <f t="shared" si="3"/>
        <v/>
      </c>
    </row>
    <row r="211" spans="2:19" s="78" customFormat="1" ht="15.6" customHeight="1" thickTop="1" thickBot="1" x14ac:dyDescent="0.25">
      <c r="B211" s="446"/>
      <c r="C211" s="459"/>
      <c r="D211" s="447"/>
      <c r="E211" s="460"/>
      <c r="F211" s="766"/>
      <c r="G211" s="123">
        <f>'Mapa de Risco'!F211</f>
        <v>0</v>
      </c>
      <c r="H211" s="770"/>
      <c r="I211" s="760"/>
      <c r="J211" s="207" t="s">
        <v>28</v>
      </c>
      <c r="K211" s="208"/>
      <c r="L211" s="207" t="s">
        <v>28</v>
      </c>
      <c r="M211" s="207" t="s">
        <v>28</v>
      </c>
      <c r="N211" s="207" t="s">
        <v>28</v>
      </c>
      <c r="O211" s="207" t="s">
        <v>28</v>
      </c>
      <c r="P211" s="207" t="s">
        <v>265</v>
      </c>
      <c r="Q211" s="207" t="s">
        <v>265</v>
      </c>
      <c r="R211" s="209"/>
      <c r="S211" s="9" t="str">
        <f t="shared" si="3"/>
        <v/>
      </c>
    </row>
    <row r="212" spans="2:19" s="78" customFormat="1" ht="15.6" customHeight="1" thickTop="1" thickBot="1" x14ac:dyDescent="0.25">
      <c r="B212" s="446"/>
      <c r="C212" s="459"/>
      <c r="D212" s="445" t="str">
        <f>'Mapa de Risco'!D212:D221</f>
        <v>FCS.05</v>
      </c>
      <c r="E212" s="470">
        <f>'Mapa de Risco'!E212:E221</f>
        <v>0</v>
      </c>
      <c r="F212" s="766" t="str">
        <f>'Mapa de Risco'!G212:G221</f>
        <v>Evento 21</v>
      </c>
      <c r="G212" s="123">
        <f>'Mapa de Risco'!F212</f>
        <v>0</v>
      </c>
      <c r="H212" s="770" t="str">
        <f>'Avaliar os Controles Existent.'!AD212:AD221</f>
        <v/>
      </c>
      <c r="I212" s="758"/>
      <c r="J212" s="207" t="s">
        <v>28</v>
      </c>
      <c r="K212" s="208"/>
      <c r="L212" s="207" t="s">
        <v>28</v>
      </c>
      <c r="M212" s="207" t="s">
        <v>28</v>
      </c>
      <c r="N212" s="207" t="s">
        <v>28</v>
      </c>
      <c r="O212" s="207" t="s">
        <v>28</v>
      </c>
      <c r="P212" s="207" t="s">
        <v>265</v>
      </c>
      <c r="Q212" s="207" t="s">
        <v>265</v>
      </c>
      <c r="R212" s="209"/>
      <c r="S212" s="9" t="str">
        <f t="shared" si="3"/>
        <v/>
      </c>
    </row>
    <row r="213" spans="2:19" s="78" customFormat="1" ht="15.6" customHeight="1" thickTop="1" thickBot="1" x14ac:dyDescent="0.25">
      <c r="B213" s="446"/>
      <c r="C213" s="459"/>
      <c r="D213" s="446"/>
      <c r="E213" s="459"/>
      <c r="F213" s="766"/>
      <c r="G213" s="123">
        <f>'Mapa de Risco'!F213</f>
        <v>0</v>
      </c>
      <c r="H213" s="770"/>
      <c r="I213" s="759"/>
      <c r="J213" s="207" t="s">
        <v>28</v>
      </c>
      <c r="K213" s="208"/>
      <c r="L213" s="207" t="s">
        <v>28</v>
      </c>
      <c r="M213" s="207" t="s">
        <v>28</v>
      </c>
      <c r="N213" s="207" t="s">
        <v>28</v>
      </c>
      <c r="O213" s="207" t="s">
        <v>28</v>
      </c>
      <c r="P213" s="207" t="s">
        <v>265</v>
      </c>
      <c r="Q213" s="207" t="s">
        <v>265</v>
      </c>
      <c r="R213" s="209"/>
      <c r="S213" s="9" t="str">
        <f t="shared" si="3"/>
        <v/>
      </c>
    </row>
    <row r="214" spans="2:19" s="78" customFormat="1" ht="15.6" customHeight="1" thickTop="1" thickBot="1" x14ac:dyDescent="0.25">
      <c r="B214" s="446"/>
      <c r="C214" s="459"/>
      <c r="D214" s="446"/>
      <c r="E214" s="459"/>
      <c r="F214" s="766"/>
      <c r="G214" s="123">
        <f>'Mapa de Risco'!F214</f>
        <v>0</v>
      </c>
      <c r="H214" s="770"/>
      <c r="I214" s="759"/>
      <c r="J214" s="207" t="s">
        <v>28</v>
      </c>
      <c r="K214" s="208"/>
      <c r="L214" s="207" t="s">
        <v>28</v>
      </c>
      <c r="M214" s="207" t="s">
        <v>28</v>
      </c>
      <c r="N214" s="207" t="s">
        <v>28</v>
      </c>
      <c r="O214" s="207" t="s">
        <v>28</v>
      </c>
      <c r="P214" s="207" t="s">
        <v>265</v>
      </c>
      <c r="Q214" s="207" t="s">
        <v>265</v>
      </c>
      <c r="R214" s="209"/>
      <c r="S214" s="9" t="str">
        <f t="shared" si="3"/>
        <v/>
      </c>
    </row>
    <row r="215" spans="2:19" s="78" customFormat="1" ht="15.6" customHeight="1" thickTop="1" thickBot="1" x14ac:dyDescent="0.25">
      <c r="B215" s="446"/>
      <c r="C215" s="459"/>
      <c r="D215" s="446"/>
      <c r="E215" s="459"/>
      <c r="F215" s="766"/>
      <c r="G215" s="123">
        <f>'Mapa de Risco'!F215</f>
        <v>0</v>
      </c>
      <c r="H215" s="770"/>
      <c r="I215" s="759"/>
      <c r="J215" s="207" t="s">
        <v>28</v>
      </c>
      <c r="K215" s="208"/>
      <c r="L215" s="207" t="s">
        <v>28</v>
      </c>
      <c r="M215" s="207" t="s">
        <v>28</v>
      </c>
      <c r="N215" s="207" t="s">
        <v>28</v>
      </c>
      <c r="O215" s="207" t="s">
        <v>28</v>
      </c>
      <c r="P215" s="207" t="s">
        <v>265</v>
      </c>
      <c r="Q215" s="207" t="s">
        <v>265</v>
      </c>
      <c r="R215" s="209"/>
      <c r="S215" s="9" t="str">
        <f t="shared" si="3"/>
        <v/>
      </c>
    </row>
    <row r="216" spans="2:19" s="78" customFormat="1" ht="15.6" customHeight="1" thickTop="1" thickBot="1" x14ac:dyDescent="0.25">
      <c r="B216" s="446"/>
      <c r="C216" s="459"/>
      <c r="D216" s="446"/>
      <c r="E216" s="459"/>
      <c r="F216" s="766"/>
      <c r="G216" s="123">
        <f>'Mapa de Risco'!F216</f>
        <v>0</v>
      </c>
      <c r="H216" s="770"/>
      <c r="I216" s="759"/>
      <c r="J216" s="207" t="s">
        <v>28</v>
      </c>
      <c r="K216" s="208"/>
      <c r="L216" s="207" t="s">
        <v>28</v>
      </c>
      <c r="M216" s="207" t="s">
        <v>28</v>
      </c>
      <c r="N216" s="207" t="s">
        <v>28</v>
      </c>
      <c r="O216" s="207" t="s">
        <v>28</v>
      </c>
      <c r="P216" s="207" t="s">
        <v>265</v>
      </c>
      <c r="Q216" s="207" t="s">
        <v>265</v>
      </c>
      <c r="R216" s="209"/>
      <c r="S216" s="9" t="str">
        <f t="shared" si="3"/>
        <v/>
      </c>
    </row>
    <row r="217" spans="2:19" s="78" customFormat="1" ht="15.6" customHeight="1" thickTop="1" thickBot="1" x14ac:dyDescent="0.25">
      <c r="B217" s="446"/>
      <c r="C217" s="459"/>
      <c r="D217" s="446"/>
      <c r="E217" s="459"/>
      <c r="F217" s="766"/>
      <c r="G217" s="123">
        <f>'Mapa de Risco'!F217</f>
        <v>0</v>
      </c>
      <c r="H217" s="770"/>
      <c r="I217" s="759"/>
      <c r="J217" s="207" t="s">
        <v>28</v>
      </c>
      <c r="K217" s="208"/>
      <c r="L217" s="207" t="s">
        <v>28</v>
      </c>
      <c r="M217" s="207" t="s">
        <v>28</v>
      </c>
      <c r="N217" s="207" t="s">
        <v>28</v>
      </c>
      <c r="O217" s="207" t="s">
        <v>28</v>
      </c>
      <c r="P217" s="207" t="s">
        <v>265</v>
      </c>
      <c r="Q217" s="207" t="s">
        <v>265</v>
      </c>
      <c r="R217" s="209"/>
      <c r="S217" s="9" t="str">
        <f t="shared" si="3"/>
        <v/>
      </c>
    </row>
    <row r="218" spans="2:19" s="78" customFormat="1" ht="15.6" customHeight="1" thickTop="1" thickBot="1" x14ac:dyDescent="0.25">
      <c r="B218" s="446"/>
      <c r="C218" s="459"/>
      <c r="D218" s="446"/>
      <c r="E218" s="459"/>
      <c r="F218" s="766"/>
      <c r="G218" s="123">
        <f>'Mapa de Risco'!F218</f>
        <v>0</v>
      </c>
      <c r="H218" s="770"/>
      <c r="I218" s="759"/>
      <c r="J218" s="207" t="s">
        <v>28</v>
      </c>
      <c r="K218" s="208"/>
      <c r="L218" s="207" t="s">
        <v>28</v>
      </c>
      <c r="M218" s="207" t="s">
        <v>28</v>
      </c>
      <c r="N218" s="207" t="s">
        <v>28</v>
      </c>
      <c r="O218" s="207" t="s">
        <v>28</v>
      </c>
      <c r="P218" s="207" t="s">
        <v>265</v>
      </c>
      <c r="Q218" s="207" t="s">
        <v>265</v>
      </c>
      <c r="R218" s="209"/>
      <c r="S218" s="9" t="str">
        <f t="shared" si="3"/>
        <v/>
      </c>
    </row>
    <row r="219" spans="2:19" s="78" customFormat="1" ht="15.6" customHeight="1" thickTop="1" thickBot="1" x14ac:dyDescent="0.25">
      <c r="B219" s="446"/>
      <c r="C219" s="459"/>
      <c r="D219" s="446"/>
      <c r="E219" s="459"/>
      <c r="F219" s="766"/>
      <c r="G219" s="123">
        <f>'Mapa de Risco'!F219</f>
        <v>0</v>
      </c>
      <c r="H219" s="770"/>
      <c r="I219" s="759"/>
      <c r="J219" s="207" t="s">
        <v>28</v>
      </c>
      <c r="K219" s="208"/>
      <c r="L219" s="207" t="s">
        <v>28</v>
      </c>
      <c r="M219" s="207" t="s">
        <v>28</v>
      </c>
      <c r="N219" s="207" t="s">
        <v>28</v>
      </c>
      <c r="O219" s="207" t="s">
        <v>28</v>
      </c>
      <c r="P219" s="207" t="s">
        <v>265</v>
      </c>
      <c r="Q219" s="207" t="s">
        <v>265</v>
      </c>
      <c r="R219" s="209"/>
      <c r="S219" s="9" t="str">
        <f t="shared" si="3"/>
        <v/>
      </c>
    </row>
    <row r="220" spans="2:19" s="78" customFormat="1" ht="15.6" customHeight="1" thickTop="1" thickBot="1" x14ac:dyDescent="0.25">
      <c r="B220" s="446"/>
      <c r="C220" s="459"/>
      <c r="D220" s="446"/>
      <c r="E220" s="459"/>
      <c r="F220" s="766"/>
      <c r="G220" s="123">
        <f>'Mapa de Risco'!F220</f>
        <v>0</v>
      </c>
      <c r="H220" s="770"/>
      <c r="I220" s="759"/>
      <c r="J220" s="207" t="s">
        <v>28</v>
      </c>
      <c r="K220" s="208"/>
      <c r="L220" s="207" t="s">
        <v>28</v>
      </c>
      <c r="M220" s="207" t="s">
        <v>28</v>
      </c>
      <c r="N220" s="207" t="s">
        <v>28</v>
      </c>
      <c r="O220" s="207" t="s">
        <v>28</v>
      </c>
      <c r="P220" s="207" t="s">
        <v>265</v>
      </c>
      <c r="Q220" s="207" t="s">
        <v>265</v>
      </c>
      <c r="R220" s="209"/>
      <c r="S220" s="9" t="str">
        <f t="shared" si="3"/>
        <v/>
      </c>
    </row>
    <row r="221" spans="2:19" s="78" customFormat="1" ht="15.6" customHeight="1" thickTop="1" thickBot="1" x14ac:dyDescent="0.25">
      <c r="B221" s="446"/>
      <c r="C221" s="459"/>
      <c r="D221" s="447"/>
      <c r="E221" s="460"/>
      <c r="F221" s="766"/>
      <c r="G221" s="123">
        <f>'Mapa de Risco'!F221</f>
        <v>0</v>
      </c>
      <c r="H221" s="770"/>
      <c r="I221" s="760"/>
      <c r="J221" s="207" t="s">
        <v>28</v>
      </c>
      <c r="K221" s="208"/>
      <c r="L221" s="207" t="s">
        <v>28</v>
      </c>
      <c r="M221" s="207" t="s">
        <v>28</v>
      </c>
      <c r="N221" s="207" t="s">
        <v>28</v>
      </c>
      <c r="O221" s="207" t="s">
        <v>28</v>
      </c>
      <c r="P221" s="207" t="s">
        <v>265</v>
      </c>
      <c r="Q221" s="207" t="s">
        <v>265</v>
      </c>
      <c r="R221" s="209"/>
      <c r="S221" s="9" t="str">
        <f t="shared" si="3"/>
        <v/>
      </c>
    </row>
    <row r="222" spans="2:19" s="78" customFormat="1" ht="15.6" customHeight="1" thickTop="1" thickBot="1" x14ac:dyDescent="0.25">
      <c r="B222" s="446"/>
      <c r="C222" s="459"/>
      <c r="D222" s="445" t="str">
        <f>'Mapa de Risco'!D222:D231</f>
        <v>FCS.06</v>
      </c>
      <c r="E222" s="470">
        <f>'Mapa de Risco'!E222:E231</f>
        <v>0</v>
      </c>
      <c r="F222" s="766" t="str">
        <f>'Mapa de Risco'!G222:G231</f>
        <v>Evento 22</v>
      </c>
      <c r="G222" s="123">
        <f>'Mapa de Risco'!F222</f>
        <v>0</v>
      </c>
      <c r="H222" s="770" t="str">
        <f>'Avaliar os Controles Existent.'!AD222:AD231</f>
        <v/>
      </c>
      <c r="I222" s="758"/>
      <c r="J222" s="207" t="s">
        <v>28</v>
      </c>
      <c r="K222" s="208"/>
      <c r="L222" s="207" t="s">
        <v>28</v>
      </c>
      <c r="M222" s="207" t="s">
        <v>28</v>
      </c>
      <c r="N222" s="207" t="s">
        <v>28</v>
      </c>
      <c r="O222" s="207" t="s">
        <v>28</v>
      </c>
      <c r="P222" s="207" t="s">
        <v>265</v>
      </c>
      <c r="Q222" s="207" t="s">
        <v>265</v>
      </c>
      <c r="R222" s="209"/>
      <c r="S222" s="9" t="str">
        <f t="shared" si="3"/>
        <v/>
      </c>
    </row>
    <row r="223" spans="2:19" s="78" customFormat="1" ht="15.6" customHeight="1" thickTop="1" thickBot="1" x14ac:dyDescent="0.25">
      <c r="B223" s="446"/>
      <c r="C223" s="459"/>
      <c r="D223" s="446"/>
      <c r="E223" s="459"/>
      <c r="F223" s="766"/>
      <c r="G223" s="123">
        <f>'Mapa de Risco'!F223</f>
        <v>0</v>
      </c>
      <c r="H223" s="770"/>
      <c r="I223" s="759"/>
      <c r="J223" s="207" t="s">
        <v>28</v>
      </c>
      <c r="K223" s="208"/>
      <c r="L223" s="207" t="s">
        <v>28</v>
      </c>
      <c r="M223" s="207" t="s">
        <v>28</v>
      </c>
      <c r="N223" s="207" t="s">
        <v>28</v>
      </c>
      <c r="O223" s="207" t="s">
        <v>28</v>
      </c>
      <c r="P223" s="207" t="s">
        <v>265</v>
      </c>
      <c r="Q223" s="207" t="s">
        <v>265</v>
      </c>
      <c r="R223" s="209"/>
      <c r="S223" s="9" t="str">
        <f t="shared" si="3"/>
        <v/>
      </c>
    </row>
    <row r="224" spans="2:19" s="78" customFormat="1" ht="15.6" customHeight="1" thickTop="1" thickBot="1" x14ac:dyDescent="0.25">
      <c r="B224" s="446"/>
      <c r="C224" s="459"/>
      <c r="D224" s="446"/>
      <c r="E224" s="459"/>
      <c r="F224" s="766"/>
      <c r="G224" s="123">
        <f>'Mapa de Risco'!F224</f>
        <v>0</v>
      </c>
      <c r="H224" s="770"/>
      <c r="I224" s="759"/>
      <c r="J224" s="207" t="s">
        <v>28</v>
      </c>
      <c r="K224" s="208"/>
      <c r="L224" s="207" t="s">
        <v>28</v>
      </c>
      <c r="M224" s="207" t="s">
        <v>28</v>
      </c>
      <c r="N224" s="207" t="s">
        <v>28</v>
      </c>
      <c r="O224" s="207" t="s">
        <v>28</v>
      </c>
      <c r="P224" s="207" t="s">
        <v>265</v>
      </c>
      <c r="Q224" s="207" t="s">
        <v>265</v>
      </c>
      <c r="R224" s="209"/>
      <c r="S224" s="9" t="str">
        <f t="shared" si="3"/>
        <v/>
      </c>
    </row>
    <row r="225" spans="2:19" s="78" customFormat="1" ht="15.6" customHeight="1" thickTop="1" thickBot="1" x14ac:dyDescent="0.25">
      <c r="B225" s="446"/>
      <c r="C225" s="459"/>
      <c r="D225" s="446"/>
      <c r="E225" s="459"/>
      <c r="F225" s="766"/>
      <c r="G225" s="123">
        <f>'Mapa de Risco'!F225</f>
        <v>0</v>
      </c>
      <c r="H225" s="770"/>
      <c r="I225" s="759"/>
      <c r="J225" s="207" t="s">
        <v>28</v>
      </c>
      <c r="K225" s="208"/>
      <c r="L225" s="207" t="s">
        <v>28</v>
      </c>
      <c r="M225" s="207" t="s">
        <v>28</v>
      </c>
      <c r="N225" s="207" t="s">
        <v>28</v>
      </c>
      <c r="O225" s="207" t="s">
        <v>28</v>
      </c>
      <c r="P225" s="207" t="s">
        <v>265</v>
      </c>
      <c r="Q225" s="207" t="s">
        <v>265</v>
      </c>
      <c r="R225" s="209"/>
      <c r="S225" s="9" t="str">
        <f t="shared" si="3"/>
        <v/>
      </c>
    </row>
    <row r="226" spans="2:19" s="78" customFormat="1" ht="15.6" customHeight="1" thickTop="1" thickBot="1" x14ac:dyDescent="0.25">
      <c r="B226" s="446"/>
      <c r="C226" s="459"/>
      <c r="D226" s="446"/>
      <c r="E226" s="459"/>
      <c r="F226" s="766"/>
      <c r="G226" s="123">
        <f>'Mapa de Risco'!F226</f>
        <v>0</v>
      </c>
      <c r="H226" s="770"/>
      <c r="I226" s="759"/>
      <c r="J226" s="207" t="s">
        <v>28</v>
      </c>
      <c r="K226" s="208"/>
      <c r="L226" s="207" t="s">
        <v>28</v>
      </c>
      <c r="M226" s="207" t="s">
        <v>28</v>
      </c>
      <c r="N226" s="207" t="s">
        <v>28</v>
      </c>
      <c r="O226" s="207" t="s">
        <v>28</v>
      </c>
      <c r="P226" s="207" t="s">
        <v>265</v>
      </c>
      <c r="Q226" s="207" t="s">
        <v>265</v>
      </c>
      <c r="R226" s="209"/>
      <c r="S226" s="9" t="str">
        <f t="shared" si="3"/>
        <v/>
      </c>
    </row>
    <row r="227" spans="2:19" s="78" customFormat="1" ht="15.6" customHeight="1" thickTop="1" thickBot="1" x14ac:dyDescent="0.25">
      <c r="B227" s="446"/>
      <c r="C227" s="459"/>
      <c r="D227" s="446"/>
      <c r="E227" s="459"/>
      <c r="F227" s="766"/>
      <c r="G227" s="123">
        <f>'Mapa de Risco'!F227</f>
        <v>0</v>
      </c>
      <c r="H227" s="770"/>
      <c r="I227" s="759"/>
      <c r="J227" s="207" t="s">
        <v>28</v>
      </c>
      <c r="K227" s="208"/>
      <c r="L227" s="207" t="s">
        <v>28</v>
      </c>
      <c r="M227" s="207" t="s">
        <v>28</v>
      </c>
      <c r="N227" s="207" t="s">
        <v>28</v>
      </c>
      <c r="O227" s="207" t="s">
        <v>28</v>
      </c>
      <c r="P227" s="207" t="s">
        <v>265</v>
      </c>
      <c r="Q227" s="207" t="s">
        <v>265</v>
      </c>
      <c r="R227" s="209"/>
      <c r="S227" s="9" t="str">
        <f t="shared" si="3"/>
        <v/>
      </c>
    </row>
    <row r="228" spans="2:19" s="78" customFormat="1" ht="15.6" customHeight="1" thickTop="1" thickBot="1" x14ac:dyDescent="0.25">
      <c r="B228" s="446"/>
      <c r="C228" s="459"/>
      <c r="D228" s="446"/>
      <c r="E228" s="459"/>
      <c r="F228" s="766"/>
      <c r="G228" s="123">
        <f>'Mapa de Risco'!F228</f>
        <v>0</v>
      </c>
      <c r="H228" s="770"/>
      <c r="I228" s="759"/>
      <c r="J228" s="207" t="s">
        <v>28</v>
      </c>
      <c r="K228" s="208"/>
      <c r="L228" s="207" t="s">
        <v>28</v>
      </c>
      <c r="M228" s="207" t="s">
        <v>28</v>
      </c>
      <c r="N228" s="207" t="s">
        <v>28</v>
      </c>
      <c r="O228" s="207" t="s">
        <v>28</v>
      </c>
      <c r="P228" s="207" t="s">
        <v>265</v>
      </c>
      <c r="Q228" s="207" t="s">
        <v>265</v>
      </c>
      <c r="R228" s="209"/>
      <c r="S228" s="9" t="str">
        <f t="shared" si="3"/>
        <v/>
      </c>
    </row>
    <row r="229" spans="2:19" s="78" customFormat="1" ht="15.6" customHeight="1" thickTop="1" thickBot="1" x14ac:dyDescent="0.25">
      <c r="B229" s="446"/>
      <c r="C229" s="459"/>
      <c r="D229" s="446"/>
      <c r="E229" s="459"/>
      <c r="F229" s="766"/>
      <c r="G229" s="123">
        <f>'Mapa de Risco'!F229</f>
        <v>0</v>
      </c>
      <c r="H229" s="770"/>
      <c r="I229" s="759"/>
      <c r="J229" s="207" t="s">
        <v>28</v>
      </c>
      <c r="K229" s="208"/>
      <c r="L229" s="207" t="s">
        <v>28</v>
      </c>
      <c r="M229" s="207" t="s">
        <v>28</v>
      </c>
      <c r="N229" s="207" t="s">
        <v>28</v>
      </c>
      <c r="O229" s="207" t="s">
        <v>28</v>
      </c>
      <c r="P229" s="207" t="s">
        <v>265</v>
      </c>
      <c r="Q229" s="207" t="s">
        <v>265</v>
      </c>
      <c r="R229" s="209"/>
      <c r="S229" s="9" t="str">
        <f t="shared" si="3"/>
        <v/>
      </c>
    </row>
    <row r="230" spans="2:19" s="78" customFormat="1" ht="15.6" customHeight="1" thickTop="1" thickBot="1" x14ac:dyDescent="0.25">
      <c r="B230" s="446"/>
      <c r="C230" s="459"/>
      <c r="D230" s="446"/>
      <c r="E230" s="459"/>
      <c r="F230" s="766"/>
      <c r="G230" s="123">
        <f>'Mapa de Risco'!F230</f>
        <v>0</v>
      </c>
      <c r="H230" s="770"/>
      <c r="I230" s="759"/>
      <c r="J230" s="207" t="s">
        <v>28</v>
      </c>
      <c r="K230" s="208"/>
      <c r="L230" s="207" t="s">
        <v>28</v>
      </c>
      <c r="M230" s="207" t="s">
        <v>28</v>
      </c>
      <c r="N230" s="207" t="s">
        <v>28</v>
      </c>
      <c r="O230" s="207" t="s">
        <v>28</v>
      </c>
      <c r="P230" s="207" t="s">
        <v>265</v>
      </c>
      <c r="Q230" s="207" t="s">
        <v>265</v>
      </c>
      <c r="R230" s="209"/>
      <c r="S230" s="9" t="str">
        <f t="shared" si="3"/>
        <v/>
      </c>
    </row>
    <row r="231" spans="2:19" s="78" customFormat="1" ht="15.6" customHeight="1" thickTop="1" thickBot="1" x14ac:dyDescent="0.25">
      <c r="B231" s="446"/>
      <c r="C231" s="459"/>
      <c r="D231" s="447"/>
      <c r="E231" s="460"/>
      <c r="F231" s="766"/>
      <c r="G231" s="123">
        <f>'Mapa de Risco'!F231</f>
        <v>0</v>
      </c>
      <c r="H231" s="770"/>
      <c r="I231" s="760"/>
      <c r="J231" s="207" t="s">
        <v>28</v>
      </c>
      <c r="K231" s="208"/>
      <c r="L231" s="207" t="s">
        <v>28</v>
      </c>
      <c r="M231" s="207" t="s">
        <v>28</v>
      </c>
      <c r="N231" s="207" t="s">
        <v>28</v>
      </c>
      <c r="O231" s="207" t="s">
        <v>28</v>
      </c>
      <c r="P231" s="207" t="s">
        <v>265</v>
      </c>
      <c r="Q231" s="207" t="s">
        <v>265</v>
      </c>
      <c r="R231" s="209"/>
      <c r="S231" s="9" t="str">
        <f t="shared" si="3"/>
        <v/>
      </c>
    </row>
    <row r="232" spans="2:19" s="78" customFormat="1" ht="15.6" customHeight="1" thickTop="1" thickBot="1" x14ac:dyDescent="0.25">
      <c r="B232" s="446"/>
      <c r="C232" s="459"/>
      <c r="D232" s="445" t="str">
        <f>'Mapa de Risco'!D232:D241</f>
        <v>FCS.07</v>
      </c>
      <c r="E232" s="470">
        <f>'Mapa de Risco'!E232:E241</f>
        <v>0</v>
      </c>
      <c r="F232" s="766" t="str">
        <f>'Mapa de Risco'!G232:G241</f>
        <v>Evento 23</v>
      </c>
      <c r="G232" s="123">
        <f>'Mapa de Risco'!F232</f>
        <v>0</v>
      </c>
      <c r="H232" s="770" t="str">
        <f>'Avaliar os Controles Existent.'!AD232:AD241</f>
        <v/>
      </c>
      <c r="I232" s="758"/>
      <c r="J232" s="207" t="s">
        <v>28</v>
      </c>
      <c r="K232" s="208"/>
      <c r="L232" s="207" t="s">
        <v>28</v>
      </c>
      <c r="M232" s="207" t="s">
        <v>28</v>
      </c>
      <c r="N232" s="207" t="s">
        <v>28</v>
      </c>
      <c r="O232" s="207" t="s">
        <v>28</v>
      </c>
      <c r="P232" s="207" t="s">
        <v>265</v>
      </c>
      <c r="Q232" s="207" t="s">
        <v>265</v>
      </c>
      <c r="R232" s="209"/>
      <c r="S232" s="9" t="str">
        <f t="shared" si="3"/>
        <v/>
      </c>
    </row>
    <row r="233" spans="2:19" s="78" customFormat="1" ht="15.6" customHeight="1" thickTop="1" thickBot="1" x14ac:dyDescent="0.25">
      <c r="B233" s="446"/>
      <c r="C233" s="459"/>
      <c r="D233" s="446"/>
      <c r="E233" s="459"/>
      <c r="F233" s="766"/>
      <c r="G233" s="123">
        <f>'Mapa de Risco'!F233</f>
        <v>0</v>
      </c>
      <c r="H233" s="770"/>
      <c r="I233" s="759"/>
      <c r="J233" s="207" t="s">
        <v>28</v>
      </c>
      <c r="K233" s="208"/>
      <c r="L233" s="207" t="s">
        <v>28</v>
      </c>
      <c r="M233" s="207" t="s">
        <v>28</v>
      </c>
      <c r="N233" s="207" t="s">
        <v>28</v>
      </c>
      <c r="O233" s="207" t="s">
        <v>28</v>
      </c>
      <c r="P233" s="207" t="s">
        <v>265</v>
      </c>
      <c r="Q233" s="207" t="s">
        <v>265</v>
      </c>
      <c r="R233" s="209"/>
      <c r="S233" s="9" t="str">
        <f t="shared" si="3"/>
        <v/>
      </c>
    </row>
    <row r="234" spans="2:19" s="78" customFormat="1" ht="15.6" customHeight="1" thickTop="1" thickBot="1" x14ac:dyDescent="0.25">
      <c r="B234" s="446"/>
      <c r="C234" s="459"/>
      <c r="D234" s="446"/>
      <c r="E234" s="459"/>
      <c r="F234" s="766"/>
      <c r="G234" s="123">
        <f>'Mapa de Risco'!F234</f>
        <v>0</v>
      </c>
      <c r="H234" s="770"/>
      <c r="I234" s="759"/>
      <c r="J234" s="207" t="s">
        <v>28</v>
      </c>
      <c r="K234" s="208"/>
      <c r="L234" s="207" t="s">
        <v>28</v>
      </c>
      <c r="M234" s="207" t="s">
        <v>28</v>
      </c>
      <c r="N234" s="207" t="s">
        <v>28</v>
      </c>
      <c r="O234" s="207" t="s">
        <v>28</v>
      </c>
      <c r="P234" s="207" t="s">
        <v>265</v>
      </c>
      <c r="Q234" s="207" t="s">
        <v>265</v>
      </c>
      <c r="R234" s="209"/>
      <c r="S234" s="9" t="str">
        <f t="shared" si="3"/>
        <v/>
      </c>
    </row>
    <row r="235" spans="2:19" s="78" customFormat="1" ht="15.6" customHeight="1" thickTop="1" thickBot="1" x14ac:dyDescent="0.25">
      <c r="B235" s="446"/>
      <c r="C235" s="459"/>
      <c r="D235" s="446"/>
      <c r="E235" s="459"/>
      <c r="F235" s="766"/>
      <c r="G235" s="123">
        <f>'Mapa de Risco'!F235</f>
        <v>0</v>
      </c>
      <c r="H235" s="770"/>
      <c r="I235" s="759"/>
      <c r="J235" s="207" t="s">
        <v>28</v>
      </c>
      <c r="K235" s="208"/>
      <c r="L235" s="207" t="s">
        <v>28</v>
      </c>
      <c r="M235" s="207" t="s">
        <v>28</v>
      </c>
      <c r="N235" s="207" t="s">
        <v>28</v>
      </c>
      <c r="O235" s="207" t="s">
        <v>28</v>
      </c>
      <c r="P235" s="207" t="s">
        <v>265</v>
      </c>
      <c r="Q235" s="207" t="s">
        <v>265</v>
      </c>
      <c r="R235" s="209"/>
      <c r="S235" s="9" t="str">
        <f t="shared" si="3"/>
        <v/>
      </c>
    </row>
    <row r="236" spans="2:19" s="78" customFormat="1" ht="15.6" customHeight="1" thickTop="1" thickBot="1" x14ac:dyDescent="0.25">
      <c r="B236" s="446"/>
      <c r="C236" s="459"/>
      <c r="D236" s="446"/>
      <c r="E236" s="459"/>
      <c r="F236" s="766"/>
      <c r="G236" s="123">
        <f>'Mapa de Risco'!F236</f>
        <v>0</v>
      </c>
      <c r="H236" s="770"/>
      <c r="I236" s="759"/>
      <c r="J236" s="207" t="s">
        <v>28</v>
      </c>
      <c r="K236" s="208"/>
      <c r="L236" s="207" t="s">
        <v>28</v>
      </c>
      <c r="M236" s="207" t="s">
        <v>28</v>
      </c>
      <c r="N236" s="207" t="s">
        <v>28</v>
      </c>
      <c r="O236" s="207" t="s">
        <v>28</v>
      </c>
      <c r="P236" s="207" t="s">
        <v>265</v>
      </c>
      <c r="Q236" s="207" t="s">
        <v>265</v>
      </c>
      <c r="R236" s="209"/>
      <c r="S236" s="9" t="str">
        <f t="shared" si="3"/>
        <v/>
      </c>
    </row>
    <row r="237" spans="2:19" s="78" customFormat="1" ht="15.6" customHeight="1" thickTop="1" thickBot="1" x14ac:dyDescent="0.25">
      <c r="B237" s="446"/>
      <c r="C237" s="459"/>
      <c r="D237" s="446"/>
      <c r="E237" s="459"/>
      <c r="F237" s="766"/>
      <c r="G237" s="123">
        <f>'Mapa de Risco'!F237</f>
        <v>0</v>
      </c>
      <c r="H237" s="770"/>
      <c r="I237" s="759"/>
      <c r="J237" s="207" t="s">
        <v>28</v>
      </c>
      <c r="K237" s="208"/>
      <c r="L237" s="207" t="s">
        <v>28</v>
      </c>
      <c r="M237" s="207" t="s">
        <v>28</v>
      </c>
      <c r="N237" s="207" t="s">
        <v>28</v>
      </c>
      <c r="O237" s="207" t="s">
        <v>28</v>
      </c>
      <c r="P237" s="207" t="s">
        <v>265</v>
      </c>
      <c r="Q237" s="207" t="s">
        <v>265</v>
      </c>
      <c r="R237" s="209"/>
      <c r="S237" s="9" t="str">
        <f t="shared" si="3"/>
        <v/>
      </c>
    </row>
    <row r="238" spans="2:19" s="78" customFormat="1" ht="15.6" customHeight="1" thickTop="1" thickBot="1" x14ac:dyDescent="0.25">
      <c r="B238" s="446"/>
      <c r="C238" s="459"/>
      <c r="D238" s="446"/>
      <c r="E238" s="459"/>
      <c r="F238" s="766"/>
      <c r="G238" s="123">
        <f>'Mapa de Risco'!F238</f>
        <v>0</v>
      </c>
      <c r="H238" s="770"/>
      <c r="I238" s="759"/>
      <c r="J238" s="207" t="s">
        <v>28</v>
      </c>
      <c r="K238" s="208"/>
      <c r="L238" s="207" t="s">
        <v>28</v>
      </c>
      <c r="M238" s="207" t="s">
        <v>28</v>
      </c>
      <c r="N238" s="207" t="s">
        <v>28</v>
      </c>
      <c r="O238" s="207" t="s">
        <v>28</v>
      </c>
      <c r="P238" s="207" t="s">
        <v>265</v>
      </c>
      <c r="Q238" s="207" t="s">
        <v>265</v>
      </c>
      <c r="R238" s="209"/>
      <c r="S238" s="9" t="str">
        <f t="shared" si="3"/>
        <v/>
      </c>
    </row>
    <row r="239" spans="2:19" s="78" customFormat="1" ht="15.6" customHeight="1" thickTop="1" thickBot="1" x14ac:dyDescent="0.25">
      <c r="B239" s="446"/>
      <c r="C239" s="459"/>
      <c r="D239" s="446"/>
      <c r="E239" s="459"/>
      <c r="F239" s="766"/>
      <c r="G239" s="123">
        <f>'Mapa de Risco'!F239</f>
        <v>0</v>
      </c>
      <c r="H239" s="770"/>
      <c r="I239" s="759"/>
      <c r="J239" s="207" t="s">
        <v>28</v>
      </c>
      <c r="K239" s="208"/>
      <c r="L239" s="207" t="s">
        <v>28</v>
      </c>
      <c r="M239" s="207" t="s">
        <v>28</v>
      </c>
      <c r="N239" s="207" t="s">
        <v>28</v>
      </c>
      <c r="O239" s="207" t="s">
        <v>28</v>
      </c>
      <c r="P239" s="207" t="s">
        <v>265</v>
      </c>
      <c r="Q239" s="207" t="s">
        <v>265</v>
      </c>
      <c r="R239" s="209"/>
      <c r="S239" s="9" t="str">
        <f t="shared" si="3"/>
        <v/>
      </c>
    </row>
    <row r="240" spans="2:19" s="78" customFormat="1" ht="15.6" customHeight="1" thickTop="1" thickBot="1" x14ac:dyDescent="0.25">
      <c r="B240" s="446"/>
      <c r="C240" s="459"/>
      <c r="D240" s="446"/>
      <c r="E240" s="459"/>
      <c r="F240" s="766"/>
      <c r="G240" s="123">
        <f>'Mapa de Risco'!F240</f>
        <v>0</v>
      </c>
      <c r="H240" s="770"/>
      <c r="I240" s="759"/>
      <c r="J240" s="207" t="s">
        <v>28</v>
      </c>
      <c r="K240" s="208"/>
      <c r="L240" s="207" t="s">
        <v>28</v>
      </c>
      <c r="M240" s="207" t="s">
        <v>28</v>
      </c>
      <c r="N240" s="207" t="s">
        <v>28</v>
      </c>
      <c r="O240" s="207" t="s">
        <v>28</v>
      </c>
      <c r="P240" s="207" t="s">
        <v>265</v>
      </c>
      <c r="Q240" s="207" t="s">
        <v>265</v>
      </c>
      <c r="R240" s="209"/>
      <c r="S240" s="9" t="str">
        <f t="shared" si="3"/>
        <v/>
      </c>
    </row>
    <row r="241" spans="2:19" s="78" customFormat="1" ht="15.6" customHeight="1" thickTop="1" thickBot="1" x14ac:dyDescent="0.25">
      <c r="B241" s="446"/>
      <c r="C241" s="459"/>
      <c r="D241" s="447"/>
      <c r="E241" s="460"/>
      <c r="F241" s="766"/>
      <c r="G241" s="123">
        <f>'Mapa de Risco'!F241</f>
        <v>0</v>
      </c>
      <c r="H241" s="770"/>
      <c r="I241" s="760"/>
      <c r="J241" s="207" t="s">
        <v>28</v>
      </c>
      <c r="K241" s="208"/>
      <c r="L241" s="207" t="s">
        <v>28</v>
      </c>
      <c r="M241" s="207" t="s">
        <v>28</v>
      </c>
      <c r="N241" s="207" t="s">
        <v>28</v>
      </c>
      <c r="O241" s="207" t="s">
        <v>28</v>
      </c>
      <c r="P241" s="207" t="s">
        <v>265</v>
      </c>
      <c r="Q241" s="207" t="s">
        <v>265</v>
      </c>
      <c r="R241" s="209"/>
      <c r="S241" s="9" t="str">
        <f t="shared" si="3"/>
        <v/>
      </c>
    </row>
    <row r="242" spans="2:19" s="78" customFormat="1" ht="15.6" customHeight="1" thickTop="1" thickBot="1" x14ac:dyDescent="0.25">
      <c r="B242" s="446"/>
      <c r="C242" s="459"/>
      <c r="D242" s="445" t="str">
        <f>'Mapa de Risco'!D242:D251</f>
        <v>FCS.08</v>
      </c>
      <c r="E242" s="470">
        <f>'Mapa de Risco'!E242:E251</f>
        <v>0</v>
      </c>
      <c r="F242" s="766" t="str">
        <f>'Mapa de Risco'!G242:G251</f>
        <v>Evento 24</v>
      </c>
      <c r="G242" s="123">
        <f>'Mapa de Risco'!F242</f>
        <v>0</v>
      </c>
      <c r="H242" s="770" t="str">
        <f>'Avaliar os Controles Existent.'!AD242:AD251</f>
        <v/>
      </c>
      <c r="I242" s="758"/>
      <c r="J242" s="207" t="s">
        <v>28</v>
      </c>
      <c r="K242" s="208"/>
      <c r="L242" s="207" t="s">
        <v>28</v>
      </c>
      <c r="M242" s="207" t="s">
        <v>28</v>
      </c>
      <c r="N242" s="207" t="s">
        <v>28</v>
      </c>
      <c r="O242" s="207" t="s">
        <v>28</v>
      </c>
      <c r="P242" s="207" t="s">
        <v>265</v>
      </c>
      <c r="Q242" s="207" t="s">
        <v>265</v>
      </c>
      <c r="R242" s="209"/>
      <c r="S242" s="9" t="str">
        <f t="shared" si="3"/>
        <v/>
      </c>
    </row>
    <row r="243" spans="2:19" s="78" customFormat="1" ht="15.6" customHeight="1" thickTop="1" thickBot="1" x14ac:dyDescent="0.25">
      <c r="B243" s="446"/>
      <c r="C243" s="459"/>
      <c r="D243" s="446"/>
      <c r="E243" s="459"/>
      <c r="F243" s="766"/>
      <c r="G243" s="123">
        <f>'Mapa de Risco'!F243</f>
        <v>0</v>
      </c>
      <c r="H243" s="770"/>
      <c r="I243" s="759"/>
      <c r="J243" s="207" t="s">
        <v>28</v>
      </c>
      <c r="K243" s="208"/>
      <c r="L243" s="207" t="s">
        <v>28</v>
      </c>
      <c r="M243" s="207" t="s">
        <v>28</v>
      </c>
      <c r="N243" s="207" t="s">
        <v>28</v>
      </c>
      <c r="O243" s="207" t="s">
        <v>28</v>
      </c>
      <c r="P243" s="207" t="s">
        <v>265</v>
      </c>
      <c r="Q243" s="207" t="s">
        <v>265</v>
      </c>
      <c r="R243" s="209"/>
      <c r="S243" s="9" t="str">
        <f t="shared" si="3"/>
        <v/>
      </c>
    </row>
    <row r="244" spans="2:19" s="78" customFormat="1" ht="15.6" customHeight="1" thickTop="1" thickBot="1" x14ac:dyDescent="0.25">
      <c r="B244" s="446"/>
      <c r="C244" s="459"/>
      <c r="D244" s="446"/>
      <c r="E244" s="459"/>
      <c r="F244" s="766"/>
      <c r="G244" s="123">
        <f>'Mapa de Risco'!F244</f>
        <v>0</v>
      </c>
      <c r="H244" s="770"/>
      <c r="I244" s="759"/>
      <c r="J244" s="207" t="s">
        <v>28</v>
      </c>
      <c r="K244" s="208"/>
      <c r="L244" s="207" t="s">
        <v>28</v>
      </c>
      <c r="M244" s="207" t="s">
        <v>28</v>
      </c>
      <c r="N244" s="207" t="s">
        <v>28</v>
      </c>
      <c r="O244" s="207" t="s">
        <v>28</v>
      </c>
      <c r="P244" s="207" t="s">
        <v>265</v>
      </c>
      <c r="Q244" s="207" t="s">
        <v>265</v>
      </c>
      <c r="R244" s="209"/>
      <c r="S244" s="9" t="str">
        <f t="shared" si="3"/>
        <v/>
      </c>
    </row>
    <row r="245" spans="2:19" s="78" customFormat="1" ht="15.6" customHeight="1" thickTop="1" thickBot="1" x14ac:dyDescent="0.25">
      <c r="B245" s="446"/>
      <c r="C245" s="459"/>
      <c r="D245" s="446"/>
      <c r="E245" s="459"/>
      <c r="F245" s="766"/>
      <c r="G245" s="123">
        <f>'Mapa de Risco'!F245</f>
        <v>0</v>
      </c>
      <c r="H245" s="770"/>
      <c r="I245" s="759"/>
      <c r="J245" s="207" t="s">
        <v>28</v>
      </c>
      <c r="K245" s="208"/>
      <c r="L245" s="207" t="s">
        <v>28</v>
      </c>
      <c r="M245" s="207" t="s">
        <v>28</v>
      </c>
      <c r="N245" s="207" t="s">
        <v>28</v>
      </c>
      <c r="O245" s="207" t="s">
        <v>28</v>
      </c>
      <c r="P245" s="207" t="s">
        <v>265</v>
      </c>
      <c r="Q245" s="207" t="s">
        <v>265</v>
      </c>
      <c r="R245" s="209"/>
      <c r="S245" s="9" t="str">
        <f t="shared" si="3"/>
        <v/>
      </c>
    </row>
    <row r="246" spans="2:19" s="78" customFormat="1" ht="15.6" customHeight="1" thickTop="1" thickBot="1" x14ac:dyDescent="0.25">
      <c r="B246" s="446"/>
      <c r="C246" s="459"/>
      <c r="D246" s="446"/>
      <c r="E246" s="459"/>
      <c r="F246" s="766"/>
      <c r="G246" s="123">
        <f>'Mapa de Risco'!F246</f>
        <v>0</v>
      </c>
      <c r="H246" s="770"/>
      <c r="I246" s="759"/>
      <c r="J246" s="207" t="s">
        <v>28</v>
      </c>
      <c r="K246" s="208"/>
      <c r="L246" s="207" t="s">
        <v>28</v>
      </c>
      <c r="M246" s="207" t="s">
        <v>28</v>
      </c>
      <c r="N246" s="207" t="s">
        <v>28</v>
      </c>
      <c r="O246" s="207" t="s">
        <v>28</v>
      </c>
      <c r="P246" s="207" t="s">
        <v>265</v>
      </c>
      <c r="Q246" s="207" t="s">
        <v>265</v>
      </c>
      <c r="R246" s="209"/>
      <c r="S246" s="9" t="str">
        <f t="shared" si="3"/>
        <v/>
      </c>
    </row>
    <row r="247" spans="2:19" s="78" customFormat="1" ht="15.6" customHeight="1" thickTop="1" thickBot="1" x14ac:dyDescent="0.25">
      <c r="B247" s="446"/>
      <c r="C247" s="459"/>
      <c r="D247" s="446"/>
      <c r="E247" s="459"/>
      <c r="F247" s="766"/>
      <c r="G247" s="123">
        <f>'Mapa de Risco'!F247</f>
        <v>0</v>
      </c>
      <c r="H247" s="770"/>
      <c r="I247" s="759"/>
      <c r="J247" s="207" t="s">
        <v>28</v>
      </c>
      <c r="K247" s="208"/>
      <c r="L247" s="207" t="s">
        <v>28</v>
      </c>
      <c r="M247" s="207" t="s">
        <v>28</v>
      </c>
      <c r="N247" s="207" t="s">
        <v>28</v>
      </c>
      <c r="O247" s="207" t="s">
        <v>28</v>
      </c>
      <c r="P247" s="207" t="s">
        <v>265</v>
      </c>
      <c r="Q247" s="207" t="s">
        <v>265</v>
      </c>
      <c r="R247" s="209"/>
      <c r="S247" s="9" t="str">
        <f t="shared" si="3"/>
        <v/>
      </c>
    </row>
    <row r="248" spans="2:19" s="78" customFormat="1" ht="15.6" customHeight="1" thickTop="1" thickBot="1" x14ac:dyDescent="0.25">
      <c r="B248" s="446"/>
      <c r="C248" s="459"/>
      <c r="D248" s="446"/>
      <c r="E248" s="459"/>
      <c r="F248" s="766"/>
      <c r="G248" s="123">
        <f>'Mapa de Risco'!F248</f>
        <v>0</v>
      </c>
      <c r="H248" s="770"/>
      <c r="I248" s="759"/>
      <c r="J248" s="207" t="s">
        <v>28</v>
      </c>
      <c r="K248" s="208"/>
      <c r="L248" s="207" t="s">
        <v>28</v>
      </c>
      <c r="M248" s="207" t="s">
        <v>28</v>
      </c>
      <c r="N248" s="207" t="s">
        <v>28</v>
      </c>
      <c r="O248" s="207" t="s">
        <v>28</v>
      </c>
      <c r="P248" s="207" t="s">
        <v>265</v>
      </c>
      <c r="Q248" s="207" t="s">
        <v>265</v>
      </c>
      <c r="R248" s="209"/>
      <c r="S248" s="9" t="str">
        <f t="shared" si="3"/>
        <v/>
      </c>
    </row>
    <row r="249" spans="2:19" s="78" customFormat="1" ht="15.6" customHeight="1" thickTop="1" thickBot="1" x14ac:dyDescent="0.25">
      <c r="B249" s="446"/>
      <c r="C249" s="459"/>
      <c r="D249" s="446"/>
      <c r="E249" s="459"/>
      <c r="F249" s="766"/>
      <c r="G249" s="123">
        <f>'Mapa de Risco'!F249</f>
        <v>0</v>
      </c>
      <c r="H249" s="770"/>
      <c r="I249" s="759"/>
      <c r="J249" s="207" t="s">
        <v>28</v>
      </c>
      <c r="K249" s="208"/>
      <c r="L249" s="207" t="s">
        <v>28</v>
      </c>
      <c r="M249" s="207" t="s">
        <v>28</v>
      </c>
      <c r="N249" s="207" t="s">
        <v>28</v>
      </c>
      <c r="O249" s="207" t="s">
        <v>28</v>
      </c>
      <c r="P249" s="207" t="s">
        <v>265</v>
      </c>
      <c r="Q249" s="207" t="s">
        <v>265</v>
      </c>
      <c r="R249" s="209"/>
      <c r="S249" s="9" t="str">
        <f t="shared" si="3"/>
        <v/>
      </c>
    </row>
    <row r="250" spans="2:19" s="78" customFormat="1" ht="15.6" customHeight="1" thickTop="1" thickBot="1" x14ac:dyDescent="0.25">
      <c r="B250" s="446"/>
      <c r="C250" s="459"/>
      <c r="D250" s="446"/>
      <c r="E250" s="459"/>
      <c r="F250" s="766"/>
      <c r="G250" s="123">
        <f>'Mapa de Risco'!F250</f>
        <v>0</v>
      </c>
      <c r="H250" s="770"/>
      <c r="I250" s="759"/>
      <c r="J250" s="207" t="s">
        <v>28</v>
      </c>
      <c r="K250" s="208"/>
      <c r="L250" s="207" t="s">
        <v>28</v>
      </c>
      <c r="M250" s="207" t="s">
        <v>28</v>
      </c>
      <c r="N250" s="207" t="s">
        <v>28</v>
      </c>
      <c r="O250" s="207" t="s">
        <v>28</v>
      </c>
      <c r="P250" s="207" t="s">
        <v>265</v>
      </c>
      <c r="Q250" s="207" t="s">
        <v>265</v>
      </c>
      <c r="R250" s="209"/>
      <c r="S250" s="9" t="str">
        <f t="shared" si="3"/>
        <v/>
      </c>
    </row>
    <row r="251" spans="2:19" s="78" customFormat="1" ht="15.6" customHeight="1" thickTop="1" thickBot="1" x14ac:dyDescent="0.25">
      <c r="B251" s="447"/>
      <c r="C251" s="460"/>
      <c r="D251" s="447"/>
      <c r="E251" s="460"/>
      <c r="F251" s="766"/>
      <c r="G251" s="123">
        <f>'Mapa de Risco'!F251</f>
        <v>0</v>
      </c>
      <c r="H251" s="770"/>
      <c r="I251" s="760"/>
      <c r="J251" s="207" t="s">
        <v>28</v>
      </c>
      <c r="K251" s="208"/>
      <c r="L251" s="207" t="s">
        <v>28</v>
      </c>
      <c r="M251" s="207" t="s">
        <v>28</v>
      </c>
      <c r="N251" s="207" t="s">
        <v>28</v>
      </c>
      <c r="O251" s="207" t="s">
        <v>28</v>
      </c>
      <c r="P251" s="207" t="s">
        <v>265</v>
      </c>
      <c r="Q251" s="207" t="s">
        <v>265</v>
      </c>
      <c r="R251" s="209"/>
      <c r="S251" s="9" t="str">
        <f t="shared" si="3"/>
        <v/>
      </c>
    </row>
    <row r="252" spans="2:19" s="78" customFormat="1" ht="15.6" customHeight="1" thickTop="1" thickBot="1" x14ac:dyDescent="0.25">
      <c r="B252" s="454" t="str">
        <f>'Mapa de Risco'!B252:B331</f>
        <v>Subp.04</v>
      </c>
      <c r="C252" s="461">
        <f>'Mapa de Risco'!C252:C331</f>
        <v>0</v>
      </c>
      <c r="D252" s="464" t="str">
        <f>'Mapa de Risco'!D252:D261</f>
        <v>FCS.01</v>
      </c>
      <c r="E252" s="471">
        <f>'Mapa de Risco'!E252:E261</f>
        <v>0</v>
      </c>
      <c r="F252" s="771" t="str">
        <f>'Mapa de Risco'!G252:G261</f>
        <v>Evento 25</v>
      </c>
      <c r="G252" s="120">
        <f>'Mapa de Risco'!F252</f>
        <v>0</v>
      </c>
      <c r="H252" s="772" t="str">
        <f>'Avaliar os Controles Existent.'!AD252:AD261</f>
        <v/>
      </c>
      <c r="I252" s="761"/>
      <c r="J252" s="210" t="s">
        <v>28</v>
      </c>
      <c r="K252" s="211"/>
      <c r="L252" s="210" t="s">
        <v>28</v>
      </c>
      <c r="M252" s="210" t="s">
        <v>28</v>
      </c>
      <c r="N252" s="210" t="s">
        <v>28</v>
      </c>
      <c r="O252" s="210" t="s">
        <v>28</v>
      </c>
      <c r="P252" s="210" t="s">
        <v>265</v>
      </c>
      <c r="Q252" s="210" t="s">
        <v>265</v>
      </c>
      <c r="R252" s="212"/>
      <c r="S252" s="60" t="str">
        <f t="shared" si="3"/>
        <v/>
      </c>
    </row>
    <row r="253" spans="2:19" s="78" customFormat="1" ht="15.6" customHeight="1" thickTop="1" thickBot="1" x14ac:dyDescent="0.25">
      <c r="B253" s="455"/>
      <c r="C253" s="462"/>
      <c r="D253" s="465"/>
      <c r="E253" s="472"/>
      <c r="F253" s="771"/>
      <c r="G253" s="120">
        <f>'Mapa de Risco'!F253</f>
        <v>0</v>
      </c>
      <c r="H253" s="772"/>
      <c r="I253" s="762"/>
      <c r="J253" s="210" t="s">
        <v>28</v>
      </c>
      <c r="K253" s="211"/>
      <c r="L253" s="210" t="s">
        <v>28</v>
      </c>
      <c r="M253" s="210" t="s">
        <v>28</v>
      </c>
      <c r="N253" s="210" t="s">
        <v>28</v>
      </c>
      <c r="O253" s="210" t="s">
        <v>28</v>
      </c>
      <c r="P253" s="210" t="s">
        <v>265</v>
      </c>
      <c r="Q253" s="210" t="s">
        <v>265</v>
      </c>
      <c r="R253" s="212"/>
      <c r="S253" s="60" t="str">
        <f t="shared" si="3"/>
        <v/>
      </c>
    </row>
    <row r="254" spans="2:19" s="78" customFormat="1" ht="15.6" customHeight="1" thickTop="1" thickBot="1" x14ac:dyDescent="0.25">
      <c r="B254" s="455"/>
      <c r="C254" s="462"/>
      <c r="D254" s="465"/>
      <c r="E254" s="472"/>
      <c r="F254" s="771"/>
      <c r="G254" s="120">
        <f>'Mapa de Risco'!F254</f>
        <v>0</v>
      </c>
      <c r="H254" s="772"/>
      <c r="I254" s="762"/>
      <c r="J254" s="210" t="s">
        <v>28</v>
      </c>
      <c r="K254" s="211"/>
      <c r="L254" s="210" t="s">
        <v>28</v>
      </c>
      <c r="M254" s="210" t="s">
        <v>28</v>
      </c>
      <c r="N254" s="210" t="s">
        <v>28</v>
      </c>
      <c r="O254" s="210" t="s">
        <v>28</v>
      </c>
      <c r="P254" s="210" t="s">
        <v>265</v>
      </c>
      <c r="Q254" s="210" t="s">
        <v>265</v>
      </c>
      <c r="R254" s="212"/>
      <c r="S254" s="60" t="str">
        <f t="shared" si="3"/>
        <v/>
      </c>
    </row>
    <row r="255" spans="2:19" s="78" customFormat="1" ht="15.6" customHeight="1" thickTop="1" thickBot="1" x14ac:dyDescent="0.25">
      <c r="B255" s="455"/>
      <c r="C255" s="462"/>
      <c r="D255" s="465"/>
      <c r="E255" s="472"/>
      <c r="F255" s="771"/>
      <c r="G255" s="120">
        <f>'Mapa de Risco'!F255</f>
        <v>0</v>
      </c>
      <c r="H255" s="772"/>
      <c r="I255" s="762"/>
      <c r="J255" s="210" t="s">
        <v>28</v>
      </c>
      <c r="K255" s="211"/>
      <c r="L255" s="210" t="s">
        <v>28</v>
      </c>
      <c r="M255" s="210" t="s">
        <v>28</v>
      </c>
      <c r="N255" s="210" t="s">
        <v>28</v>
      </c>
      <c r="O255" s="210" t="s">
        <v>28</v>
      </c>
      <c r="P255" s="210" t="s">
        <v>265</v>
      </c>
      <c r="Q255" s="210" t="s">
        <v>265</v>
      </c>
      <c r="R255" s="212"/>
      <c r="S255" s="60" t="str">
        <f t="shared" si="3"/>
        <v/>
      </c>
    </row>
    <row r="256" spans="2:19" s="78" customFormat="1" ht="15.6" customHeight="1" thickTop="1" thickBot="1" x14ac:dyDescent="0.25">
      <c r="B256" s="455"/>
      <c r="C256" s="462"/>
      <c r="D256" s="465"/>
      <c r="E256" s="472"/>
      <c r="F256" s="771"/>
      <c r="G256" s="120">
        <f>'Mapa de Risco'!F256</f>
        <v>0</v>
      </c>
      <c r="H256" s="772"/>
      <c r="I256" s="762"/>
      <c r="J256" s="210" t="s">
        <v>28</v>
      </c>
      <c r="K256" s="211"/>
      <c r="L256" s="210" t="s">
        <v>28</v>
      </c>
      <c r="M256" s="210" t="s">
        <v>28</v>
      </c>
      <c r="N256" s="210" t="s">
        <v>28</v>
      </c>
      <c r="O256" s="210" t="s">
        <v>28</v>
      </c>
      <c r="P256" s="210" t="s">
        <v>265</v>
      </c>
      <c r="Q256" s="210" t="s">
        <v>265</v>
      </c>
      <c r="R256" s="212"/>
      <c r="S256" s="60" t="str">
        <f t="shared" si="3"/>
        <v/>
      </c>
    </row>
    <row r="257" spans="2:19" s="78" customFormat="1" ht="15.6" customHeight="1" thickTop="1" thickBot="1" x14ac:dyDescent="0.25">
      <c r="B257" s="455"/>
      <c r="C257" s="462"/>
      <c r="D257" s="465"/>
      <c r="E257" s="472"/>
      <c r="F257" s="771"/>
      <c r="G257" s="120">
        <f>'Mapa de Risco'!F257</f>
        <v>0</v>
      </c>
      <c r="H257" s="772"/>
      <c r="I257" s="762"/>
      <c r="J257" s="210" t="s">
        <v>28</v>
      </c>
      <c r="K257" s="211"/>
      <c r="L257" s="210" t="s">
        <v>28</v>
      </c>
      <c r="M257" s="210" t="s">
        <v>28</v>
      </c>
      <c r="N257" s="210" t="s">
        <v>28</v>
      </c>
      <c r="O257" s="210" t="s">
        <v>28</v>
      </c>
      <c r="P257" s="210" t="s">
        <v>265</v>
      </c>
      <c r="Q257" s="210" t="s">
        <v>265</v>
      </c>
      <c r="R257" s="212"/>
      <c r="S257" s="60" t="str">
        <f t="shared" si="3"/>
        <v/>
      </c>
    </row>
    <row r="258" spans="2:19" s="78" customFormat="1" ht="15.6" customHeight="1" thickTop="1" thickBot="1" x14ac:dyDescent="0.25">
      <c r="B258" s="455"/>
      <c r="C258" s="462"/>
      <c r="D258" s="465"/>
      <c r="E258" s="472"/>
      <c r="F258" s="771"/>
      <c r="G258" s="120">
        <f>'Mapa de Risco'!F258</f>
        <v>0</v>
      </c>
      <c r="H258" s="772"/>
      <c r="I258" s="762"/>
      <c r="J258" s="210" t="s">
        <v>28</v>
      </c>
      <c r="K258" s="211"/>
      <c r="L258" s="210" t="s">
        <v>28</v>
      </c>
      <c r="M258" s="210" t="s">
        <v>28</v>
      </c>
      <c r="N258" s="210" t="s">
        <v>28</v>
      </c>
      <c r="O258" s="210" t="s">
        <v>28</v>
      </c>
      <c r="P258" s="210" t="s">
        <v>265</v>
      </c>
      <c r="Q258" s="210" t="s">
        <v>265</v>
      </c>
      <c r="R258" s="212"/>
      <c r="S258" s="60" t="str">
        <f t="shared" si="3"/>
        <v/>
      </c>
    </row>
    <row r="259" spans="2:19" s="78" customFormat="1" ht="15.6" customHeight="1" thickTop="1" thickBot="1" x14ac:dyDescent="0.25">
      <c r="B259" s="455"/>
      <c r="C259" s="462"/>
      <c r="D259" s="465"/>
      <c r="E259" s="472"/>
      <c r="F259" s="771"/>
      <c r="G259" s="120">
        <f>'Mapa de Risco'!F259</f>
        <v>0</v>
      </c>
      <c r="H259" s="772"/>
      <c r="I259" s="762"/>
      <c r="J259" s="210" t="s">
        <v>28</v>
      </c>
      <c r="K259" s="211"/>
      <c r="L259" s="210" t="s">
        <v>28</v>
      </c>
      <c r="M259" s="210" t="s">
        <v>28</v>
      </c>
      <c r="N259" s="210" t="s">
        <v>28</v>
      </c>
      <c r="O259" s="210" t="s">
        <v>28</v>
      </c>
      <c r="P259" s="210" t="s">
        <v>265</v>
      </c>
      <c r="Q259" s="210" t="s">
        <v>265</v>
      </c>
      <c r="R259" s="212"/>
      <c r="S259" s="60" t="str">
        <f t="shared" si="3"/>
        <v/>
      </c>
    </row>
    <row r="260" spans="2:19" s="78" customFormat="1" ht="15.6" customHeight="1" thickTop="1" thickBot="1" x14ac:dyDescent="0.25">
      <c r="B260" s="455"/>
      <c r="C260" s="462"/>
      <c r="D260" s="465"/>
      <c r="E260" s="472"/>
      <c r="F260" s="771"/>
      <c r="G260" s="120">
        <f>'Mapa de Risco'!F260</f>
        <v>0</v>
      </c>
      <c r="H260" s="772"/>
      <c r="I260" s="762"/>
      <c r="J260" s="210" t="s">
        <v>28</v>
      </c>
      <c r="K260" s="211"/>
      <c r="L260" s="210" t="s">
        <v>28</v>
      </c>
      <c r="M260" s="210" t="s">
        <v>28</v>
      </c>
      <c r="N260" s="210" t="s">
        <v>28</v>
      </c>
      <c r="O260" s="210" t="s">
        <v>28</v>
      </c>
      <c r="P260" s="210" t="s">
        <v>265</v>
      </c>
      <c r="Q260" s="210" t="s">
        <v>265</v>
      </c>
      <c r="R260" s="212"/>
      <c r="S260" s="60" t="str">
        <f t="shared" si="3"/>
        <v/>
      </c>
    </row>
    <row r="261" spans="2:19" s="78" customFormat="1" ht="15.6" customHeight="1" thickTop="1" thickBot="1" x14ac:dyDescent="0.25">
      <c r="B261" s="455"/>
      <c r="C261" s="462"/>
      <c r="D261" s="466"/>
      <c r="E261" s="473"/>
      <c r="F261" s="771"/>
      <c r="G261" s="120">
        <f>'Mapa de Risco'!F261</f>
        <v>0</v>
      </c>
      <c r="H261" s="772"/>
      <c r="I261" s="763"/>
      <c r="J261" s="210" t="s">
        <v>28</v>
      </c>
      <c r="K261" s="211"/>
      <c r="L261" s="210" t="s">
        <v>28</v>
      </c>
      <c r="M261" s="210" t="s">
        <v>28</v>
      </c>
      <c r="N261" s="210" t="s">
        <v>28</v>
      </c>
      <c r="O261" s="210" t="s">
        <v>28</v>
      </c>
      <c r="P261" s="210" t="s">
        <v>265</v>
      </c>
      <c r="Q261" s="210" t="s">
        <v>265</v>
      </c>
      <c r="R261" s="212"/>
      <c r="S261" s="60" t="str">
        <f t="shared" si="3"/>
        <v/>
      </c>
    </row>
    <row r="262" spans="2:19" s="78" customFormat="1" ht="15.6" customHeight="1" thickTop="1" thickBot="1" x14ac:dyDescent="0.25">
      <c r="B262" s="455"/>
      <c r="C262" s="462"/>
      <c r="D262" s="464" t="str">
        <f>'Mapa de Risco'!D262:D271</f>
        <v>FCS.02</v>
      </c>
      <c r="E262" s="471">
        <f>'Mapa de Risco'!E262:E271</f>
        <v>0</v>
      </c>
      <c r="F262" s="771" t="str">
        <f>'Mapa de Risco'!G262:G271</f>
        <v>Evento 26</v>
      </c>
      <c r="G262" s="120">
        <f>'Mapa de Risco'!F262</f>
        <v>0</v>
      </c>
      <c r="H262" s="772" t="str">
        <f>'Avaliar os Controles Existent.'!AD262:AD271</f>
        <v/>
      </c>
      <c r="I262" s="761"/>
      <c r="J262" s="210" t="s">
        <v>28</v>
      </c>
      <c r="K262" s="211"/>
      <c r="L262" s="210" t="s">
        <v>28</v>
      </c>
      <c r="M262" s="210" t="s">
        <v>28</v>
      </c>
      <c r="N262" s="210" t="s">
        <v>28</v>
      </c>
      <c r="O262" s="210" t="s">
        <v>28</v>
      </c>
      <c r="P262" s="210" t="s">
        <v>265</v>
      </c>
      <c r="Q262" s="210" t="s">
        <v>265</v>
      </c>
      <c r="R262" s="212"/>
      <c r="S262" s="60" t="str">
        <f t="shared" si="3"/>
        <v/>
      </c>
    </row>
    <row r="263" spans="2:19" s="78" customFormat="1" ht="15.6" customHeight="1" thickTop="1" thickBot="1" x14ac:dyDescent="0.25">
      <c r="B263" s="455"/>
      <c r="C263" s="462"/>
      <c r="D263" s="465"/>
      <c r="E263" s="472"/>
      <c r="F263" s="771"/>
      <c r="G263" s="120">
        <f>'Mapa de Risco'!F263</f>
        <v>0</v>
      </c>
      <c r="H263" s="772"/>
      <c r="I263" s="762"/>
      <c r="J263" s="210" t="s">
        <v>28</v>
      </c>
      <c r="K263" s="211"/>
      <c r="L263" s="210" t="s">
        <v>28</v>
      </c>
      <c r="M263" s="210" t="s">
        <v>28</v>
      </c>
      <c r="N263" s="210" t="s">
        <v>28</v>
      </c>
      <c r="O263" s="210" t="s">
        <v>28</v>
      </c>
      <c r="P263" s="210" t="s">
        <v>265</v>
      </c>
      <c r="Q263" s="210" t="s">
        <v>265</v>
      </c>
      <c r="R263" s="212"/>
      <c r="S263" s="60" t="str">
        <f t="shared" si="3"/>
        <v/>
      </c>
    </row>
    <row r="264" spans="2:19" s="78" customFormat="1" ht="15.6" customHeight="1" thickTop="1" thickBot="1" x14ac:dyDescent="0.25">
      <c r="B264" s="455"/>
      <c r="C264" s="462"/>
      <c r="D264" s="465"/>
      <c r="E264" s="472"/>
      <c r="F264" s="771"/>
      <c r="G264" s="120">
        <f>'Mapa de Risco'!F264</f>
        <v>0</v>
      </c>
      <c r="H264" s="772"/>
      <c r="I264" s="762"/>
      <c r="J264" s="210" t="s">
        <v>28</v>
      </c>
      <c r="K264" s="211"/>
      <c r="L264" s="210" t="s">
        <v>28</v>
      </c>
      <c r="M264" s="210" t="s">
        <v>28</v>
      </c>
      <c r="N264" s="210" t="s">
        <v>28</v>
      </c>
      <c r="O264" s="210" t="s">
        <v>28</v>
      </c>
      <c r="P264" s="210" t="s">
        <v>265</v>
      </c>
      <c r="Q264" s="210" t="s">
        <v>265</v>
      </c>
      <c r="R264" s="212"/>
      <c r="S264" s="60" t="str">
        <f t="shared" si="3"/>
        <v/>
      </c>
    </row>
    <row r="265" spans="2:19" s="78" customFormat="1" ht="15.6" customHeight="1" thickTop="1" thickBot="1" x14ac:dyDescent="0.25">
      <c r="B265" s="455"/>
      <c r="C265" s="462"/>
      <c r="D265" s="465"/>
      <c r="E265" s="472"/>
      <c r="F265" s="771"/>
      <c r="G265" s="120">
        <f>'Mapa de Risco'!F265</f>
        <v>0</v>
      </c>
      <c r="H265" s="772"/>
      <c r="I265" s="762"/>
      <c r="J265" s="210" t="s">
        <v>28</v>
      </c>
      <c r="K265" s="211"/>
      <c r="L265" s="210" t="s">
        <v>28</v>
      </c>
      <c r="M265" s="210" t="s">
        <v>28</v>
      </c>
      <c r="N265" s="210" t="s">
        <v>28</v>
      </c>
      <c r="O265" s="210" t="s">
        <v>28</v>
      </c>
      <c r="P265" s="210" t="s">
        <v>265</v>
      </c>
      <c r="Q265" s="210" t="s">
        <v>265</v>
      </c>
      <c r="R265" s="212"/>
      <c r="S265" s="60" t="str">
        <f t="shared" si="3"/>
        <v/>
      </c>
    </row>
    <row r="266" spans="2:19" s="78" customFormat="1" ht="15.6" customHeight="1" thickTop="1" thickBot="1" x14ac:dyDescent="0.25">
      <c r="B266" s="455"/>
      <c r="C266" s="462"/>
      <c r="D266" s="465"/>
      <c r="E266" s="472"/>
      <c r="F266" s="771"/>
      <c r="G266" s="120">
        <f>'Mapa de Risco'!F266</f>
        <v>0</v>
      </c>
      <c r="H266" s="772"/>
      <c r="I266" s="762"/>
      <c r="J266" s="210" t="s">
        <v>28</v>
      </c>
      <c r="K266" s="211"/>
      <c r="L266" s="210" t="s">
        <v>28</v>
      </c>
      <c r="M266" s="210" t="s">
        <v>28</v>
      </c>
      <c r="N266" s="210" t="s">
        <v>28</v>
      </c>
      <c r="O266" s="210" t="s">
        <v>28</v>
      </c>
      <c r="P266" s="210" t="s">
        <v>265</v>
      </c>
      <c r="Q266" s="210" t="s">
        <v>265</v>
      </c>
      <c r="R266" s="212"/>
      <c r="S266" s="60" t="str">
        <f t="shared" si="3"/>
        <v/>
      </c>
    </row>
    <row r="267" spans="2:19" s="78" customFormat="1" ht="15.6" customHeight="1" thickTop="1" thickBot="1" x14ac:dyDescent="0.25">
      <c r="B267" s="455"/>
      <c r="C267" s="462"/>
      <c r="D267" s="465"/>
      <c r="E267" s="472"/>
      <c r="F267" s="771"/>
      <c r="G267" s="120">
        <f>'Mapa de Risco'!F267</f>
        <v>0</v>
      </c>
      <c r="H267" s="772"/>
      <c r="I267" s="762"/>
      <c r="J267" s="210" t="s">
        <v>28</v>
      </c>
      <c r="K267" s="211"/>
      <c r="L267" s="210" t="s">
        <v>28</v>
      </c>
      <c r="M267" s="210" t="s">
        <v>28</v>
      </c>
      <c r="N267" s="210" t="s">
        <v>28</v>
      </c>
      <c r="O267" s="210" t="s">
        <v>28</v>
      </c>
      <c r="P267" s="210" t="s">
        <v>265</v>
      </c>
      <c r="Q267" s="210" t="s">
        <v>265</v>
      </c>
      <c r="R267" s="212"/>
      <c r="S267" s="60" t="str">
        <f t="shared" si="3"/>
        <v/>
      </c>
    </row>
    <row r="268" spans="2:19" s="78" customFormat="1" ht="15.6" customHeight="1" thickTop="1" thickBot="1" x14ac:dyDescent="0.25">
      <c r="B268" s="455"/>
      <c r="C268" s="462"/>
      <c r="D268" s="465"/>
      <c r="E268" s="472"/>
      <c r="F268" s="771"/>
      <c r="G268" s="120">
        <f>'Mapa de Risco'!F268</f>
        <v>0</v>
      </c>
      <c r="H268" s="772"/>
      <c r="I268" s="762"/>
      <c r="J268" s="210" t="s">
        <v>28</v>
      </c>
      <c r="K268" s="211"/>
      <c r="L268" s="210" t="s">
        <v>28</v>
      </c>
      <c r="M268" s="210" t="s">
        <v>28</v>
      </c>
      <c r="N268" s="210" t="s">
        <v>28</v>
      </c>
      <c r="O268" s="210" t="s">
        <v>28</v>
      </c>
      <c r="P268" s="210" t="s">
        <v>265</v>
      </c>
      <c r="Q268" s="210" t="s">
        <v>265</v>
      </c>
      <c r="R268" s="212"/>
      <c r="S268" s="60" t="str">
        <f t="shared" si="3"/>
        <v/>
      </c>
    </row>
    <row r="269" spans="2:19" s="78" customFormat="1" ht="15.6" customHeight="1" thickTop="1" thickBot="1" x14ac:dyDescent="0.25">
      <c r="B269" s="455"/>
      <c r="C269" s="462"/>
      <c r="D269" s="465"/>
      <c r="E269" s="472"/>
      <c r="F269" s="771"/>
      <c r="G269" s="120">
        <f>'Mapa de Risco'!F269</f>
        <v>0</v>
      </c>
      <c r="H269" s="772"/>
      <c r="I269" s="762"/>
      <c r="J269" s="210" t="s">
        <v>28</v>
      </c>
      <c r="K269" s="211"/>
      <c r="L269" s="210" t="s">
        <v>28</v>
      </c>
      <c r="M269" s="210" t="s">
        <v>28</v>
      </c>
      <c r="N269" s="210" t="s">
        <v>28</v>
      </c>
      <c r="O269" s="210" t="s">
        <v>28</v>
      </c>
      <c r="P269" s="210" t="s">
        <v>265</v>
      </c>
      <c r="Q269" s="210" t="s">
        <v>265</v>
      </c>
      <c r="R269" s="212"/>
      <c r="S269" s="60" t="str">
        <f t="shared" ref="S269:S332" si="4">IF(R269="","",IF(R269="Concluído",4,IF(R269="Em andamento",3,IF(R269="Atrasado",2,IF(R269="Não iniciado",1)))))</f>
        <v/>
      </c>
    </row>
    <row r="270" spans="2:19" s="78" customFormat="1" ht="15.6" customHeight="1" thickTop="1" thickBot="1" x14ac:dyDescent="0.25">
      <c r="B270" s="455"/>
      <c r="C270" s="462"/>
      <c r="D270" s="465"/>
      <c r="E270" s="472"/>
      <c r="F270" s="771"/>
      <c r="G270" s="120">
        <f>'Mapa de Risco'!F270</f>
        <v>0</v>
      </c>
      <c r="H270" s="772"/>
      <c r="I270" s="762"/>
      <c r="J270" s="210" t="s">
        <v>28</v>
      </c>
      <c r="K270" s="211"/>
      <c r="L270" s="210" t="s">
        <v>28</v>
      </c>
      <c r="M270" s="210" t="s">
        <v>28</v>
      </c>
      <c r="N270" s="210" t="s">
        <v>28</v>
      </c>
      <c r="O270" s="210" t="s">
        <v>28</v>
      </c>
      <c r="P270" s="210" t="s">
        <v>265</v>
      </c>
      <c r="Q270" s="210" t="s">
        <v>265</v>
      </c>
      <c r="R270" s="212"/>
      <c r="S270" s="60" t="str">
        <f t="shared" si="4"/>
        <v/>
      </c>
    </row>
    <row r="271" spans="2:19" s="78" customFormat="1" ht="15.6" customHeight="1" thickTop="1" thickBot="1" x14ac:dyDescent="0.25">
      <c r="B271" s="455"/>
      <c r="C271" s="462"/>
      <c r="D271" s="466"/>
      <c r="E271" s="473"/>
      <c r="F271" s="771"/>
      <c r="G271" s="120">
        <f>'Mapa de Risco'!F271</f>
        <v>0</v>
      </c>
      <c r="H271" s="772"/>
      <c r="I271" s="763"/>
      <c r="J271" s="210" t="s">
        <v>28</v>
      </c>
      <c r="K271" s="211"/>
      <c r="L271" s="210" t="s">
        <v>28</v>
      </c>
      <c r="M271" s="210" t="s">
        <v>28</v>
      </c>
      <c r="N271" s="210" t="s">
        <v>28</v>
      </c>
      <c r="O271" s="210" t="s">
        <v>28</v>
      </c>
      <c r="P271" s="210" t="s">
        <v>265</v>
      </c>
      <c r="Q271" s="210" t="s">
        <v>265</v>
      </c>
      <c r="R271" s="212"/>
      <c r="S271" s="60" t="str">
        <f t="shared" si="4"/>
        <v/>
      </c>
    </row>
    <row r="272" spans="2:19" s="78" customFormat="1" ht="15.6" customHeight="1" thickTop="1" thickBot="1" x14ac:dyDescent="0.25">
      <c r="B272" s="455"/>
      <c r="C272" s="462"/>
      <c r="D272" s="464" t="str">
        <f>'Mapa de Risco'!D272:D281</f>
        <v>FCS.03</v>
      </c>
      <c r="E272" s="471">
        <f>'Mapa de Risco'!E272:E281</f>
        <v>0</v>
      </c>
      <c r="F272" s="771" t="str">
        <f>'Mapa de Risco'!G272:G281</f>
        <v>Evento 27</v>
      </c>
      <c r="G272" s="120">
        <f>'Mapa de Risco'!F272</f>
        <v>0</v>
      </c>
      <c r="H272" s="772" t="str">
        <f>'Avaliar os Controles Existent.'!AD272:AD281</f>
        <v/>
      </c>
      <c r="I272" s="761"/>
      <c r="J272" s="210" t="s">
        <v>28</v>
      </c>
      <c r="K272" s="211"/>
      <c r="L272" s="210" t="s">
        <v>28</v>
      </c>
      <c r="M272" s="210" t="s">
        <v>28</v>
      </c>
      <c r="N272" s="210" t="s">
        <v>28</v>
      </c>
      <c r="O272" s="210" t="s">
        <v>28</v>
      </c>
      <c r="P272" s="210" t="s">
        <v>265</v>
      </c>
      <c r="Q272" s="210" t="s">
        <v>265</v>
      </c>
      <c r="R272" s="212"/>
      <c r="S272" s="60" t="str">
        <f t="shared" si="4"/>
        <v/>
      </c>
    </row>
    <row r="273" spans="2:19" s="78" customFormat="1" ht="15.6" customHeight="1" thickTop="1" thickBot="1" x14ac:dyDescent="0.25">
      <c r="B273" s="455"/>
      <c r="C273" s="462"/>
      <c r="D273" s="465"/>
      <c r="E273" s="472"/>
      <c r="F273" s="771"/>
      <c r="G273" s="120">
        <f>'Mapa de Risco'!F273</f>
        <v>0</v>
      </c>
      <c r="H273" s="772"/>
      <c r="I273" s="762"/>
      <c r="J273" s="210" t="s">
        <v>28</v>
      </c>
      <c r="K273" s="211"/>
      <c r="L273" s="210" t="s">
        <v>28</v>
      </c>
      <c r="M273" s="210" t="s">
        <v>28</v>
      </c>
      <c r="N273" s="210" t="s">
        <v>28</v>
      </c>
      <c r="O273" s="210" t="s">
        <v>28</v>
      </c>
      <c r="P273" s="210" t="s">
        <v>265</v>
      </c>
      <c r="Q273" s="210" t="s">
        <v>265</v>
      </c>
      <c r="R273" s="212"/>
      <c r="S273" s="60" t="str">
        <f t="shared" si="4"/>
        <v/>
      </c>
    </row>
    <row r="274" spans="2:19" s="78" customFormat="1" ht="15.6" customHeight="1" thickTop="1" thickBot="1" x14ac:dyDescent="0.25">
      <c r="B274" s="455"/>
      <c r="C274" s="462"/>
      <c r="D274" s="465"/>
      <c r="E274" s="472"/>
      <c r="F274" s="771"/>
      <c r="G274" s="120">
        <f>'Mapa de Risco'!F274</f>
        <v>0</v>
      </c>
      <c r="H274" s="772"/>
      <c r="I274" s="762"/>
      <c r="J274" s="210" t="s">
        <v>28</v>
      </c>
      <c r="K274" s="211"/>
      <c r="L274" s="210" t="s">
        <v>28</v>
      </c>
      <c r="M274" s="210" t="s">
        <v>28</v>
      </c>
      <c r="N274" s="210" t="s">
        <v>28</v>
      </c>
      <c r="O274" s="210" t="s">
        <v>28</v>
      </c>
      <c r="P274" s="210" t="s">
        <v>265</v>
      </c>
      <c r="Q274" s="210" t="s">
        <v>265</v>
      </c>
      <c r="R274" s="212"/>
      <c r="S274" s="60" t="str">
        <f t="shared" si="4"/>
        <v/>
      </c>
    </row>
    <row r="275" spans="2:19" s="78" customFormat="1" ht="15.6" customHeight="1" thickTop="1" thickBot="1" x14ac:dyDescent="0.25">
      <c r="B275" s="455"/>
      <c r="C275" s="462"/>
      <c r="D275" s="465"/>
      <c r="E275" s="472"/>
      <c r="F275" s="771"/>
      <c r="G275" s="120">
        <f>'Mapa de Risco'!F275</f>
        <v>0</v>
      </c>
      <c r="H275" s="772"/>
      <c r="I275" s="762"/>
      <c r="J275" s="210" t="s">
        <v>28</v>
      </c>
      <c r="K275" s="211"/>
      <c r="L275" s="210" t="s">
        <v>28</v>
      </c>
      <c r="M275" s="210" t="s">
        <v>28</v>
      </c>
      <c r="N275" s="210" t="s">
        <v>28</v>
      </c>
      <c r="O275" s="210" t="s">
        <v>28</v>
      </c>
      <c r="P275" s="210" t="s">
        <v>265</v>
      </c>
      <c r="Q275" s="210" t="s">
        <v>265</v>
      </c>
      <c r="R275" s="212"/>
      <c r="S275" s="60" t="str">
        <f t="shared" si="4"/>
        <v/>
      </c>
    </row>
    <row r="276" spans="2:19" s="78" customFormat="1" ht="15.6" customHeight="1" thickTop="1" thickBot="1" x14ac:dyDescent="0.25">
      <c r="B276" s="455"/>
      <c r="C276" s="462"/>
      <c r="D276" s="465"/>
      <c r="E276" s="472"/>
      <c r="F276" s="771"/>
      <c r="G276" s="120">
        <f>'Mapa de Risco'!F276</f>
        <v>0</v>
      </c>
      <c r="H276" s="772"/>
      <c r="I276" s="762"/>
      <c r="J276" s="210" t="s">
        <v>28</v>
      </c>
      <c r="K276" s="211"/>
      <c r="L276" s="210" t="s">
        <v>28</v>
      </c>
      <c r="M276" s="210" t="s">
        <v>28</v>
      </c>
      <c r="N276" s="210" t="s">
        <v>28</v>
      </c>
      <c r="O276" s="210" t="s">
        <v>28</v>
      </c>
      <c r="P276" s="210" t="s">
        <v>265</v>
      </c>
      <c r="Q276" s="210" t="s">
        <v>265</v>
      </c>
      <c r="R276" s="212"/>
      <c r="S276" s="60" t="str">
        <f t="shared" si="4"/>
        <v/>
      </c>
    </row>
    <row r="277" spans="2:19" s="78" customFormat="1" ht="15.6" customHeight="1" thickTop="1" thickBot="1" x14ac:dyDescent="0.25">
      <c r="B277" s="455"/>
      <c r="C277" s="462"/>
      <c r="D277" s="465"/>
      <c r="E277" s="472"/>
      <c r="F277" s="771"/>
      <c r="G277" s="120">
        <f>'Mapa de Risco'!F277</f>
        <v>0</v>
      </c>
      <c r="H277" s="772"/>
      <c r="I277" s="762"/>
      <c r="J277" s="210" t="s">
        <v>28</v>
      </c>
      <c r="K277" s="211"/>
      <c r="L277" s="210" t="s">
        <v>28</v>
      </c>
      <c r="M277" s="210" t="s">
        <v>28</v>
      </c>
      <c r="N277" s="210" t="s">
        <v>28</v>
      </c>
      <c r="O277" s="210" t="s">
        <v>28</v>
      </c>
      <c r="P277" s="210" t="s">
        <v>265</v>
      </c>
      <c r="Q277" s="210" t="s">
        <v>265</v>
      </c>
      <c r="R277" s="212"/>
      <c r="S277" s="60" t="str">
        <f t="shared" si="4"/>
        <v/>
      </c>
    </row>
    <row r="278" spans="2:19" s="78" customFormat="1" ht="15.6" customHeight="1" thickTop="1" thickBot="1" x14ac:dyDescent="0.25">
      <c r="B278" s="455"/>
      <c r="C278" s="462"/>
      <c r="D278" s="465"/>
      <c r="E278" s="472"/>
      <c r="F278" s="771"/>
      <c r="G278" s="120">
        <f>'Mapa de Risco'!F278</f>
        <v>0</v>
      </c>
      <c r="H278" s="772"/>
      <c r="I278" s="762"/>
      <c r="J278" s="210" t="s">
        <v>28</v>
      </c>
      <c r="K278" s="211"/>
      <c r="L278" s="210" t="s">
        <v>28</v>
      </c>
      <c r="M278" s="210" t="s">
        <v>28</v>
      </c>
      <c r="N278" s="210" t="s">
        <v>28</v>
      </c>
      <c r="O278" s="210" t="s">
        <v>28</v>
      </c>
      <c r="P278" s="210" t="s">
        <v>265</v>
      </c>
      <c r="Q278" s="210" t="s">
        <v>265</v>
      </c>
      <c r="R278" s="212"/>
      <c r="S278" s="60" t="str">
        <f t="shared" si="4"/>
        <v/>
      </c>
    </row>
    <row r="279" spans="2:19" s="78" customFormat="1" ht="15.6" customHeight="1" thickTop="1" thickBot="1" x14ac:dyDescent="0.25">
      <c r="B279" s="455"/>
      <c r="C279" s="462"/>
      <c r="D279" s="465"/>
      <c r="E279" s="472"/>
      <c r="F279" s="771"/>
      <c r="G279" s="120">
        <f>'Mapa de Risco'!F279</f>
        <v>0</v>
      </c>
      <c r="H279" s="772"/>
      <c r="I279" s="762"/>
      <c r="J279" s="210" t="s">
        <v>28</v>
      </c>
      <c r="K279" s="211"/>
      <c r="L279" s="210" t="s">
        <v>28</v>
      </c>
      <c r="M279" s="210" t="s">
        <v>28</v>
      </c>
      <c r="N279" s="210" t="s">
        <v>28</v>
      </c>
      <c r="O279" s="210" t="s">
        <v>28</v>
      </c>
      <c r="P279" s="210" t="s">
        <v>265</v>
      </c>
      <c r="Q279" s="210" t="s">
        <v>265</v>
      </c>
      <c r="R279" s="212"/>
      <c r="S279" s="60" t="str">
        <f t="shared" si="4"/>
        <v/>
      </c>
    </row>
    <row r="280" spans="2:19" s="78" customFormat="1" ht="15.6" customHeight="1" thickTop="1" thickBot="1" x14ac:dyDescent="0.25">
      <c r="B280" s="455"/>
      <c r="C280" s="462"/>
      <c r="D280" s="465"/>
      <c r="E280" s="472"/>
      <c r="F280" s="771"/>
      <c r="G280" s="120">
        <f>'Mapa de Risco'!F280</f>
        <v>0</v>
      </c>
      <c r="H280" s="772"/>
      <c r="I280" s="762"/>
      <c r="J280" s="210" t="s">
        <v>28</v>
      </c>
      <c r="K280" s="211"/>
      <c r="L280" s="210" t="s">
        <v>28</v>
      </c>
      <c r="M280" s="210" t="s">
        <v>28</v>
      </c>
      <c r="N280" s="210" t="s">
        <v>28</v>
      </c>
      <c r="O280" s="210" t="s">
        <v>28</v>
      </c>
      <c r="P280" s="210" t="s">
        <v>265</v>
      </c>
      <c r="Q280" s="210" t="s">
        <v>265</v>
      </c>
      <c r="R280" s="212"/>
      <c r="S280" s="60" t="str">
        <f t="shared" si="4"/>
        <v/>
      </c>
    </row>
    <row r="281" spans="2:19" s="78" customFormat="1" ht="15.6" customHeight="1" thickTop="1" thickBot="1" x14ac:dyDescent="0.25">
      <c r="B281" s="455"/>
      <c r="C281" s="462"/>
      <c r="D281" s="466"/>
      <c r="E281" s="473"/>
      <c r="F281" s="771"/>
      <c r="G281" s="120">
        <f>'Mapa de Risco'!F281</f>
        <v>0</v>
      </c>
      <c r="H281" s="772"/>
      <c r="I281" s="763"/>
      <c r="J281" s="210" t="s">
        <v>28</v>
      </c>
      <c r="K281" s="211"/>
      <c r="L281" s="210" t="s">
        <v>28</v>
      </c>
      <c r="M281" s="210" t="s">
        <v>28</v>
      </c>
      <c r="N281" s="210" t="s">
        <v>28</v>
      </c>
      <c r="O281" s="210" t="s">
        <v>28</v>
      </c>
      <c r="P281" s="210" t="s">
        <v>265</v>
      </c>
      <c r="Q281" s="210" t="s">
        <v>265</v>
      </c>
      <c r="R281" s="212"/>
      <c r="S281" s="60" t="str">
        <f t="shared" si="4"/>
        <v/>
      </c>
    </row>
    <row r="282" spans="2:19" s="78" customFormat="1" ht="15.6" customHeight="1" thickTop="1" thickBot="1" x14ac:dyDescent="0.25">
      <c r="B282" s="455"/>
      <c r="C282" s="462"/>
      <c r="D282" s="464" t="str">
        <f>'Mapa de Risco'!D282:D291</f>
        <v>FCS.04</v>
      </c>
      <c r="E282" s="471">
        <f>'Mapa de Risco'!E282:E291</f>
        <v>0</v>
      </c>
      <c r="F282" s="771" t="str">
        <f>'Mapa de Risco'!G282:G291</f>
        <v>Evento 28</v>
      </c>
      <c r="G282" s="120">
        <f>'Mapa de Risco'!F282</f>
        <v>0</v>
      </c>
      <c r="H282" s="772" t="str">
        <f>'Avaliar os Controles Existent.'!AD282:AD291</f>
        <v/>
      </c>
      <c r="I282" s="761"/>
      <c r="J282" s="210" t="s">
        <v>28</v>
      </c>
      <c r="K282" s="211"/>
      <c r="L282" s="210" t="s">
        <v>28</v>
      </c>
      <c r="M282" s="210" t="s">
        <v>28</v>
      </c>
      <c r="N282" s="210" t="s">
        <v>28</v>
      </c>
      <c r="O282" s="210" t="s">
        <v>28</v>
      </c>
      <c r="P282" s="210" t="s">
        <v>265</v>
      </c>
      <c r="Q282" s="210" t="s">
        <v>265</v>
      </c>
      <c r="R282" s="212"/>
      <c r="S282" s="60" t="str">
        <f t="shared" si="4"/>
        <v/>
      </c>
    </row>
    <row r="283" spans="2:19" s="78" customFormat="1" ht="15.6" customHeight="1" thickTop="1" thickBot="1" x14ac:dyDescent="0.25">
      <c r="B283" s="455"/>
      <c r="C283" s="462"/>
      <c r="D283" s="465"/>
      <c r="E283" s="472"/>
      <c r="F283" s="771"/>
      <c r="G283" s="120">
        <f>'Mapa de Risco'!F283</f>
        <v>0</v>
      </c>
      <c r="H283" s="772"/>
      <c r="I283" s="762"/>
      <c r="J283" s="210" t="s">
        <v>28</v>
      </c>
      <c r="K283" s="211"/>
      <c r="L283" s="210" t="s">
        <v>28</v>
      </c>
      <c r="M283" s="210" t="s">
        <v>28</v>
      </c>
      <c r="N283" s="210" t="s">
        <v>28</v>
      </c>
      <c r="O283" s="210" t="s">
        <v>28</v>
      </c>
      <c r="P283" s="210" t="s">
        <v>265</v>
      </c>
      <c r="Q283" s="210" t="s">
        <v>265</v>
      </c>
      <c r="R283" s="212"/>
      <c r="S283" s="60" t="str">
        <f t="shared" si="4"/>
        <v/>
      </c>
    </row>
    <row r="284" spans="2:19" s="78" customFormat="1" ht="15.6" customHeight="1" thickTop="1" thickBot="1" x14ac:dyDescent="0.25">
      <c r="B284" s="455"/>
      <c r="C284" s="462"/>
      <c r="D284" s="465"/>
      <c r="E284" s="472"/>
      <c r="F284" s="771"/>
      <c r="G284" s="120">
        <f>'Mapa de Risco'!F284</f>
        <v>0</v>
      </c>
      <c r="H284" s="772"/>
      <c r="I284" s="762"/>
      <c r="J284" s="210" t="s">
        <v>28</v>
      </c>
      <c r="K284" s="211"/>
      <c r="L284" s="210" t="s">
        <v>28</v>
      </c>
      <c r="M284" s="210" t="s">
        <v>28</v>
      </c>
      <c r="N284" s="210" t="s">
        <v>28</v>
      </c>
      <c r="O284" s="210" t="s">
        <v>28</v>
      </c>
      <c r="P284" s="210" t="s">
        <v>265</v>
      </c>
      <c r="Q284" s="210" t="s">
        <v>265</v>
      </c>
      <c r="R284" s="212"/>
      <c r="S284" s="60" t="str">
        <f t="shared" si="4"/>
        <v/>
      </c>
    </row>
    <row r="285" spans="2:19" s="78" customFormat="1" ht="15.6" customHeight="1" thickTop="1" thickBot="1" x14ac:dyDescent="0.25">
      <c r="B285" s="455"/>
      <c r="C285" s="462"/>
      <c r="D285" s="465"/>
      <c r="E285" s="472"/>
      <c r="F285" s="771"/>
      <c r="G285" s="120">
        <f>'Mapa de Risco'!F285</f>
        <v>0</v>
      </c>
      <c r="H285" s="772"/>
      <c r="I285" s="762"/>
      <c r="J285" s="210" t="s">
        <v>28</v>
      </c>
      <c r="K285" s="211"/>
      <c r="L285" s="210" t="s">
        <v>28</v>
      </c>
      <c r="M285" s="210" t="s">
        <v>28</v>
      </c>
      <c r="N285" s="210" t="s">
        <v>28</v>
      </c>
      <c r="O285" s="210" t="s">
        <v>28</v>
      </c>
      <c r="P285" s="210" t="s">
        <v>265</v>
      </c>
      <c r="Q285" s="210" t="s">
        <v>265</v>
      </c>
      <c r="R285" s="212"/>
      <c r="S285" s="60" t="str">
        <f t="shared" si="4"/>
        <v/>
      </c>
    </row>
    <row r="286" spans="2:19" s="78" customFormat="1" ht="15.6" customHeight="1" thickTop="1" thickBot="1" x14ac:dyDescent="0.25">
      <c r="B286" s="455"/>
      <c r="C286" s="462"/>
      <c r="D286" s="465"/>
      <c r="E286" s="472"/>
      <c r="F286" s="771"/>
      <c r="G286" s="120">
        <f>'Mapa de Risco'!F286</f>
        <v>0</v>
      </c>
      <c r="H286" s="772"/>
      <c r="I286" s="762"/>
      <c r="J286" s="210" t="s">
        <v>28</v>
      </c>
      <c r="K286" s="211"/>
      <c r="L286" s="210" t="s">
        <v>28</v>
      </c>
      <c r="M286" s="210" t="s">
        <v>28</v>
      </c>
      <c r="N286" s="210" t="s">
        <v>28</v>
      </c>
      <c r="O286" s="210" t="s">
        <v>28</v>
      </c>
      <c r="P286" s="210" t="s">
        <v>265</v>
      </c>
      <c r="Q286" s="210" t="s">
        <v>265</v>
      </c>
      <c r="R286" s="212"/>
      <c r="S286" s="60" t="str">
        <f t="shared" si="4"/>
        <v/>
      </c>
    </row>
    <row r="287" spans="2:19" s="78" customFormat="1" ht="15.6" customHeight="1" thickTop="1" thickBot="1" x14ac:dyDescent="0.25">
      <c r="B287" s="455"/>
      <c r="C287" s="462"/>
      <c r="D287" s="465"/>
      <c r="E287" s="472"/>
      <c r="F287" s="771"/>
      <c r="G287" s="120">
        <f>'Mapa de Risco'!F287</f>
        <v>0</v>
      </c>
      <c r="H287" s="772"/>
      <c r="I287" s="762"/>
      <c r="J287" s="210" t="s">
        <v>28</v>
      </c>
      <c r="K287" s="211"/>
      <c r="L287" s="210" t="s">
        <v>28</v>
      </c>
      <c r="M287" s="210" t="s">
        <v>28</v>
      </c>
      <c r="N287" s="210" t="s">
        <v>28</v>
      </c>
      <c r="O287" s="210" t="s">
        <v>28</v>
      </c>
      <c r="P287" s="210" t="s">
        <v>265</v>
      </c>
      <c r="Q287" s="210" t="s">
        <v>265</v>
      </c>
      <c r="R287" s="212"/>
      <c r="S287" s="60" t="str">
        <f t="shared" si="4"/>
        <v/>
      </c>
    </row>
    <row r="288" spans="2:19" s="78" customFormat="1" ht="15.6" customHeight="1" thickTop="1" thickBot="1" x14ac:dyDescent="0.25">
      <c r="B288" s="455"/>
      <c r="C288" s="462"/>
      <c r="D288" s="465"/>
      <c r="E288" s="472"/>
      <c r="F288" s="771"/>
      <c r="G288" s="120">
        <f>'Mapa de Risco'!F288</f>
        <v>0</v>
      </c>
      <c r="H288" s="772"/>
      <c r="I288" s="762"/>
      <c r="J288" s="210" t="s">
        <v>28</v>
      </c>
      <c r="K288" s="211"/>
      <c r="L288" s="210" t="s">
        <v>28</v>
      </c>
      <c r="M288" s="210" t="s">
        <v>28</v>
      </c>
      <c r="N288" s="210" t="s">
        <v>28</v>
      </c>
      <c r="O288" s="210" t="s">
        <v>28</v>
      </c>
      <c r="P288" s="210" t="s">
        <v>265</v>
      </c>
      <c r="Q288" s="210" t="s">
        <v>265</v>
      </c>
      <c r="R288" s="212"/>
      <c r="S288" s="60" t="str">
        <f t="shared" si="4"/>
        <v/>
      </c>
    </row>
    <row r="289" spans="2:19" s="78" customFormat="1" ht="15.6" customHeight="1" thickTop="1" thickBot="1" x14ac:dyDescent="0.25">
      <c r="B289" s="455"/>
      <c r="C289" s="462"/>
      <c r="D289" s="465"/>
      <c r="E289" s="472"/>
      <c r="F289" s="771"/>
      <c r="G289" s="120">
        <f>'Mapa de Risco'!F289</f>
        <v>0</v>
      </c>
      <c r="H289" s="772"/>
      <c r="I289" s="762"/>
      <c r="J289" s="210" t="s">
        <v>28</v>
      </c>
      <c r="K289" s="211"/>
      <c r="L289" s="210" t="s">
        <v>28</v>
      </c>
      <c r="M289" s="210" t="s">
        <v>28</v>
      </c>
      <c r="N289" s="210" t="s">
        <v>28</v>
      </c>
      <c r="O289" s="210" t="s">
        <v>28</v>
      </c>
      <c r="P289" s="210" t="s">
        <v>265</v>
      </c>
      <c r="Q289" s="210" t="s">
        <v>265</v>
      </c>
      <c r="R289" s="212"/>
      <c r="S289" s="60" t="str">
        <f t="shared" si="4"/>
        <v/>
      </c>
    </row>
    <row r="290" spans="2:19" s="78" customFormat="1" ht="15.6" customHeight="1" thickTop="1" thickBot="1" x14ac:dyDescent="0.25">
      <c r="B290" s="455"/>
      <c r="C290" s="462"/>
      <c r="D290" s="465"/>
      <c r="E290" s="472"/>
      <c r="F290" s="771"/>
      <c r="G290" s="120">
        <f>'Mapa de Risco'!F290</f>
        <v>0</v>
      </c>
      <c r="H290" s="772"/>
      <c r="I290" s="762"/>
      <c r="J290" s="210" t="s">
        <v>28</v>
      </c>
      <c r="K290" s="211"/>
      <c r="L290" s="210" t="s">
        <v>28</v>
      </c>
      <c r="M290" s="210" t="s">
        <v>28</v>
      </c>
      <c r="N290" s="210" t="s">
        <v>28</v>
      </c>
      <c r="O290" s="210" t="s">
        <v>28</v>
      </c>
      <c r="P290" s="210" t="s">
        <v>265</v>
      </c>
      <c r="Q290" s="210" t="s">
        <v>265</v>
      </c>
      <c r="R290" s="212"/>
      <c r="S290" s="60" t="str">
        <f t="shared" si="4"/>
        <v/>
      </c>
    </row>
    <row r="291" spans="2:19" s="78" customFormat="1" ht="15.6" customHeight="1" thickTop="1" thickBot="1" x14ac:dyDescent="0.25">
      <c r="B291" s="455"/>
      <c r="C291" s="462"/>
      <c r="D291" s="466"/>
      <c r="E291" s="473"/>
      <c r="F291" s="771"/>
      <c r="G291" s="120">
        <f>'Mapa de Risco'!F291</f>
        <v>0</v>
      </c>
      <c r="H291" s="772"/>
      <c r="I291" s="763"/>
      <c r="J291" s="210" t="s">
        <v>28</v>
      </c>
      <c r="K291" s="211"/>
      <c r="L291" s="210" t="s">
        <v>28</v>
      </c>
      <c r="M291" s="210" t="s">
        <v>28</v>
      </c>
      <c r="N291" s="210" t="s">
        <v>28</v>
      </c>
      <c r="O291" s="210" t="s">
        <v>28</v>
      </c>
      <c r="P291" s="210" t="s">
        <v>265</v>
      </c>
      <c r="Q291" s="210" t="s">
        <v>265</v>
      </c>
      <c r="R291" s="212"/>
      <c r="S291" s="60" t="str">
        <f t="shared" si="4"/>
        <v/>
      </c>
    </row>
    <row r="292" spans="2:19" s="78" customFormat="1" ht="15.6" customHeight="1" thickTop="1" thickBot="1" x14ac:dyDescent="0.25">
      <c r="B292" s="455"/>
      <c r="C292" s="462"/>
      <c r="D292" s="464" t="str">
        <f>'Mapa de Risco'!D292:D301</f>
        <v>FCS.05</v>
      </c>
      <c r="E292" s="471">
        <f>'Mapa de Risco'!E292:E301</f>
        <v>0</v>
      </c>
      <c r="F292" s="771" t="str">
        <f>'Mapa de Risco'!G292:G301</f>
        <v>Evento 29</v>
      </c>
      <c r="G292" s="120">
        <f>'Mapa de Risco'!F292</f>
        <v>0</v>
      </c>
      <c r="H292" s="772" t="str">
        <f>'Avaliar os Controles Existent.'!AD292:AD301</f>
        <v/>
      </c>
      <c r="I292" s="761"/>
      <c r="J292" s="210" t="s">
        <v>28</v>
      </c>
      <c r="K292" s="211"/>
      <c r="L292" s="210" t="s">
        <v>28</v>
      </c>
      <c r="M292" s="210" t="s">
        <v>28</v>
      </c>
      <c r="N292" s="210" t="s">
        <v>28</v>
      </c>
      <c r="O292" s="210" t="s">
        <v>28</v>
      </c>
      <c r="P292" s="210" t="s">
        <v>265</v>
      </c>
      <c r="Q292" s="210" t="s">
        <v>265</v>
      </c>
      <c r="R292" s="212"/>
      <c r="S292" s="60" t="str">
        <f t="shared" si="4"/>
        <v/>
      </c>
    </row>
    <row r="293" spans="2:19" s="78" customFormat="1" ht="15.6" customHeight="1" thickTop="1" thickBot="1" x14ac:dyDescent="0.25">
      <c r="B293" s="455"/>
      <c r="C293" s="462"/>
      <c r="D293" s="465"/>
      <c r="E293" s="472"/>
      <c r="F293" s="771"/>
      <c r="G293" s="120">
        <f>'Mapa de Risco'!F293</f>
        <v>0</v>
      </c>
      <c r="H293" s="772"/>
      <c r="I293" s="762"/>
      <c r="J293" s="210" t="s">
        <v>28</v>
      </c>
      <c r="K293" s="211"/>
      <c r="L293" s="210" t="s">
        <v>28</v>
      </c>
      <c r="M293" s="210" t="s">
        <v>28</v>
      </c>
      <c r="N293" s="210" t="s">
        <v>28</v>
      </c>
      <c r="O293" s="210" t="s">
        <v>28</v>
      </c>
      <c r="P293" s="210" t="s">
        <v>265</v>
      </c>
      <c r="Q293" s="210" t="s">
        <v>265</v>
      </c>
      <c r="R293" s="212"/>
      <c r="S293" s="60" t="str">
        <f t="shared" si="4"/>
        <v/>
      </c>
    </row>
    <row r="294" spans="2:19" s="78" customFormat="1" ht="15.6" customHeight="1" thickTop="1" thickBot="1" x14ac:dyDescent="0.25">
      <c r="B294" s="455"/>
      <c r="C294" s="462"/>
      <c r="D294" s="465"/>
      <c r="E294" s="472"/>
      <c r="F294" s="771"/>
      <c r="G294" s="120">
        <f>'Mapa de Risco'!F294</f>
        <v>0</v>
      </c>
      <c r="H294" s="772"/>
      <c r="I294" s="762"/>
      <c r="J294" s="210" t="s">
        <v>28</v>
      </c>
      <c r="K294" s="211"/>
      <c r="L294" s="210" t="s">
        <v>28</v>
      </c>
      <c r="M294" s="210" t="s">
        <v>28</v>
      </c>
      <c r="N294" s="210" t="s">
        <v>28</v>
      </c>
      <c r="O294" s="210" t="s">
        <v>28</v>
      </c>
      <c r="P294" s="210" t="s">
        <v>265</v>
      </c>
      <c r="Q294" s="210" t="s">
        <v>265</v>
      </c>
      <c r="R294" s="212"/>
      <c r="S294" s="60" t="str">
        <f t="shared" si="4"/>
        <v/>
      </c>
    </row>
    <row r="295" spans="2:19" s="78" customFormat="1" ht="15.6" customHeight="1" thickTop="1" thickBot="1" x14ac:dyDescent="0.25">
      <c r="B295" s="455"/>
      <c r="C295" s="462"/>
      <c r="D295" s="465"/>
      <c r="E295" s="472"/>
      <c r="F295" s="771"/>
      <c r="G295" s="120">
        <f>'Mapa de Risco'!F295</f>
        <v>0</v>
      </c>
      <c r="H295" s="772"/>
      <c r="I295" s="762"/>
      <c r="J295" s="210" t="s">
        <v>28</v>
      </c>
      <c r="K295" s="211"/>
      <c r="L295" s="210" t="s">
        <v>28</v>
      </c>
      <c r="M295" s="210" t="s">
        <v>28</v>
      </c>
      <c r="N295" s="210" t="s">
        <v>28</v>
      </c>
      <c r="O295" s="210" t="s">
        <v>28</v>
      </c>
      <c r="P295" s="210" t="s">
        <v>265</v>
      </c>
      <c r="Q295" s="210" t="s">
        <v>265</v>
      </c>
      <c r="R295" s="212"/>
      <c r="S295" s="60" t="str">
        <f t="shared" si="4"/>
        <v/>
      </c>
    </row>
    <row r="296" spans="2:19" s="78" customFormat="1" ht="15.6" customHeight="1" thickTop="1" thickBot="1" x14ac:dyDescent="0.25">
      <c r="B296" s="455"/>
      <c r="C296" s="462"/>
      <c r="D296" s="465"/>
      <c r="E296" s="472"/>
      <c r="F296" s="771"/>
      <c r="G296" s="120">
        <f>'Mapa de Risco'!F296</f>
        <v>0</v>
      </c>
      <c r="H296" s="772"/>
      <c r="I296" s="762"/>
      <c r="J296" s="210" t="s">
        <v>28</v>
      </c>
      <c r="K296" s="211"/>
      <c r="L296" s="210" t="s">
        <v>28</v>
      </c>
      <c r="M296" s="210" t="s">
        <v>28</v>
      </c>
      <c r="N296" s="210" t="s">
        <v>28</v>
      </c>
      <c r="O296" s="210" t="s">
        <v>28</v>
      </c>
      <c r="P296" s="210" t="s">
        <v>265</v>
      </c>
      <c r="Q296" s="210" t="s">
        <v>265</v>
      </c>
      <c r="R296" s="212"/>
      <c r="S296" s="60" t="str">
        <f t="shared" si="4"/>
        <v/>
      </c>
    </row>
    <row r="297" spans="2:19" s="78" customFormat="1" ht="15.6" customHeight="1" thickTop="1" thickBot="1" x14ac:dyDescent="0.25">
      <c r="B297" s="455"/>
      <c r="C297" s="462"/>
      <c r="D297" s="465"/>
      <c r="E297" s="472"/>
      <c r="F297" s="771"/>
      <c r="G297" s="120">
        <f>'Mapa de Risco'!F297</f>
        <v>0</v>
      </c>
      <c r="H297" s="772"/>
      <c r="I297" s="762"/>
      <c r="J297" s="210" t="s">
        <v>28</v>
      </c>
      <c r="K297" s="211"/>
      <c r="L297" s="210" t="s">
        <v>28</v>
      </c>
      <c r="M297" s="210" t="s">
        <v>28</v>
      </c>
      <c r="N297" s="210" t="s">
        <v>28</v>
      </c>
      <c r="O297" s="210" t="s">
        <v>28</v>
      </c>
      <c r="P297" s="210" t="s">
        <v>265</v>
      </c>
      <c r="Q297" s="210" t="s">
        <v>265</v>
      </c>
      <c r="R297" s="212"/>
      <c r="S297" s="60" t="str">
        <f t="shared" si="4"/>
        <v/>
      </c>
    </row>
    <row r="298" spans="2:19" s="78" customFormat="1" ht="15.6" customHeight="1" thickTop="1" thickBot="1" x14ac:dyDescent="0.25">
      <c r="B298" s="455"/>
      <c r="C298" s="462"/>
      <c r="D298" s="465"/>
      <c r="E298" s="472"/>
      <c r="F298" s="771"/>
      <c r="G298" s="120">
        <f>'Mapa de Risco'!F298</f>
        <v>0</v>
      </c>
      <c r="H298" s="772"/>
      <c r="I298" s="762"/>
      <c r="J298" s="210" t="s">
        <v>28</v>
      </c>
      <c r="K298" s="211"/>
      <c r="L298" s="210" t="s">
        <v>28</v>
      </c>
      <c r="M298" s="210" t="s">
        <v>28</v>
      </c>
      <c r="N298" s="210" t="s">
        <v>28</v>
      </c>
      <c r="O298" s="210" t="s">
        <v>28</v>
      </c>
      <c r="P298" s="210" t="s">
        <v>265</v>
      </c>
      <c r="Q298" s="210" t="s">
        <v>265</v>
      </c>
      <c r="R298" s="212"/>
      <c r="S298" s="60" t="str">
        <f t="shared" si="4"/>
        <v/>
      </c>
    </row>
    <row r="299" spans="2:19" s="78" customFormat="1" ht="15.6" customHeight="1" thickTop="1" thickBot="1" x14ac:dyDescent="0.25">
      <c r="B299" s="455"/>
      <c r="C299" s="462"/>
      <c r="D299" s="465"/>
      <c r="E299" s="472"/>
      <c r="F299" s="771"/>
      <c r="G299" s="120">
        <f>'Mapa de Risco'!F299</f>
        <v>0</v>
      </c>
      <c r="H299" s="772"/>
      <c r="I299" s="762"/>
      <c r="J299" s="210" t="s">
        <v>28</v>
      </c>
      <c r="K299" s="211"/>
      <c r="L299" s="210" t="s">
        <v>28</v>
      </c>
      <c r="M299" s="210" t="s">
        <v>28</v>
      </c>
      <c r="N299" s="210" t="s">
        <v>28</v>
      </c>
      <c r="O299" s="210" t="s">
        <v>28</v>
      </c>
      <c r="P299" s="210" t="s">
        <v>265</v>
      </c>
      <c r="Q299" s="210" t="s">
        <v>265</v>
      </c>
      <c r="R299" s="212"/>
      <c r="S299" s="60" t="str">
        <f t="shared" si="4"/>
        <v/>
      </c>
    </row>
    <row r="300" spans="2:19" s="78" customFormat="1" ht="15.6" customHeight="1" thickTop="1" thickBot="1" x14ac:dyDescent="0.25">
      <c r="B300" s="455"/>
      <c r="C300" s="462"/>
      <c r="D300" s="465"/>
      <c r="E300" s="472"/>
      <c r="F300" s="771"/>
      <c r="G300" s="120">
        <f>'Mapa de Risco'!F300</f>
        <v>0</v>
      </c>
      <c r="H300" s="772"/>
      <c r="I300" s="762"/>
      <c r="J300" s="210" t="s">
        <v>28</v>
      </c>
      <c r="K300" s="211"/>
      <c r="L300" s="210" t="s">
        <v>28</v>
      </c>
      <c r="M300" s="210" t="s">
        <v>28</v>
      </c>
      <c r="N300" s="210" t="s">
        <v>28</v>
      </c>
      <c r="O300" s="210" t="s">
        <v>28</v>
      </c>
      <c r="P300" s="210" t="s">
        <v>265</v>
      </c>
      <c r="Q300" s="210" t="s">
        <v>265</v>
      </c>
      <c r="R300" s="212"/>
      <c r="S300" s="60" t="str">
        <f t="shared" si="4"/>
        <v/>
      </c>
    </row>
    <row r="301" spans="2:19" s="78" customFormat="1" ht="15.6" customHeight="1" thickTop="1" thickBot="1" x14ac:dyDescent="0.25">
      <c r="B301" s="455"/>
      <c r="C301" s="462"/>
      <c r="D301" s="466"/>
      <c r="E301" s="473"/>
      <c r="F301" s="771"/>
      <c r="G301" s="120">
        <f>'Mapa de Risco'!F301</f>
        <v>0</v>
      </c>
      <c r="H301" s="772"/>
      <c r="I301" s="763"/>
      <c r="J301" s="210" t="s">
        <v>28</v>
      </c>
      <c r="K301" s="211"/>
      <c r="L301" s="210" t="s">
        <v>28</v>
      </c>
      <c r="M301" s="210" t="s">
        <v>28</v>
      </c>
      <c r="N301" s="210" t="s">
        <v>28</v>
      </c>
      <c r="O301" s="210" t="s">
        <v>28</v>
      </c>
      <c r="P301" s="210" t="s">
        <v>265</v>
      </c>
      <c r="Q301" s="210" t="s">
        <v>265</v>
      </c>
      <c r="R301" s="212"/>
      <c r="S301" s="60" t="str">
        <f t="shared" si="4"/>
        <v/>
      </c>
    </row>
    <row r="302" spans="2:19" s="78" customFormat="1" ht="15.6" customHeight="1" thickTop="1" thickBot="1" x14ac:dyDescent="0.25">
      <c r="B302" s="455"/>
      <c r="C302" s="462"/>
      <c r="D302" s="464" t="str">
        <f>'Mapa de Risco'!D302:D311</f>
        <v>FCS.06</v>
      </c>
      <c r="E302" s="471">
        <f>'Mapa de Risco'!E302:E311</f>
        <v>0</v>
      </c>
      <c r="F302" s="771" t="str">
        <f>'Mapa de Risco'!G302:G311</f>
        <v>Evento 30</v>
      </c>
      <c r="G302" s="120">
        <f>'Mapa de Risco'!F302</f>
        <v>0</v>
      </c>
      <c r="H302" s="772" t="str">
        <f>'Avaliar os Controles Existent.'!AD302:AD311</f>
        <v/>
      </c>
      <c r="I302" s="761"/>
      <c r="J302" s="210" t="s">
        <v>28</v>
      </c>
      <c r="K302" s="211"/>
      <c r="L302" s="210" t="s">
        <v>28</v>
      </c>
      <c r="M302" s="210" t="s">
        <v>28</v>
      </c>
      <c r="N302" s="210" t="s">
        <v>28</v>
      </c>
      <c r="O302" s="210" t="s">
        <v>28</v>
      </c>
      <c r="P302" s="210" t="s">
        <v>265</v>
      </c>
      <c r="Q302" s="210" t="s">
        <v>265</v>
      </c>
      <c r="R302" s="212"/>
      <c r="S302" s="60" t="str">
        <f t="shared" si="4"/>
        <v/>
      </c>
    </row>
    <row r="303" spans="2:19" s="78" customFormat="1" ht="15.6" customHeight="1" thickTop="1" thickBot="1" x14ac:dyDescent="0.25">
      <c r="B303" s="455"/>
      <c r="C303" s="462"/>
      <c r="D303" s="465"/>
      <c r="E303" s="472"/>
      <c r="F303" s="771"/>
      <c r="G303" s="120">
        <f>'Mapa de Risco'!F303</f>
        <v>0</v>
      </c>
      <c r="H303" s="772"/>
      <c r="I303" s="762"/>
      <c r="J303" s="210" t="s">
        <v>28</v>
      </c>
      <c r="K303" s="211"/>
      <c r="L303" s="210" t="s">
        <v>28</v>
      </c>
      <c r="M303" s="210" t="s">
        <v>28</v>
      </c>
      <c r="N303" s="210" t="s">
        <v>28</v>
      </c>
      <c r="O303" s="210" t="s">
        <v>28</v>
      </c>
      <c r="P303" s="210" t="s">
        <v>265</v>
      </c>
      <c r="Q303" s="210" t="s">
        <v>265</v>
      </c>
      <c r="R303" s="212"/>
      <c r="S303" s="60" t="str">
        <f t="shared" si="4"/>
        <v/>
      </c>
    </row>
    <row r="304" spans="2:19" s="78" customFormat="1" ht="15.6" customHeight="1" thickTop="1" thickBot="1" x14ac:dyDescent="0.25">
      <c r="B304" s="455"/>
      <c r="C304" s="462"/>
      <c r="D304" s="465"/>
      <c r="E304" s="472"/>
      <c r="F304" s="771"/>
      <c r="G304" s="120">
        <f>'Mapa de Risco'!F304</f>
        <v>0</v>
      </c>
      <c r="H304" s="772"/>
      <c r="I304" s="762"/>
      <c r="J304" s="210" t="s">
        <v>28</v>
      </c>
      <c r="K304" s="211"/>
      <c r="L304" s="210" t="s">
        <v>28</v>
      </c>
      <c r="M304" s="210" t="s">
        <v>28</v>
      </c>
      <c r="N304" s="210" t="s">
        <v>28</v>
      </c>
      <c r="O304" s="210" t="s">
        <v>28</v>
      </c>
      <c r="P304" s="210" t="s">
        <v>265</v>
      </c>
      <c r="Q304" s="210" t="s">
        <v>265</v>
      </c>
      <c r="R304" s="212"/>
      <c r="S304" s="60" t="str">
        <f t="shared" si="4"/>
        <v/>
      </c>
    </row>
    <row r="305" spans="2:19" s="78" customFormat="1" ht="15.6" customHeight="1" thickTop="1" thickBot="1" x14ac:dyDescent="0.25">
      <c r="B305" s="455"/>
      <c r="C305" s="462"/>
      <c r="D305" s="465"/>
      <c r="E305" s="472"/>
      <c r="F305" s="771"/>
      <c r="G305" s="120">
        <f>'Mapa de Risco'!F305</f>
        <v>0</v>
      </c>
      <c r="H305" s="772"/>
      <c r="I305" s="762"/>
      <c r="J305" s="210" t="s">
        <v>28</v>
      </c>
      <c r="K305" s="211"/>
      <c r="L305" s="210" t="s">
        <v>28</v>
      </c>
      <c r="M305" s="210" t="s">
        <v>28</v>
      </c>
      <c r="N305" s="210" t="s">
        <v>28</v>
      </c>
      <c r="O305" s="210" t="s">
        <v>28</v>
      </c>
      <c r="P305" s="210" t="s">
        <v>265</v>
      </c>
      <c r="Q305" s="210" t="s">
        <v>265</v>
      </c>
      <c r="R305" s="212"/>
      <c r="S305" s="60" t="str">
        <f t="shared" si="4"/>
        <v/>
      </c>
    </row>
    <row r="306" spans="2:19" s="78" customFormat="1" ht="15.6" customHeight="1" thickTop="1" thickBot="1" x14ac:dyDescent="0.25">
      <c r="B306" s="455"/>
      <c r="C306" s="462"/>
      <c r="D306" s="465"/>
      <c r="E306" s="472"/>
      <c r="F306" s="771"/>
      <c r="G306" s="120">
        <f>'Mapa de Risco'!F306</f>
        <v>0</v>
      </c>
      <c r="H306" s="772"/>
      <c r="I306" s="762"/>
      <c r="J306" s="210" t="s">
        <v>28</v>
      </c>
      <c r="K306" s="211"/>
      <c r="L306" s="210" t="s">
        <v>28</v>
      </c>
      <c r="M306" s="210" t="s">
        <v>28</v>
      </c>
      <c r="N306" s="210" t="s">
        <v>28</v>
      </c>
      <c r="O306" s="210" t="s">
        <v>28</v>
      </c>
      <c r="P306" s="210" t="s">
        <v>265</v>
      </c>
      <c r="Q306" s="210" t="s">
        <v>265</v>
      </c>
      <c r="R306" s="212"/>
      <c r="S306" s="60" t="str">
        <f t="shared" si="4"/>
        <v/>
      </c>
    </row>
    <row r="307" spans="2:19" s="78" customFormat="1" ht="15.6" customHeight="1" thickTop="1" thickBot="1" x14ac:dyDescent="0.25">
      <c r="B307" s="455"/>
      <c r="C307" s="462"/>
      <c r="D307" s="465"/>
      <c r="E307" s="472"/>
      <c r="F307" s="771"/>
      <c r="G307" s="120">
        <f>'Mapa de Risco'!F307</f>
        <v>0</v>
      </c>
      <c r="H307" s="772"/>
      <c r="I307" s="762"/>
      <c r="J307" s="210" t="s">
        <v>28</v>
      </c>
      <c r="K307" s="211"/>
      <c r="L307" s="210" t="s">
        <v>28</v>
      </c>
      <c r="M307" s="210" t="s">
        <v>28</v>
      </c>
      <c r="N307" s="210" t="s">
        <v>28</v>
      </c>
      <c r="O307" s="210" t="s">
        <v>28</v>
      </c>
      <c r="P307" s="210" t="s">
        <v>265</v>
      </c>
      <c r="Q307" s="210" t="s">
        <v>265</v>
      </c>
      <c r="R307" s="212"/>
      <c r="S307" s="60" t="str">
        <f t="shared" si="4"/>
        <v/>
      </c>
    </row>
    <row r="308" spans="2:19" s="78" customFormat="1" ht="15.6" customHeight="1" thickTop="1" thickBot="1" x14ac:dyDescent="0.25">
      <c r="B308" s="455"/>
      <c r="C308" s="462"/>
      <c r="D308" s="465"/>
      <c r="E308" s="472"/>
      <c r="F308" s="771"/>
      <c r="G308" s="120">
        <f>'Mapa de Risco'!F308</f>
        <v>0</v>
      </c>
      <c r="H308" s="772"/>
      <c r="I308" s="762"/>
      <c r="J308" s="210" t="s">
        <v>28</v>
      </c>
      <c r="K308" s="211"/>
      <c r="L308" s="210" t="s">
        <v>28</v>
      </c>
      <c r="M308" s="210" t="s">
        <v>28</v>
      </c>
      <c r="N308" s="210" t="s">
        <v>28</v>
      </c>
      <c r="O308" s="210" t="s">
        <v>28</v>
      </c>
      <c r="P308" s="210" t="s">
        <v>265</v>
      </c>
      <c r="Q308" s="210" t="s">
        <v>265</v>
      </c>
      <c r="R308" s="212"/>
      <c r="S308" s="60" t="str">
        <f t="shared" si="4"/>
        <v/>
      </c>
    </row>
    <row r="309" spans="2:19" s="78" customFormat="1" ht="15.6" customHeight="1" thickTop="1" thickBot="1" x14ac:dyDescent="0.25">
      <c r="B309" s="455"/>
      <c r="C309" s="462"/>
      <c r="D309" s="465"/>
      <c r="E309" s="472"/>
      <c r="F309" s="771"/>
      <c r="G309" s="120">
        <f>'Mapa de Risco'!F309</f>
        <v>0</v>
      </c>
      <c r="H309" s="772"/>
      <c r="I309" s="762"/>
      <c r="J309" s="210" t="s">
        <v>28</v>
      </c>
      <c r="K309" s="211"/>
      <c r="L309" s="210" t="s">
        <v>28</v>
      </c>
      <c r="M309" s="210" t="s">
        <v>28</v>
      </c>
      <c r="N309" s="210" t="s">
        <v>28</v>
      </c>
      <c r="O309" s="210" t="s">
        <v>28</v>
      </c>
      <c r="P309" s="210" t="s">
        <v>265</v>
      </c>
      <c r="Q309" s="210" t="s">
        <v>265</v>
      </c>
      <c r="R309" s="212"/>
      <c r="S309" s="60" t="str">
        <f t="shared" si="4"/>
        <v/>
      </c>
    </row>
    <row r="310" spans="2:19" s="78" customFormat="1" ht="15.6" customHeight="1" thickTop="1" thickBot="1" x14ac:dyDescent="0.25">
      <c r="B310" s="455"/>
      <c r="C310" s="462"/>
      <c r="D310" s="465"/>
      <c r="E310" s="472"/>
      <c r="F310" s="771"/>
      <c r="G310" s="120">
        <f>'Mapa de Risco'!F310</f>
        <v>0</v>
      </c>
      <c r="H310" s="772"/>
      <c r="I310" s="762"/>
      <c r="J310" s="210" t="s">
        <v>28</v>
      </c>
      <c r="K310" s="211"/>
      <c r="L310" s="210" t="s">
        <v>28</v>
      </c>
      <c r="M310" s="210" t="s">
        <v>28</v>
      </c>
      <c r="N310" s="210" t="s">
        <v>28</v>
      </c>
      <c r="O310" s="210" t="s">
        <v>28</v>
      </c>
      <c r="P310" s="210" t="s">
        <v>265</v>
      </c>
      <c r="Q310" s="210" t="s">
        <v>265</v>
      </c>
      <c r="R310" s="212"/>
      <c r="S310" s="60" t="str">
        <f t="shared" si="4"/>
        <v/>
      </c>
    </row>
    <row r="311" spans="2:19" s="78" customFormat="1" ht="15.6" customHeight="1" thickTop="1" thickBot="1" x14ac:dyDescent="0.25">
      <c r="B311" s="455"/>
      <c r="C311" s="462"/>
      <c r="D311" s="466"/>
      <c r="E311" s="473"/>
      <c r="F311" s="771"/>
      <c r="G311" s="120">
        <f>'Mapa de Risco'!F311</f>
        <v>0</v>
      </c>
      <c r="H311" s="772"/>
      <c r="I311" s="763"/>
      <c r="J311" s="210" t="s">
        <v>28</v>
      </c>
      <c r="K311" s="211"/>
      <c r="L311" s="210" t="s">
        <v>28</v>
      </c>
      <c r="M311" s="210" t="s">
        <v>28</v>
      </c>
      <c r="N311" s="210" t="s">
        <v>28</v>
      </c>
      <c r="O311" s="210" t="s">
        <v>28</v>
      </c>
      <c r="P311" s="210" t="s">
        <v>265</v>
      </c>
      <c r="Q311" s="210" t="s">
        <v>265</v>
      </c>
      <c r="R311" s="212"/>
      <c r="S311" s="60" t="str">
        <f t="shared" si="4"/>
        <v/>
      </c>
    </row>
    <row r="312" spans="2:19" s="78" customFormat="1" ht="15.6" customHeight="1" thickTop="1" thickBot="1" x14ac:dyDescent="0.25">
      <c r="B312" s="455"/>
      <c r="C312" s="462"/>
      <c r="D312" s="464" t="str">
        <f>'Mapa de Risco'!D312:D321</f>
        <v>FCS.07</v>
      </c>
      <c r="E312" s="471">
        <f>'Mapa de Risco'!E312:E321</f>
        <v>0</v>
      </c>
      <c r="F312" s="771" t="str">
        <f>'Mapa de Risco'!G312:G321</f>
        <v>Evento 31</v>
      </c>
      <c r="G312" s="120">
        <f>'Mapa de Risco'!F312</f>
        <v>0</v>
      </c>
      <c r="H312" s="772" t="str">
        <f>'Avaliar os Controles Existent.'!AD312:AD321</f>
        <v/>
      </c>
      <c r="I312" s="761"/>
      <c r="J312" s="210" t="s">
        <v>28</v>
      </c>
      <c r="K312" s="211"/>
      <c r="L312" s="210" t="s">
        <v>28</v>
      </c>
      <c r="M312" s="210" t="s">
        <v>28</v>
      </c>
      <c r="N312" s="210" t="s">
        <v>28</v>
      </c>
      <c r="O312" s="210" t="s">
        <v>28</v>
      </c>
      <c r="P312" s="210" t="s">
        <v>265</v>
      </c>
      <c r="Q312" s="210" t="s">
        <v>265</v>
      </c>
      <c r="R312" s="212"/>
      <c r="S312" s="60" t="str">
        <f t="shared" si="4"/>
        <v/>
      </c>
    </row>
    <row r="313" spans="2:19" s="78" customFormat="1" ht="15.6" customHeight="1" thickTop="1" thickBot="1" x14ac:dyDescent="0.25">
      <c r="B313" s="455"/>
      <c r="C313" s="462"/>
      <c r="D313" s="465"/>
      <c r="E313" s="472"/>
      <c r="F313" s="771"/>
      <c r="G313" s="120">
        <f>'Mapa de Risco'!F313</f>
        <v>0</v>
      </c>
      <c r="H313" s="772"/>
      <c r="I313" s="762"/>
      <c r="J313" s="210" t="s">
        <v>28</v>
      </c>
      <c r="K313" s="211"/>
      <c r="L313" s="210" t="s">
        <v>28</v>
      </c>
      <c r="M313" s="210" t="s">
        <v>28</v>
      </c>
      <c r="N313" s="210" t="s">
        <v>28</v>
      </c>
      <c r="O313" s="210" t="s">
        <v>28</v>
      </c>
      <c r="P313" s="210" t="s">
        <v>265</v>
      </c>
      <c r="Q313" s="210" t="s">
        <v>265</v>
      </c>
      <c r="R313" s="212"/>
      <c r="S313" s="60" t="str">
        <f t="shared" si="4"/>
        <v/>
      </c>
    </row>
    <row r="314" spans="2:19" s="78" customFormat="1" ht="15.6" customHeight="1" thickTop="1" thickBot="1" x14ac:dyDescent="0.25">
      <c r="B314" s="455"/>
      <c r="C314" s="462"/>
      <c r="D314" s="465"/>
      <c r="E314" s="472"/>
      <c r="F314" s="771"/>
      <c r="G314" s="120">
        <f>'Mapa de Risco'!F314</f>
        <v>0</v>
      </c>
      <c r="H314" s="772"/>
      <c r="I314" s="762"/>
      <c r="J314" s="210" t="s">
        <v>28</v>
      </c>
      <c r="K314" s="211"/>
      <c r="L314" s="210" t="s">
        <v>28</v>
      </c>
      <c r="M314" s="210" t="s">
        <v>28</v>
      </c>
      <c r="N314" s="210" t="s">
        <v>28</v>
      </c>
      <c r="O314" s="210" t="s">
        <v>28</v>
      </c>
      <c r="P314" s="210" t="s">
        <v>265</v>
      </c>
      <c r="Q314" s="210" t="s">
        <v>265</v>
      </c>
      <c r="R314" s="212"/>
      <c r="S314" s="60" t="str">
        <f t="shared" si="4"/>
        <v/>
      </c>
    </row>
    <row r="315" spans="2:19" s="78" customFormat="1" ht="15.6" customHeight="1" thickTop="1" thickBot="1" x14ac:dyDescent="0.25">
      <c r="B315" s="455"/>
      <c r="C315" s="462"/>
      <c r="D315" s="465"/>
      <c r="E315" s="472"/>
      <c r="F315" s="771"/>
      <c r="G315" s="120">
        <f>'Mapa de Risco'!F315</f>
        <v>0</v>
      </c>
      <c r="H315" s="772"/>
      <c r="I315" s="762"/>
      <c r="J315" s="210" t="s">
        <v>28</v>
      </c>
      <c r="K315" s="211"/>
      <c r="L315" s="210" t="s">
        <v>28</v>
      </c>
      <c r="M315" s="210" t="s">
        <v>28</v>
      </c>
      <c r="N315" s="210" t="s">
        <v>28</v>
      </c>
      <c r="O315" s="210" t="s">
        <v>28</v>
      </c>
      <c r="P315" s="210" t="s">
        <v>265</v>
      </c>
      <c r="Q315" s="210" t="s">
        <v>265</v>
      </c>
      <c r="R315" s="212"/>
      <c r="S315" s="60" t="str">
        <f t="shared" si="4"/>
        <v/>
      </c>
    </row>
    <row r="316" spans="2:19" s="78" customFormat="1" ht="15.6" customHeight="1" thickTop="1" thickBot="1" x14ac:dyDescent="0.25">
      <c r="B316" s="455"/>
      <c r="C316" s="462"/>
      <c r="D316" s="465"/>
      <c r="E316" s="472"/>
      <c r="F316" s="771"/>
      <c r="G316" s="120">
        <f>'Mapa de Risco'!F316</f>
        <v>0</v>
      </c>
      <c r="H316" s="772"/>
      <c r="I316" s="762"/>
      <c r="J316" s="210" t="s">
        <v>28</v>
      </c>
      <c r="K316" s="211"/>
      <c r="L316" s="210" t="s">
        <v>28</v>
      </c>
      <c r="M316" s="210" t="s">
        <v>28</v>
      </c>
      <c r="N316" s="210" t="s">
        <v>28</v>
      </c>
      <c r="O316" s="210" t="s">
        <v>28</v>
      </c>
      <c r="P316" s="210" t="s">
        <v>265</v>
      </c>
      <c r="Q316" s="210" t="s">
        <v>265</v>
      </c>
      <c r="R316" s="212"/>
      <c r="S316" s="60" t="str">
        <f t="shared" si="4"/>
        <v/>
      </c>
    </row>
    <row r="317" spans="2:19" s="78" customFormat="1" ht="15.6" customHeight="1" thickTop="1" thickBot="1" x14ac:dyDescent="0.25">
      <c r="B317" s="455"/>
      <c r="C317" s="462"/>
      <c r="D317" s="465"/>
      <c r="E317" s="472"/>
      <c r="F317" s="771"/>
      <c r="G317" s="120">
        <f>'Mapa de Risco'!F317</f>
        <v>0</v>
      </c>
      <c r="H317" s="772"/>
      <c r="I317" s="762"/>
      <c r="J317" s="210" t="s">
        <v>28</v>
      </c>
      <c r="K317" s="211"/>
      <c r="L317" s="210" t="s">
        <v>28</v>
      </c>
      <c r="M317" s="210" t="s">
        <v>28</v>
      </c>
      <c r="N317" s="210" t="s">
        <v>28</v>
      </c>
      <c r="O317" s="210" t="s">
        <v>28</v>
      </c>
      <c r="P317" s="210" t="s">
        <v>265</v>
      </c>
      <c r="Q317" s="210" t="s">
        <v>265</v>
      </c>
      <c r="R317" s="212"/>
      <c r="S317" s="60" t="str">
        <f t="shared" si="4"/>
        <v/>
      </c>
    </row>
    <row r="318" spans="2:19" s="78" customFormat="1" ht="15.6" customHeight="1" thickTop="1" thickBot="1" x14ac:dyDescent="0.25">
      <c r="B318" s="455"/>
      <c r="C318" s="462"/>
      <c r="D318" s="465"/>
      <c r="E318" s="472"/>
      <c r="F318" s="771"/>
      <c r="G318" s="120">
        <f>'Mapa de Risco'!F318</f>
        <v>0</v>
      </c>
      <c r="H318" s="772"/>
      <c r="I318" s="762"/>
      <c r="J318" s="210" t="s">
        <v>28</v>
      </c>
      <c r="K318" s="211"/>
      <c r="L318" s="210" t="s">
        <v>28</v>
      </c>
      <c r="M318" s="210" t="s">
        <v>28</v>
      </c>
      <c r="N318" s="210" t="s">
        <v>28</v>
      </c>
      <c r="O318" s="210" t="s">
        <v>28</v>
      </c>
      <c r="P318" s="210" t="s">
        <v>265</v>
      </c>
      <c r="Q318" s="210" t="s">
        <v>265</v>
      </c>
      <c r="R318" s="212"/>
      <c r="S318" s="60" t="str">
        <f t="shared" si="4"/>
        <v/>
      </c>
    </row>
    <row r="319" spans="2:19" s="78" customFormat="1" ht="15.6" customHeight="1" thickTop="1" thickBot="1" x14ac:dyDescent="0.25">
      <c r="B319" s="455"/>
      <c r="C319" s="462"/>
      <c r="D319" s="465"/>
      <c r="E319" s="472"/>
      <c r="F319" s="771"/>
      <c r="G319" s="120">
        <f>'Mapa de Risco'!F319</f>
        <v>0</v>
      </c>
      <c r="H319" s="772"/>
      <c r="I319" s="762"/>
      <c r="J319" s="210" t="s">
        <v>28</v>
      </c>
      <c r="K319" s="211"/>
      <c r="L319" s="210" t="s">
        <v>28</v>
      </c>
      <c r="M319" s="210" t="s">
        <v>28</v>
      </c>
      <c r="N319" s="210" t="s">
        <v>28</v>
      </c>
      <c r="O319" s="210" t="s">
        <v>28</v>
      </c>
      <c r="P319" s="210" t="s">
        <v>265</v>
      </c>
      <c r="Q319" s="210" t="s">
        <v>265</v>
      </c>
      <c r="R319" s="212"/>
      <c r="S319" s="60" t="str">
        <f t="shared" si="4"/>
        <v/>
      </c>
    </row>
    <row r="320" spans="2:19" s="78" customFormat="1" ht="15.6" customHeight="1" thickTop="1" thickBot="1" x14ac:dyDescent="0.25">
      <c r="B320" s="455"/>
      <c r="C320" s="462"/>
      <c r="D320" s="465"/>
      <c r="E320" s="472"/>
      <c r="F320" s="771"/>
      <c r="G320" s="120">
        <f>'Mapa de Risco'!F320</f>
        <v>0</v>
      </c>
      <c r="H320" s="772"/>
      <c r="I320" s="762"/>
      <c r="J320" s="210" t="s">
        <v>28</v>
      </c>
      <c r="K320" s="211"/>
      <c r="L320" s="210" t="s">
        <v>28</v>
      </c>
      <c r="M320" s="210" t="s">
        <v>28</v>
      </c>
      <c r="N320" s="210" t="s">
        <v>28</v>
      </c>
      <c r="O320" s="210" t="s">
        <v>28</v>
      </c>
      <c r="P320" s="210" t="s">
        <v>265</v>
      </c>
      <c r="Q320" s="210" t="s">
        <v>265</v>
      </c>
      <c r="R320" s="212"/>
      <c r="S320" s="60" t="str">
        <f t="shared" si="4"/>
        <v/>
      </c>
    </row>
    <row r="321" spans="2:19" s="78" customFormat="1" ht="15.6" customHeight="1" thickTop="1" thickBot="1" x14ac:dyDescent="0.25">
      <c r="B321" s="455"/>
      <c r="C321" s="462"/>
      <c r="D321" s="466"/>
      <c r="E321" s="473"/>
      <c r="F321" s="771"/>
      <c r="G321" s="120">
        <f>'Mapa de Risco'!F321</f>
        <v>0</v>
      </c>
      <c r="H321" s="772"/>
      <c r="I321" s="763"/>
      <c r="J321" s="210" t="s">
        <v>28</v>
      </c>
      <c r="K321" s="211"/>
      <c r="L321" s="210" t="s">
        <v>28</v>
      </c>
      <c r="M321" s="210" t="s">
        <v>28</v>
      </c>
      <c r="N321" s="210" t="s">
        <v>28</v>
      </c>
      <c r="O321" s="210" t="s">
        <v>28</v>
      </c>
      <c r="P321" s="210" t="s">
        <v>265</v>
      </c>
      <c r="Q321" s="210" t="s">
        <v>265</v>
      </c>
      <c r="R321" s="212"/>
      <c r="S321" s="60" t="str">
        <f t="shared" si="4"/>
        <v/>
      </c>
    </row>
    <row r="322" spans="2:19" s="78" customFormat="1" ht="15.6" customHeight="1" thickTop="1" thickBot="1" x14ac:dyDescent="0.25">
      <c r="B322" s="455"/>
      <c r="C322" s="462"/>
      <c r="D322" s="464" t="str">
        <f>'Mapa de Risco'!D322:D331</f>
        <v>FCS.08</v>
      </c>
      <c r="E322" s="471">
        <f>'Mapa de Risco'!E322:E331</f>
        <v>0</v>
      </c>
      <c r="F322" s="771" t="str">
        <f>'Mapa de Risco'!G322:G331</f>
        <v>Evento 32</v>
      </c>
      <c r="G322" s="120">
        <f>'Mapa de Risco'!F322</f>
        <v>0</v>
      </c>
      <c r="H322" s="772" t="str">
        <f>'Avaliar os Controles Existent.'!AD322:AD331</f>
        <v/>
      </c>
      <c r="I322" s="761"/>
      <c r="J322" s="210" t="s">
        <v>28</v>
      </c>
      <c r="K322" s="211"/>
      <c r="L322" s="210" t="s">
        <v>28</v>
      </c>
      <c r="M322" s="210" t="s">
        <v>28</v>
      </c>
      <c r="N322" s="210" t="s">
        <v>28</v>
      </c>
      <c r="O322" s="210" t="s">
        <v>28</v>
      </c>
      <c r="P322" s="210" t="s">
        <v>265</v>
      </c>
      <c r="Q322" s="210" t="s">
        <v>265</v>
      </c>
      <c r="R322" s="212"/>
      <c r="S322" s="60" t="str">
        <f t="shared" si="4"/>
        <v/>
      </c>
    </row>
    <row r="323" spans="2:19" s="78" customFormat="1" ht="15.6" customHeight="1" thickTop="1" thickBot="1" x14ac:dyDescent="0.25">
      <c r="B323" s="455"/>
      <c r="C323" s="462"/>
      <c r="D323" s="465"/>
      <c r="E323" s="472"/>
      <c r="F323" s="771"/>
      <c r="G323" s="120">
        <f>'Mapa de Risco'!F323</f>
        <v>0</v>
      </c>
      <c r="H323" s="772"/>
      <c r="I323" s="762"/>
      <c r="J323" s="210" t="s">
        <v>28</v>
      </c>
      <c r="K323" s="211"/>
      <c r="L323" s="210" t="s">
        <v>28</v>
      </c>
      <c r="M323" s="210" t="s">
        <v>28</v>
      </c>
      <c r="N323" s="210" t="s">
        <v>28</v>
      </c>
      <c r="O323" s="210" t="s">
        <v>28</v>
      </c>
      <c r="P323" s="210" t="s">
        <v>265</v>
      </c>
      <c r="Q323" s="210" t="s">
        <v>265</v>
      </c>
      <c r="R323" s="212"/>
      <c r="S323" s="60" t="str">
        <f t="shared" si="4"/>
        <v/>
      </c>
    </row>
    <row r="324" spans="2:19" s="78" customFormat="1" ht="15.6" customHeight="1" thickTop="1" thickBot="1" x14ac:dyDescent="0.25">
      <c r="B324" s="455"/>
      <c r="C324" s="462"/>
      <c r="D324" s="465"/>
      <c r="E324" s="472"/>
      <c r="F324" s="771"/>
      <c r="G324" s="120">
        <f>'Mapa de Risco'!F324</f>
        <v>0</v>
      </c>
      <c r="H324" s="772"/>
      <c r="I324" s="762"/>
      <c r="J324" s="210" t="s">
        <v>28</v>
      </c>
      <c r="K324" s="211"/>
      <c r="L324" s="210" t="s">
        <v>28</v>
      </c>
      <c r="M324" s="210" t="s">
        <v>28</v>
      </c>
      <c r="N324" s="210" t="s">
        <v>28</v>
      </c>
      <c r="O324" s="210" t="s">
        <v>28</v>
      </c>
      <c r="P324" s="210" t="s">
        <v>265</v>
      </c>
      <c r="Q324" s="210" t="s">
        <v>265</v>
      </c>
      <c r="R324" s="212"/>
      <c r="S324" s="60" t="str">
        <f t="shared" si="4"/>
        <v/>
      </c>
    </row>
    <row r="325" spans="2:19" s="78" customFormat="1" ht="15.6" customHeight="1" thickTop="1" thickBot="1" x14ac:dyDescent="0.25">
      <c r="B325" s="455"/>
      <c r="C325" s="462"/>
      <c r="D325" s="465"/>
      <c r="E325" s="472"/>
      <c r="F325" s="771"/>
      <c r="G325" s="120">
        <f>'Mapa de Risco'!F325</f>
        <v>0</v>
      </c>
      <c r="H325" s="772"/>
      <c r="I325" s="762"/>
      <c r="J325" s="210" t="s">
        <v>28</v>
      </c>
      <c r="K325" s="211"/>
      <c r="L325" s="210" t="s">
        <v>28</v>
      </c>
      <c r="M325" s="210" t="s">
        <v>28</v>
      </c>
      <c r="N325" s="210" t="s">
        <v>28</v>
      </c>
      <c r="O325" s="210" t="s">
        <v>28</v>
      </c>
      <c r="P325" s="210" t="s">
        <v>265</v>
      </c>
      <c r="Q325" s="210" t="s">
        <v>265</v>
      </c>
      <c r="R325" s="212"/>
      <c r="S325" s="60" t="str">
        <f t="shared" si="4"/>
        <v/>
      </c>
    </row>
    <row r="326" spans="2:19" s="78" customFormat="1" ht="15.6" customHeight="1" thickTop="1" thickBot="1" x14ac:dyDescent="0.25">
      <c r="B326" s="455"/>
      <c r="C326" s="462"/>
      <c r="D326" s="465"/>
      <c r="E326" s="472"/>
      <c r="F326" s="771"/>
      <c r="G326" s="120">
        <f>'Mapa de Risco'!F326</f>
        <v>0</v>
      </c>
      <c r="H326" s="772"/>
      <c r="I326" s="762"/>
      <c r="J326" s="210" t="s">
        <v>28</v>
      </c>
      <c r="K326" s="211"/>
      <c r="L326" s="210" t="s">
        <v>28</v>
      </c>
      <c r="M326" s="210" t="s">
        <v>28</v>
      </c>
      <c r="N326" s="210" t="s">
        <v>28</v>
      </c>
      <c r="O326" s="210" t="s">
        <v>28</v>
      </c>
      <c r="P326" s="210" t="s">
        <v>265</v>
      </c>
      <c r="Q326" s="210" t="s">
        <v>265</v>
      </c>
      <c r="R326" s="212"/>
      <c r="S326" s="60" t="str">
        <f t="shared" si="4"/>
        <v/>
      </c>
    </row>
    <row r="327" spans="2:19" s="78" customFormat="1" ht="15.6" customHeight="1" thickTop="1" thickBot="1" x14ac:dyDescent="0.25">
      <c r="B327" s="455"/>
      <c r="C327" s="462"/>
      <c r="D327" s="465"/>
      <c r="E327" s="472"/>
      <c r="F327" s="771"/>
      <c r="G327" s="120">
        <f>'Mapa de Risco'!F327</f>
        <v>0</v>
      </c>
      <c r="H327" s="772"/>
      <c r="I327" s="762"/>
      <c r="J327" s="210" t="s">
        <v>28</v>
      </c>
      <c r="K327" s="211"/>
      <c r="L327" s="210" t="s">
        <v>28</v>
      </c>
      <c r="M327" s="210" t="s">
        <v>28</v>
      </c>
      <c r="N327" s="210" t="s">
        <v>28</v>
      </c>
      <c r="O327" s="210" t="s">
        <v>28</v>
      </c>
      <c r="P327" s="210" t="s">
        <v>265</v>
      </c>
      <c r="Q327" s="210" t="s">
        <v>265</v>
      </c>
      <c r="R327" s="212"/>
      <c r="S327" s="60" t="str">
        <f t="shared" si="4"/>
        <v/>
      </c>
    </row>
    <row r="328" spans="2:19" s="78" customFormat="1" ht="15.6" customHeight="1" thickTop="1" thickBot="1" x14ac:dyDescent="0.25">
      <c r="B328" s="455"/>
      <c r="C328" s="462"/>
      <c r="D328" s="465"/>
      <c r="E328" s="472"/>
      <c r="F328" s="771"/>
      <c r="G328" s="120">
        <f>'Mapa de Risco'!F328</f>
        <v>0</v>
      </c>
      <c r="H328" s="772"/>
      <c r="I328" s="762"/>
      <c r="J328" s="210" t="s">
        <v>28</v>
      </c>
      <c r="K328" s="211"/>
      <c r="L328" s="210" t="s">
        <v>28</v>
      </c>
      <c r="M328" s="210" t="s">
        <v>28</v>
      </c>
      <c r="N328" s="210" t="s">
        <v>28</v>
      </c>
      <c r="O328" s="210" t="s">
        <v>28</v>
      </c>
      <c r="P328" s="210" t="s">
        <v>265</v>
      </c>
      <c r="Q328" s="210" t="s">
        <v>265</v>
      </c>
      <c r="R328" s="212"/>
      <c r="S328" s="60" t="str">
        <f t="shared" si="4"/>
        <v/>
      </c>
    </row>
    <row r="329" spans="2:19" s="78" customFormat="1" ht="15.6" customHeight="1" thickTop="1" thickBot="1" x14ac:dyDescent="0.25">
      <c r="B329" s="455"/>
      <c r="C329" s="462"/>
      <c r="D329" s="465"/>
      <c r="E329" s="472"/>
      <c r="F329" s="771"/>
      <c r="G329" s="120">
        <f>'Mapa de Risco'!F329</f>
        <v>0</v>
      </c>
      <c r="H329" s="772"/>
      <c r="I329" s="762"/>
      <c r="J329" s="210" t="s">
        <v>28</v>
      </c>
      <c r="K329" s="211"/>
      <c r="L329" s="210" t="s">
        <v>28</v>
      </c>
      <c r="M329" s="210" t="s">
        <v>28</v>
      </c>
      <c r="N329" s="210" t="s">
        <v>28</v>
      </c>
      <c r="O329" s="210" t="s">
        <v>28</v>
      </c>
      <c r="P329" s="210" t="s">
        <v>265</v>
      </c>
      <c r="Q329" s="210" t="s">
        <v>265</v>
      </c>
      <c r="R329" s="212"/>
      <c r="S329" s="60" t="str">
        <f t="shared" si="4"/>
        <v/>
      </c>
    </row>
    <row r="330" spans="2:19" s="78" customFormat="1" ht="15.6" customHeight="1" thickTop="1" thickBot="1" x14ac:dyDescent="0.25">
      <c r="B330" s="455"/>
      <c r="C330" s="462"/>
      <c r="D330" s="465"/>
      <c r="E330" s="472"/>
      <c r="F330" s="771"/>
      <c r="G330" s="120">
        <f>'Mapa de Risco'!F330</f>
        <v>0</v>
      </c>
      <c r="H330" s="772"/>
      <c r="I330" s="762"/>
      <c r="J330" s="210" t="s">
        <v>28</v>
      </c>
      <c r="K330" s="211"/>
      <c r="L330" s="210" t="s">
        <v>28</v>
      </c>
      <c r="M330" s="210" t="s">
        <v>28</v>
      </c>
      <c r="N330" s="210" t="s">
        <v>28</v>
      </c>
      <c r="O330" s="210" t="s">
        <v>28</v>
      </c>
      <c r="P330" s="210" t="s">
        <v>265</v>
      </c>
      <c r="Q330" s="210" t="s">
        <v>265</v>
      </c>
      <c r="R330" s="212"/>
      <c r="S330" s="60" t="str">
        <f t="shared" si="4"/>
        <v/>
      </c>
    </row>
    <row r="331" spans="2:19" s="78" customFormat="1" ht="15.6" customHeight="1" thickTop="1" thickBot="1" x14ac:dyDescent="0.25">
      <c r="B331" s="456"/>
      <c r="C331" s="463"/>
      <c r="D331" s="466"/>
      <c r="E331" s="473"/>
      <c r="F331" s="771"/>
      <c r="G331" s="120">
        <f>'Mapa de Risco'!F331</f>
        <v>0</v>
      </c>
      <c r="H331" s="772"/>
      <c r="I331" s="763"/>
      <c r="J331" s="210" t="s">
        <v>28</v>
      </c>
      <c r="K331" s="211"/>
      <c r="L331" s="210" t="s">
        <v>28</v>
      </c>
      <c r="M331" s="210" t="s">
        <v>28</v>
      </c>
      <c r="N331" s="210" t="s">
        <v>28</v>
      </c>
      <c r="O331" s="210" t="s">
        <v>28</v>
      </c>
      <c r="P331" s="210" t="s">
        <v>265</v>
      </c>
      <c r="Q331" s="210" t="s">
        <v>265</v>
      </c>
      <c r="R331" s="212"/>
      <c r="S331" s="60" t="str">
        <f t="shared" si="4"/>
        <v/>
      </c>
    </row>
    <row r="332" spans="2:19" s="78" customFormat="1" ht="15.6" customHeight="1" thickTop="1" thickBot="1" x14ac:dyDescent="0.25">
      <c r="B332" s="457" t="str">
        <f>'Mapa de Risco'!B332:B411</f>
        <v>Subp.05</v>
      </c>
      <c r="C332" s="458">
        <f>'Mapa de Risco'!C332:C411</f>
        <v>0</v>
      </c>
      <c r="D332" s="445" t="str">
        <f>'Mapa de Risco'!D332:D341</f>
        <v>FCS.01</v>
      </c>
      <c r="E332" s="470">
        <f>'Mapa de Risco'!E332:E341</f>
        <v>0</v>
      </c>
      <c r="F332" s="766" t="str">
        <f>'Mapa de Risco'!G332:G341</f>
        <v>Evento 33</v>
      </c>
      <c r="G332" s="123">
        <f>'Mapa de Risco'!F332</f>
        <v>0</v>
      </c>
      <c r="H332" s="770" t="str">
        <f>'Avaliar os Controles Existent.'!AD332:AD341</f>
        <v/>
      </c>
      <c r="I332" s="758"/>
      <c r="J332" s="207" t="s">
        <v>28</v>
      </c>
      <c r="K332" s="208"/>
      <c r="L332" s="207" t="s">
        <v>28</v>
      </c>
      <c r="M332" s="207" t="s">
        <v>28</v>
      </c>
      <c r="N332" s="207" t="s">
        <v>28</v>
      </c>
      <c r="O332" s="207" t="s">
        <v>28</v>
      </c>
      <c r="P332" s="207" t="s">
        <v>265</v>
      </c>
      <c r="Q332" s="207" t="s">
        <v>265</v>
      </c>
      <c r="R332" s="209"/>
      <c r="S332" s="9" t="str">
        <f t="shared" si="4"/>
        <v/>
      </c>
    </row>
    <row r="333" spans="2:19" s="78" customFormat="1" ht="15.6" customHeight="1" thickTop="1" thickBot="1" x14ac:dyDescent="0.25">
      <c r="B333" s="446"/>
      <c r="C333" s="459"/>
      <c r="D333" s="446"/>
      <c r="E333" s="459"/>
      <c r="F333" s="766"/>
      <c r="G333" s="123">
        <f>'Mapa de Risco'!F333</f>
        <v>0</v>
      </c>
      <c r="H333" s="770"/>
      <c r="I333" s="759"/>
      <c r="J333" s="207" t="s">
        <v>28</v>
      </c>
      <c r="K333" s="208"/>
      <c r="L333" s="207" t="s">
        <v>28</v>
      </c>
      <c r="M333" s="207" t="s">
        <v>28</v>
      </c>
      <c r="N333" s="207" t="s">
        <v>28</v>
      </c>
      <c r="O333" s="207" t="s">
        <v>28</v>
      </c>
      <c r="P333" s="207" t="s">
        <v>265</v>
      </c>
      <c r="Q333" s="207" t="s">
        <v>265</v>
      </c>
      <c r="R333" s="209"/>
      <c r="S333" s="9" t="str">
        <f t="shared" ref="S333:S396" si="5">IF(R333="","",IF(R333="Concluído",4,IF(R333="Em andamento",3,IF(R333="Atrasado",2,IF(R333="Não iniciado",1)))))</f>
        <v/>
      </c>
    </row>
    <row r="334" spans="2:19" s="78" customFormat="1" ht="15.6" customHeight="1" thickTop="1" thickBot="1" x14ac:dyDescent="0.25">
      <c r="B334" s="446"/>
      <c r="C334" s="459"/>
      <c r="D334" s="446"/>
      <c r="E334" s="459"/>
      <c r="F334" s="766"/>
      <c r="G334" s="123">
        <f>'Mapa de Risco'!F334</f>
        <v>0</v>
      </c>
      <c r="H334" s="770"/>
      <c r="I334" s="759"/>
      <c r="J334" s="207" t="s">
        <v>28</v>
      </c>
      <c r="K334" s="208"/>
      <c r="L334" s="207" t="s">
        <v>28</v>
      </c>
      <c r="M334" s="207" t="s">
        <v>28</v>
      </c>
      <c r="N334" s="207" t="s">
        <v>28</v>
      </c>
      <c r="O334" s="207" t="s">
        <v>28</v>
      </c>
      <c r="P334" s="207" t="s">
        <v>265</v>
      </c>
      <c r="Q334" s="207" t="s">
        <v>265</v>
      </c>
      <c r="R334" s="209"/>
      <c r="S334" s="9" t="str">
        <f t="shared" si="5"/>
        <v/>
      </c>
    </row>
    <row r="335" spans="2:19" s="78" customFormat="1" ht="15.6" customHeight="1" thickTop="1" thickBot="1" x14ac:dyDescent="0.25">
      <c r="B335" s="446"/>
      <c r="C335" s="459"/>
      <c r="D335" s="446"/>
      <c r="E335" s="459"/>
      <c r="F335" s="766"/>
      <c r="G335" s="123">
        <f>'Mapa de Risco'!F335</f>
        <v>0</v>
      </c>
      <c r="H335" s="770"/>
      <c r="I335" s="759"/>
      <c r="J335" s="207" t="s">
        <v>28</v>
      </c>
      <c r="K335" s="208"/>
      <c r="L335" s="207" t="s">
        <v>28</v>
      </c>
      <c r="M335" s="207" t="s">
        <v>28</v>
      </c>
      <c r="N335" s="207" t="s">
        <v>28</v>
      </c>
      <c r="O335" s="207" t="s">
        <v>28</v>
      </c>
      <c r="P335" s="207" t="s">
        <v>265</v>
      </c>
      <c r="Q335" s="207" t="s">
        <v>265</v>
      </c>
      <c r="R335" s="209"/>
      <c r="S335" s="9" t="str">
        <f t="shared" si="5"/>
        <v/>
      </c>
    </row>
    <row r="336" spans="2:19" s="78" customFormat="1" ht="15.6" customHeight="1" thickTop="1" thickBot="1" x14ac:dyDescent="0.25">
      <c r="B336" s="446"/>
      <c r="C336" s="459"/>
      <c r="D336" s="446"/>
      <c r="E336" s="459"/>
      <c r="F336" s="766"/>
      <c r="G336" s="123">
        <f>'Mapa de Risco'!F336</f>
        <v>0</v>
      </c>
      <c r="H336" s="770"/>
      <c r="I336" s="759"/>
      <c r="J336" s="207" t="s">
        <v>28</v>
      </c>
      <c r="K336" s="208"/>
      <c r="L336" s="207" t="s">
        <v>28</v>
      </c>
      <c r="M336" s="207" t="s">
        <v>28</v>
      </c>
      <c r="N336" s="207" t="s">
        <v>28</v>
      </c>
      <c r="O336" s="207" t="s">
        <v>28</v>
      </c>
      <c r="P336" s="207" t="s">
        <v>265</v>
      </c>
      <c r="Q336" s="207" t="s">
        <v>265</v>
      </c>
      <c r="R336" s="209"/>
      <c r="S336" s="9" t="str">
        <f t="shared" si="5"/>
        <v/>
      </c>
    </row>
    <row r="337" spans="2:19" s="78" customFormat="1" ht="15.6" customHeight="1" thickTop="1" thickBot="1" x14ac:dyDescent="0.25">
      <c r="B337" s="446"/>
      <c r="C337" s="459"/>
      <c r="D337" s="446"/>
      <c r="E337" s="459"/>
      <c r="F337" s="766"/>
      <c r="G337" s="123">
        <f>'Mapa de Risco'!F337</f>
        <v>0</v>
      </c>
      <c r="H337" s="770"/>
      <c r="I337" s="759"/>
      <c r="J337" s="207" t="s">
        <v>28</v>
      </c>
      <c r="K337" s="208"/>
      <c r="L337" s="207" t="s">
        <v>28</v>
      </c>
      <c r="M337" s="207" t="s">
        <v>28</v>
      </c>
      <c r="N337" s="207" t="s">
        <v>28</v>
      </c>
      <c r="O337" s="207" t="s">
        <v>28</v>
      </c>
      <c r="P337" s="207" t="s">
        <v>265</v>
      </c>
      <c r="Q337" s="207" t="s">
        <v>265</v>
      </c>
      <c r="R337" s="209"/>
      <c r="S337" s="9" t="str">
        <f t="shared" si="5"/>
        <v/>
      </c>
    </row>
    <row r="338" spans="2:19" s="78" customFormat="1" ht="15.6" customHeight="1" thickTop="1" thickBot="1" x14ac:dyDescent="0.25">
      <c r="B338" s="446"/>
      <c r="C338" s="459"/>
      <c r="D338" s="446"/>
      <c r="E338" s="459"/>
      <c r="F338" s="766"/>
      <c r="G338" s="123">
        <f>'Mapa de Risco'!F338</f>
        <v>0</v>
      </c>
      <c r="H338" s="770"/>
      <c r="I338" s="759"/>
      <c r="J338" s="207" t="s">
        <v>28</v>
      </c>
      <c r="K338" s="208"/>
      <c r="L338" s="207" t="s">
        <v>28</v>
      </c>
      <c r="M338" s="207" t="s">
        <v>28</v>
      </c>
      <c r="N338" s="207" t="s">
        <v>28</v>
      </c>
      <c r="O338" s="207" t="s">
        <v>28</v>
      </c>
      <c r="P338" s="207" t="s">
        <v>265</v>
      </c>
      <c r="Q338" s="207" t="s">
        <v>265</v>
      </c>
      <c r="R338" s="209"/>
      <c r="S338" s="9" t="str">
        <f t="shared" si="5"/>
        <v/>
      </c>
    </row>
    <row r="339" spans="2:19" s="78" customFormat="1" ht="15.6" customHeight="1" thickTop="1" thickBot="1" x14ac:dyDescent="0.25">
      <c r="B339" s="446"/>
      <c r="C339" s="459"/>
      <c r="D339" s="446"/>
      <c r="E339" s="459"/>
      <c r="F339" s="766"/>
      <c r="G339" s="123">
        <f>'Mapa de Risco'!F339</f>
        <v>0</v>
      </c>
      <c r="H339" s="770"/>
      <c r="I339" s="759"/>
      <c r="J339" s="207" t="s">
        <v>28</v>
      </c>
      <c r="K339" s="208"/>
      <c r="L339" s="207" t="s">
        <v>28</v>
      </c>
      <c r="M339" s="207" t="s">
        <v>28</v>
      </c>
      <c r="N339" s="207" t="s">
        <v>28</v>
      </c>
      <c r="O339" s="207" t="s">
        <v>28</v>
      </c>
      <c r="P339" s="207" t="s">
        <v>265</v>
      </c>
      <c r="Q339" s="207" t="s">
        <v>265</v>
      </c>
      <c r="R339" s="209"/>
      <c r="S339" s="9" t="str">
        <f t="shared" si="5"/>
        <v/>
      </c>
    </row>
    <row r="340" spans="2:19" s="78" customFormat="1" ht="15.6" customHeight="1" thickTop="1" thickBot="1" x14ac:dyDescent="0.25">
      <c r="B340" s="446"/>
      <c r="C340" s="459"/>
      <c r="D340" s="446"/>
      <c r="E340" s="459"/>
      <c r="F340" s="766"/>
      <c r="G340" s="123">
        <f>'Mapa de Risco'!F340</f>
        <v>0</v>
      </c>
      <c r="H340" s="770"/>
      <c r="I340" s="759"/>
      <c r="J340" s="207" t="s">
        <v>28</v>
      </c>
      <c r="K340" s="208"/>
      <c r="L340" s="207" t="s">
        <v>28</v>
      </c>
      <c r="M340" s="207" t="s">
        <v>28</v>
      </c>
      <c r="N340" s="207" t="s">
        <v>28</v>
      </c>
      <c r="O340" s="207" t="s">
        <v>28</v>
      </c>
      <c r="P340" s="207" t="s">
        <v>265</v>
      </c>
      <c r="Q340" s="207" t="s">
        <v>265</v>
      </c>
      <c r="R340" s="209"/>
      <c r="S340" s="9" t="str">
        <f t="shared" si="5"/>
        <v/>
      </c>
    </row>
    <row r="341" spans="2:19" s="78" customFormat="1" ht="15.6" customHeight="1" thickTop="1" thickBot="1" x14ac:dyDescent="0.25">
      <c r="B341" s="446"/>
      <c r="C341" s="459"/>
      <c r="D341" s="447"/>
      <c r="E341" s="460"/>
      <c r="F341" s="766"/>
      <c r="G341" s="123">
        <f>'Mapa de Risco'!F341</f>
        <v>0</v>
      </c>
      <c r="H341" s="770"/>
      <c r="I341" s="760"/>
      <c r="J341" s="207" t="s">
        <v>28</v>
      </c>
      <c r="K341" s="208"/>
      <c r="L341" s="207" t="s">
        <v>28</v>
      </c>
      <c r="M341" s="207" t="s">
        <v>28</v>
      </c>
      <c r="N341" s="207" t="s">
        <v>28</v>
      </c>
      <c r="O341" s="207" t="s">
        <v>28</v>
      </c>
      <c r="P341" s="207" t="s">
        <v>265</v>
      </c>
      <c r="Q341" s="207" t="s">
        <v>265</v>
      </c>
      <c r="R341" s="209"/>
      <c r="S341" s="9" t="str">
        <f t="shared" si="5"/>
        <v/>
      </c>
    </row>
    <row r="342" spans="2:19" s="78" customFormat="1" ht="15.6" customHeight="1" thickTop="1" thickBot="1" x14ac:dyDescent="0.25">
      <c r="B342" s="446"/>
      <c r="C342" s="459"/>
      <c r="D342" s="445" t="str">
        <f>'Mapa de Risco'!D342:D351</f>
        <v>FCS.02</v>
      </c>
      <c r="E342" s="470">
        <f>'Mapa de Risco'!E342:E351</f>
        <v>0</v>
      </c>
      <c r="F342" s="766" t="str">
        <f>'Mapa de Risco'!G342:G351</f>
        <v>Evento 34</v>
      </c>
      <c r="G342" s="123">
        <f>'Mapa de Risco'!F342</f>
        <v>0</v>
      </c>
      <c r="H342" s="770" t="str">
        <f>'Avaliar os Controles Existent.'!AD342:AD351</f>
        <v/>
      </c>
      <c r="I342" s="758"/>
      <c r="J342" s="207" t="s">
        <v>28</v>
      </c>
      <c r="K342" s="208"/>
      <c r="L342" s="207" t="s">
        <v>28</v>
      </c>
      <c r="M342" s="207" t="s">
        <v>28</v>
      </c>
      <c r="N342" s="207" t="s">
        <v>28</v>
      </c>
      <c r="O342" s="207" t="s">
        <v>28</v>
      </c>
      <c r="P342" s="207" t="s">
        <v>265</v>
      </c>
      <c r="Q342" s="207" t="s">
        <v>265</v>
      </c>
      <c r="R342" s="209"/>
      <c r="S342" s="9" t="str">
        <f t="shared" si="5"/>
        <v/>
      </c>
    </row>
    <row r="343" spans="2:19" s="78" customFormat="1" ht="15.6" customHeight="1" thickTop="1" thickBot="1" x14ac:dyDescent="0.25">
      <c r="B343" s="446"/>
      <c r="C343" s="459"/>
      <c r="D343" s="446"/>
      <c r="E343" s="459"/>
      <c r="F343" s="766"/>
      <c r="G343" s="123">
        <f>'Mapa de Risco'!F343</f>
        <v>0</v>
      </c>
      <c r="H343" s="770"/>
      <c r="I343" s="759"/>
      <c r="J343" s="207" t="s">
        <v>28</v>
      </c>
      <c r="K343" s="208"/>
      <c r="L343" s="207" t="s">
        <v>28</v>
      </c>
      <c r="M343" s="207" t="s">
        <v>28</v>
      </c>
      <c r="N343" s="207" t="s">
        <v>28</v>
      </c>
      <c r="O343" s="207" t="s">
        <v>28</v>
      </c>
      <c r="P343" s="207" t="s">
        <v>265</v>
      </c>
      <c r="Q343" s="207" t="s">
        <v>265</v>
      </c>
      <c r="R343" s="209"/>
      <c r="S343" s="9" t="str">
        <f t="shared" si="5"/>
        <v/>
      </c>
    </row>
    <row r="344" spans="2:19" s="78" customFormat="1" ht="15.6" customHeight="1" thickTop="1" thickBot="1" x14ac:dyDescent="0.25">
      <c r="B344" s="446"/>
      <c r="C344" s="459"/>
      <c r="D344" s="446"/>
      <c r="E344" s="459"/>
      <c r="F344" s="766"/>
      <c r="G344" s="123">
        <f>'Mapa de Risco'!F344</f>
        <v>0</v>
      </c>
      <c r="H344" s="770"/>
      <c r="I344" s="759"/>
      <c r="J344" s="207" t="s">
        <v>28</v>
      </c>
      <c r="K344" s="208"/>
      <c r="L344" s="207" t="s">
        <v>28</v>
      </c>
      <c r="M344" s="207" t="s">
        <v>28</v>
      </c>
      <c r="N344" s="207" t="s">
        <v>28</v>
      </c>
      <c r="O344" s="207" t="s">
        <v>28</v>
      </c>
      <c r="P344" s="207" t="s">
        <v>265</v>
      </c>
      <c r="Q344" s="207" t="s">
        <v>265</v>
      </c>
      <c r="R344" s="209"/>
      <c r="S344" s="9" t="str">
        <f t="shared" si="5"/>
        <v/>
      </c>
    </row>
    <row r="345" spans="2:19" s="78" customFormat="1" ht="15.6" customHeight="1" thickTop="1" thickBot="1" x14ac:dyDescent="0.25">
      <c r="B345" s="446"/>
      <c r="C345" s="459"/>
      <c r="D345" s="446"/>
      <c r="E345" s="459"/>
      <c r="F345" s="766"/>
      <c r="G345" s="123">
        <f>'Mapa de Risco'!F345</f>
        <v>0</v>
      </c>
      <c r="H345" s="770"/>
      <c r="I345" s="759"/>
      <c r="J345" s="207" t="s">
        <v>28</v>
      </c>
      <c r="K345" s="208"/>
      <c r="L345" s="207" t="s">
        <v>28</v>
      </c>
      <c r="M345" s="207" t="s">
        <v>28</v>
      </c>
      <c r="N345" s="207" t="s">
        <v>28</v>
      </c>
      <c r="O345" s="207" t="s">
        <v>28</v>
      </c>
      <c r="P345" s="207" t="s">
        <v>265</v>
      </c>
      <c r="Q345" s="207" t="s">
        <v>265</v>
      </c>
      <c r="R345" s="209"/>
      <c r="S345" s="9" t="str">
        <f t="shared" si="5"/>
        <v/>
      </c>
    </row>
    <row r="346" spans="2:19" s="78" customFormat="1" ht="15.6" customHeight="1" thickTop="1" thickBot="1" x14ac:dyDescent="0.25">
      <c r="B346" s="446"/>
      <c r="C346" s="459"/>
      <c r="D346" s="446"/>
      <c r="E346" s="459"/>
      <c r="F346" s="766"/>
      <c r="G346" s="123">
        <f>'Mapa de Risco'!F346</f>
        <v>0</v>
      </c>
      <c r="H346" s="770"/>
      <c r="I346" s="759"/>
      <c r="J346" s="207" t="s">
        <v>28</v>
      </c>
      <c r="K346" s="208"/>
      <c r="L346" s="207" t="s">
        <v>28</v>
      </c>
      <c r="M346" s="207" t="s">
        <v>28</v>
      </c>
      <c r="N346" s="207" t="s">
        <v>28</v>
      </c>
      <c r="O346" s="207" t="s">
        <v>28</v>
      </c>
      <c r="P346" s="207" t="s">
        <v>265</v>
      </c>
      <c r="Q346" s="207" t="s">
        <v>265</v>
      </c>
      <c r="R346" s="209"/>
      <c r="S346" s="9" t="str">
        <f t="shared" si="5"/>
        <v/>
      </c>
    </row>
    <row r="347" spans="2:19" s="78" customFormat="1" ht="15.6" customHeight="1" thickTop="1" thickBot="1" x14ac:dyDescent="0.25">
      <c r="B347" s="446"/>
      <c r="C347" s="459"/>
      <c r="D347" s="446"/>
      <c r="E347" s="459"/>
      <c r="F347" s="766"/>
      <c r="G347" s="123">
        <f>'Mapa de Risco'!F347</f>
        <v>0</v>
      </c>
      <c r="H347" s="770"/>
      <c r="I347" s="759"/>
      <c r="J347" s="207" t="s">
        <v>28</v>
      </c>
      <c r="K347" s="208"/>
      <c r="L347" s="207" t="s">
        <v>28</v>
      </c>
      <c r="M347" s="207" t="s">
        <v>28</v>
      </c>
      <c r="N347" s="207" t="s">
        <v>28</v>
      </c>
      <c r="O347" s="207" t="s">
        <v>28</v>
      </c>
      <c r="P347" s="207" t="s">
        <v>265</v>
      </c>
      <c r="Q347" s="207" t="s">
        <v>265</v>
      </c>
      <c r="R347" s="209"/>
      <c r="S347" s="9" t="str">
        <f t="shared" si="5"/>
        <v/>
      </c>
    </row>
    <row r="348" spans="2:19" s="78" customFormat="1" ht="15.6" customHeight="1" thickTop="1" thickBot="1" x14ac:dyDescent="0.25">
      <c r="B348" s="446"/>
      <c r="C348" s="459"/>
      <c r="D348" s="446"/>
      <c r="E348" s="459"/>
      <c r="F348" s="766"/>
      <c r="G348" s="123">
        <f>'Mapa de Risco'!F348</f>
        <v>0</v>
      </c>
      <c r="H348" s="770"/>
      <c r="I348" s="759"/>
      <c r="J348" s="207" t="s">
        <v>28</v>
      </c>
      <c r="K348" s="208"/>
      <c r="L348" s="207" t="s">
        <v>28</v>
      </c>
      <c r="M348" s="207" t="s">
        <v>28</v>
      </c>
      <c r="N348" s="207" t="s">
        <v>28</v>
      </c>
      <c r="O348" s="207" t="s">
        <v>28</v>
      </c>
      <c r="P348" s="207" t="s">
        <v>265</v>
      </c>
      <c r="Q348" s="207" t="s">
        <v>265</v>
      </c>
      <c r="R348" s="209"/>
      <c r="S348" s="9" t="str">
        <f t="shared" si="5"/>
        <v/>
      </c>
    </row>
    <row r="349" spans="2:19" s="78" customFormat="1" ht="15.6" customHeight="1" thickTop="1" thickBot="1" x14ac:dyDescent="0.25">
      <c r="B349" s="446"/>
      <c r="C349" s="459"/>
      <c r="D349" s="446"/>
      <c r="E349" s="459"/>
      <c r="F349" s="766"/>
      <c r="G349" s="123">
        <f>'Mapa de Risco'!F349</f>
        <v>0</v>
      </c>
      <c r="H349" s="770"/>
      <c r="I349" s="759"/>
      <c r="J349" s="207" t="s">
        <v>28</v>
      </c>
      <c r="K349" s="208"/>
      <c r="L349" s="207" t="s">
        <v>28</v>
      </c>
      <c r="M349" s="207" t="s">
        <v>28</v>
      </c>
      <c r="N349" s="207" t="s">
        <v>28</v>
      </c>
      <c r="O349" s="207" t="s">
        <v>28</v>
      </c>
      <c r="P349" s="207" t="s">
        <v>265</v>
      </c>
      <c r="Q349" s="207" t="s">
        <v>265</v>
      </c>
      <c r="R349" s="209"/>
      <c r="S349" s="9" t="str">
        <f t="shared" si="5"/>
        <v/>
      </c>
    </row>
    <row r="350" spans="2:19" s="78" customFormat="1" ht="15.6" customHeight="1" thickTop="1" thickBot="1" x14ac:dyDescent="0.25">
      <c r="B350" s="446"/>
      <c r="C350" s="459"/>
      <c r="D350" s="446"/>
      <c r="E350" s="459"/>
      <c r="F350" s="766"/>
      <c r="G350" s="123">
        <f>'Mapa de Risco'!F350</f>
        <v>0</v>
      </c>
      <c r="H350" s="770"/>
      <c r="I350" s="759"/>
      <c r="J350" s="207" t="s">
        <v>28</v>
      </c>
      <c r="K350" s="208"/>
      <c r="L350" s="207" t="s">
        <v>28</v>
      </c>
      <c r="M350" s="207" t="s">
        <v>28</v>
      </c>
      <c r="N350" s="207" t="s">
        <v>28</v>
      </c>
      <c r="O350" s="207" t="s">
        <v>28</v>
      </c>
      <c r="P350" s="207" t="s">
        <v>265</v>
      </c>
      <c r="Q350" s="207" t="s">
        <v>265</v>
      </c>
      <c r="R350" s="209"/>
      <c r="S350" s="9" t="str">
        <f t="shared" si="5"/>
        <v/>
      </c>
    </row>
    <row r="351" spans="2:19" s="78" customFormat="1" ht="15.6" customHeight="1" thickTop="1" thickBot="1" x14ac:dyDescent="0.25">
      <c r="B351" s="446"/>
      <c r="C351" s="459"/>
      <c r="D351" s="447"/>
      <c r="E351" s="460"/>
      <c r="F351" s="766"/>
      <c r="G351" s="123">
        <f>'Mapa de Risco'!F351</f>
        <v>0</v>
      </c>
      <c r="H351" s="770"/>
      <c r="I351" s="760"/>
      <c r="J351" s="207" t="s">
        <v>28</v>
      </c>
      <c r="K351" s="208"/>
      <c r="L351" s="207" t="s">
        <v>28</v>
      </c>
      <c r="M351" s="207" t="s">
        <v>28</v>
      </c>
      <c r="N351" s="207" t="s">
        <v>28</v>
      </c>
      <c r="O351" s="207" t="s">
        <v>28</v>
      </c>
      <c r="P351" s="207" t="s">
        <v>265</v>
      </c>
      <c r="Q351" s="207" t="s">
        <v>265</v>
      </c>
      <c r="R351" s="209"/>
      <c r="S351" s="9" t="str">
        <f t="shared" si="5"/>
        <v/>
      </c>
    </row>
    <row r="352" spans="2:19" s="78" customFormat="1" ht="15.6" customHeight="1" thickTop="1" thickBot="1" x14ac:dyDescent="0.25">
      <c r="B352" s="446"/>
      <c r="C352" s="459"/>
      <c r="D352" s="445" t="str">
        <f>'Mapa de Risco'!D352:D361</f>
        <v>FCS.03</v>
      </c>
      <c r="E352" s="470">
        <f>'Mapa de Risco'!E352:E361</f>
        <v>0</v>
      </c>
      <c r="F352" s="766" t="str">
        <f>'Mapa de Risco'!G352:G361</f>
        <v>Evento 35</v>
      </c>
      <c r="G352" s="123">
        <f>'Mapa de Risco'!F352</f>
        <v>0</v>
      </c>
      <c r="H352" s="770" t="str">
        <f>'Avaliar os Controles Existent.'!AD352:AD361</f>
        <v/>
      </c>
      <c r="I352" s="758"/>
      <c r="J352" s="207" t="s">
        <v>28</v>
      </c>
      <c r="K352" s="208"/>
      <c r="L352" s="207" t="s">
        <v>28</v>
      </c>
      <c r="M352" s="207" t="s">
        <v>28</v>
      </c>
      <c r="N352" s="207" t="s">
        <v>28</v>
      </c>
      <c r="O352" s="207" t="s">
        <v>28</v>
      </c>
      <c r="P352" s="207" t="s">
        <v>265</v>
      </c>
      <c r="Q352" s="207" t="s">
        <v>265</v>
      </c>
      <c r="R352" s="209"/>
      <c r="S352" s="9" t="str">
        <f t="shared" si="5"/>
        <v/>
      </c>
    </row>
    <row r="353" spans="2:19" s="78" customFormat="1" ht="15.6" customHeight="1" thickTop="1" thickBot="1" x14ac:dyDescent="0.25">
      <c r="B353" s="446"/>
      <c r="C353" s="459"/>
      <c r="D353" s="446"/>
      <c r="E353" s="459"/>
      <c r="F353" s="766"/>
      <c r="G353" s="123">
        <f>'Mapa de Risco'!F353</f>
        <v>0</v>
      </c>
      <c r="H353" s="770"/>
      <c r="I353" s="759"/>
      <c r="J353" s="207" t="s">
        <v>28</v>
      </c>
      <c r="K353" s="208"/>
      <c r="L353" s="207" t="s">
        <v>28</v>
      </c>
      <c r="M353" s="207" t="s">
        <v>28</v>
      </c>
      <c r="N353" s="207" t="s">
        <v>28</v>
      </c>
      <c r="O353" s="207" t="s">
        <v>28</v>
      </c>
      <c r="P353" s="207" t="s">
        <v>265</v>
      </c>
      <c r="Q353" s="207" t="s">
        <v>265</v>
      </c>
      <c r="R353" s="209"/>
      <c r="S353" s="9" t="str">
        <f t="shared" si="5"/>
        <v/>
      </c>
    </row>
    <row r="354" spans="2:19" s="78" customFormat="1" ht="15.6" customHeight="1" thickTop="1" thickBot="1" x14ac:dyDescent="0.25">
      <c r="B354" s="446"/>
      <c r="C354" s="459"/>
      <c r="D354" s="446"/>
      <c r="E354" s="459"/>
      <c r="F354" s="766"/>
      <c r="G354" s="123">
        <f>'Mapa de Risco'!F354</f>
        <v>0</v>
      </c>
      <c r="H354" s="770"/>
      <c r="I354" s="759"/>
      <c r="J354" s="207" t="s">
        <v>28</v>
      </c>
      <c r="K354" s="208"/>
      <c r="L354" s="207" t="s">
        <v>28</v>
      </c>
      <c r="M354" s="207" t="s">
        <v>28</v>
      </c>
      <c r="N354" s="207" t="s">
        <v>28</v>
      </c>
      <c r="O354" s="207" t="s">
        <v>28</v>
      </c>
      <c r="P354" s="207" t="s">
        <v>265</v>
      </c>
      <c r="Q354" s="207" t="s">
        <v>265</v>
      </c>
      <c r="R354" s="209"/>
      <c r="S354" s="9" t="str">
        <f t="shared" si="5"/>
        <v/>
      </c>
    </row>
    <row r="355" spans="2:19" s="78" customFormat="1" ht="15.6" customHeight="1" thickTop="1" thickBot="1" x14ac:dyDescent="0.25">
      <c r="B355" s="446"/>
      <c r="C355" s="459"/>
      <c r="D355" s="446"/>
      <c r="E355" s="459"/>
      <c r="F355" s="766"/>
      <c r="G355" s="123">
        <f>'Mapa de Risco'!F355</f>
        <v>0</v>
      </c>
      <c r="H355" s="770"/>
      <c r="I355" s="759"/>
      <c r="J355" s="207" t="s">
        <v>28</v>
      </c>
      <c r="K355" s="208"/>
      <c r="L355" s="207" t="s">
        <v>28</v>
      </c>
      <c r="M355" s="207" t="s">
        <v>28</v>
      </c>
      <c r="N355" s="207" t="s">
        <v>28</v>
      </c>
      <c r="O355" s="207" t="s">
        <v>28</v>
      </c>
      <c r="P355" s="207" t="s">
        <v>265</v>
      </c>
      <c r="Q355" s="207" t="s">
        <v>265</v>
      </c>
      <c r="R355" s="209"/>
      <c r="S355" s="9" t="str">
        <f t="shared" si="5"/>
        <v/>
      </c>
    </row>
    <row r="356" spans="2:19" s="78" customFormat="1" ht="15.6" customHeight="1" thickTop="1" thickBot="1" x14ac:dyDescent="0.25">
      <c r="B356" s="446"/>
      <c r="C356" s="459"/>
      <c r="D356" s="446"/>
      <c r="E356" s="459"/>
      <c r="F356" s="766"/>
      <c r="G356" s="123">
        <f>'Mapa de Risco'!F356</f>
        <v>0</v>
      </c>
      <c r="H356" s="770"/>
      <c r="I356" s="759"/>
      <c r="J356" s="207" t="s">
        <v>28</v>
      </c>
      <c r="K356" s="208"/>
      <c r="L356" s="207" t="s">
        <v>28</v>
      </c>
      <c r="M356" s="207" t="s">
        <v>28</v>
      </c>
      <c r="N356" s="207" t="s">
        <v>28</v>
      </c>
      <c r="O356" s="207" t="s">
        <v>28</v>
      </c>
      <c r="P356" s="207" t="s">
        <v>265</v>
      </c>
      <c r="Q356" s="207" t="s">
        <v>265</v>
      </c>
      <c r="R356" s="209"/>
      <c r="S356" s="9" t="str">
        <f t="shared" si="5"/>
        <v/>
      </c>
    </row>
    <row r="357" spans="2:19" s="78" customFormat="1" ht="15.6" customHeight="1" thickTop="1" thickBot="1" x14ac:dyDescent="0.25">
      <c r="B357" s="446"/>
      <c r="C357" s="459"/>
      <c r="D357" s="446"/>
      <c r="E357" s="459"/>
      <c r="F357" s="766"/>
      <c r="G357" s="123">
        <f>'Mapa de Risco'!F357</f>
        <v>0</v>
      </c>
      <c r="H357" s="770"/>
      <c r="I357" s="759"/>
      <c r="J357" s="207" t="s">
        <v>28</v>
      </c>
      <c r="K357" s="208"/>
      <c r="L357" s="207" t="s">
        <v>28</v>
      </c>
      <c r="M357" s="207" t="s">
        <v>28</v>
      </c>
      <c r="N357" s="207" t="s">
        <v>28</v>
      </c>
      <c r="O357" s="207" t="s">
        <v>28</v>
      </c>
      <c r="P357" s="207" t="s">
        <v>265</v>
      </c>
      <c r="Q357" s="207" t="s">
        <v>265</v>
      </c>
      <c r="R357" s="209"/>
      <c r="S357" s="9" t="str">
        <f t="shared" si="5"/>
        <v/>
      </c>
    </row>
    <row r="358" spans="2:19" s="78" customFormat="1" ht="15.6" customHeight="1" thickTop="1" thickBot="1" x14ac:dyDescent="0.25">
      <c r="B358" s="446"/>
      <c r="C358" s="459"/>
      <c r="D358" s="446"/>
      <c r="E358" s="459"/>
      <c r="F358" s="766"/>
      <c r="G358" s="123">
        <f>'Mapa de Risco'!F358</f>
        <v>0</v>
      </c>
      <c r="H358" s="770"/>
      <c r="I358" s="759"/>
      <c r="J358" s="207" t="s">
        <v>28</v>
      </c>
      <c r="K358" s="208"/>
      <c r="L358" s="207" t="s">
        <v>28</v>
      </c>
      <c r="M358" s="207" t="s">
        <v>28</v>
      </c>
      <c r="N358" s="207" t="s">
        <v>28</v>
      </c>
      <c r="O358" s="207" t="s">
        <v>28</v>
      </c>
      <c r="P358" s="207" t="s">
        <v>265</v>
      </c>
      <c r="Q358" s="207" t="s">
        <v>265</v>
      </c>
      <c r="R358" s="209"/>
      <c r="S358" s="9" t="str">
        <f t="shared" si="5"/>
        <v/>
      </c>
    </row>
    <row r="359" spans="2:19" s="78" customFormat="1" ht="15.6" customHeight="1" thickTop="1" thickBot="1" x14ac:dyDescent="0.25">
      <c r="B359" s="446"/>
      <c r="C359" s="459"/>
      <c r="D359" s="446"/>
      <c r="E359" s="459"/>
      <c r="F359" s="766"/>
      <c r="G359" s="123">
        <f>'Mapa de Risco'!F359</f>
        <v>0</v>
      </c>
      <c r="H359" s="770"/>
      <c r="I359" s="759"/>
      <c r="J359" s="207" t="s">
        <v>28</v>
      </c>
      <c r="K359" s="208"/>
      <c r="L359" s="207" t="s">
        <v>28</v>
      </c>
      <c r="M359" s="207" t="s">
        <v>28</v>
      </c>
      <c r="N359" s="207" t="s">
        <v>28</v>
      </c>
      <c r="O359" s="207" t="s">
        <v>28</v>
      </c>
      <c r="P359" s="207" t="s">
        <v>265</v>
      </c>
      <c r="Q359" s="207" t="s">
        <v>265</v>
      </c>
      <c r="R359" s="209"/>
      <c r="S359" s="9" t="str">
        <f t="shared" si="5"/>
        <v/>
      </c>
    </row>
    <row r="360" spans="2:19" s="78" customFormat="1" ht="15.6" customHeight="1" thickTop="1" thickBot="1" x14ac:dyDescent="0.25">
      <c r="B360" s="446"/>
      <c r="C360" s="459"/>
      <c r="D360" s="446"/>
      <c r="E360" s="459"/>
      <c r="F360" s="766"/>
      <c r="G360" s="123">
        <f>'Mapa de Risco'!F360</f>
        <v>0</v>
      </c>
      <c r="H360" s="770"/>
      <c r="I360" s="759"/>
      <c r="J360" s="207" t="s">
        <v>28</v>
      </c>
      <c r="K360" s="208"/>
      <c r="L360" s="207" t="s">
        <v>28</v>
      </c>
      <c r="M360" s="207" t="s">
        <v>28</v>
      </c>
      <c r="N360" s="207" t="s">
        <v>28</v>
      </c>
      <c r="O360" s="207" t="s">
        <v>28</v>
      </c>
      <c r="P360" s="207" t="s">
        <v>265</v>
      </c>
      <c r="Q360" s="207" t="s">
        <v>265</v>
      </c>
      <c r="R360" s="209"/>
      <c r="S360" s="9" t="str">
        <f t="shared" si="5"/>
        <v/>
      </c>
    </row>
    <row r="361" spans="2:19" s="78" customFormat="1" ht="15.6" customHeight="1" thickTop="1" thickBot="1" x14ac:dyDescent="0.25">
      <c r="B361" s="446"/>
      <c r="C361" s="459"/>
      <c r="D361" s="447"/>
      <c r="E361" s="460"/>
      <c r="F361" s="766"/>
      <c r="G361" s="123">
        <f>'Mapa de Risco'!F361</f>
        <v>0</v>
      </c>
      <c r="H361" s="770"/>
      <c r="I361" s="760"/>
      <c r="J361" s="207" t="s">
        <v>28</v>
      </c>
      <c r="K361" s="208"/>
      <c r="L361" s="207" t="s">
        <v>28</v>
      </c>
      <c r="M361" s="207" t="s">
        <v>28</v>
      </c>
      <c r="N361" s="207" t="s">
        <v>28</v>
      </c>
      <c r="O361" s="207" t="s">
        <v>28</v>
      </c>
      <c r="P361" s="207" t="s">
        <v>265</v>
      </c>
      <c r="Q361" s="207" t="s">
        <v>265</v>
      </c>
      <c r="R361" s="209"/>
      <c r="S361" s="9" t="str">
        <f t="shared" si="5"/>
        <v/>
      </c>
    </row>
    <row r="362" spans="2:19" s="78" customFormat="1" ht="15.6" customHeight="1" thickTop="1" thickBot="1" x14ac:dyDescent="0.25">
      <c r="B362" s="446"/>
      <c r="C362" s="459"/>
      <c r="D362" s="445" t="str">
        <f>'Mapa de Risco'!D362:D371</f>
        <v>FCS.04</v>
      </c>
      <c r="E362" s="470">
        <f>'Mapa de Risco'!E362:E371</f>
        <v>0</v>
      </c>
      <c r="F362" s="766" t="str">
        <f>'Mapa de Risco'!G362:G371</f>
        <v>Evento 36</v>
      </c>
      <c r="G362" s="123">
        <f>'Mapa de Risco'!F362</f>
        <v>0</v>
      </c>
      <c r="H362" s="770" t="str">
        <f>'Avaliar os Controles Existent.'!AD362:AD371</f>
        <v/>
      </c>
      <c r="I362" s="758"/>
      <c r="J362" s="207" t="s">
        <v>28</v>
      </c>
      <c r="K362" s="208"/>
      <c r="L362" s="207" t="s">
        <v>28</v>
      </c>
      <c r="M362" s="207" t="s">
        <v>28</v>
      </c>
      <c r="N362" s="207" t="s">
        <v>28</v>
      </c>
      <c r="O362" s="207" t="s">
        <v>28</v>
      </c>
      <c r="P362" s="207" t="s">
        <v>265</v>
      </c>
      <c r="Q362" s="207" t="s">
        <v>265</v>
      </c>
      <c r="R362" s="209"/>
      <c r="S362" s="9" t="str">
        <f t="shared" si="5"/>
        <v/>
      </c>
    </row>
    <row r="363" spans="2:19" s="78" customFormat="1" ht="15.6" customHeight="1" thickTop="1" thickBot="1" x14ac:dyDescent="0.25">
      <c r="B363" s="446"/>
      <c r="C363" s="459"/>
      <c r="D363" s="446"/>
      <c r="E363" s="459"/>
      <c r="F363" s="766"/>
      <c r="G363" s="123">
        <f>'Mapa de Risco'!F363</f>
        <v>0</v>
      </c>
      <c r="H363" s="770"/>
      <c r="I363" s="759"/>
      <c r="J363" s="207" t="s">
        <v>28</v>
      </c>
      <c r="K363" s="208"/>
      <c r="L363" s="207" t="s">
        <v>28</v>
      </c>
      <c r="M363" s="207" t="s">
        <v>28</v>
      </c>
      <c r="N363" s="207" t="s">
        <v>28</v>
      </c>
      <c r="O363" s="207" t="s">
        <v>28</v>
      </c>
      <c r="P363" s="207" t="s">
        <v>265</v>
      </c>
      <c r="Q363" s="207" t="s">
        <v>265</v>
      </c>
      <c r="R363" s="209"/>
      <c r="S363" s="9" t="str">
        <f t="shared" si="5"/>
        <v/>
      </c>
    </row>
    <row r="364" spans="2:19" s="78" customFormat="1" ht="15.6" customHeight="1" thickTop="1" thickBot="1" x14ac:dyDescent="0.25">
      <c r="B364" s="446"/>
      <c r="C364" s="459"/>
      <c r="D364" s="446"/>
      <c r="E364" s="459"/>
      <c r="F364" s="766"/>
      <c r="G364" s="123">
        <f>'Mapa de Risco'!F364</f>
        <v>0</v>
      </c>
      <c r="H364" s="770"/>
      <c r="I364" s="759"/>
      <c r="J364" s="207" t="s">
        <v>28</v>
      </c>
      <c r="K364" s="208"/>
      <c r="L364" s="207" t="s">
        <v>28</v>
      </c>
      <c r="M364" s="207" t="s">
        <v>28</v>
      </c>
      <c r="N364" s="207" t="s">
        <v>28</v>
      </c>
      <c r="O364" s="207" t="s">
        <v>28</v>
      </c>
      <c r="P364" s="207" t="s">
        <v>265</v>
      </c>
      <c r="Q364" s="207" t="s">
        <v>265</v>
      </c>
      <c r="R364" s="209"/>
      <c r="S364" s="9" t="str">
        <f t="shared" si="5"/>
        <v/>
      </c>
    </row>
    <row r="365" spans="2:19" s="78" customFormat="1" ht="15.6" customHeight="1" thickTop="1" thickBot="1" x14ac:dyDescent="0.25">
      <c r="B365" s="446"/>
      <c r="C365" s="459"/>
      <c r="D365" s="446"/>
      <c r="E365" s="459"/>
      <c r="F365" s="766"/>
      <c r="G365" s="123">
        <f>'Mapa de Risco'!F365</f>
        <v>0</v>
      </c>
      <c r="H365" s="770"/>
      <c r="I365" s="759"/>
      <c r="J365" s="207" t="s">
        <v>28</v>
      </c>
      <c r="K365" s="208"/>
      <c r="L365" s="207" t="s">
        <v>28</v>
      </c>
      <c r="M365" s="207" t="s">
        <v>28</v>
      </c>
      <c r="N365" s="207" t="s">
        <v>28</v>
      </c>
      <c r="O365" s="207" t="s">
        <v>28</v>
      </c>
      <c r="P365" s="207" t="s">
        <v>265</v>
      </c>
      <c r="Q365" s="207" t="s">
        <v>265</v>
      </c>
      <c r="R365" s="209"/>
      <c r="S365" s="9" t="str">
        <f t="shared" si="5"/>
        <v/>
      </c>
    </row>
    <row r="366" spans="2:19" s="78" customFormat="1" ht="15.6" customHeight="1" thickTop="1" thickBot="1" x14ac:dyDescent="0.25">
      <c r="B366" s="446"/>
      <c r="C366" s="459"/>
      <c r="D366" s="446"/>
      <c r="E366" s="459"/>
      <c r="F366" s="766"/>
      <c r="G366" s="123">
        <f>'Mapa de Risco'!F366</f>
        <v>0</v>
      </c>
      <c r="H366" s="770"/>
      <c r="I366" s="759"/>
      <c r="J366" s="207" t="s">
        <v>28</v>
      </c>
      <c r="K366" s="208"/>
      <c r="L366" s="207" t="s">
        <v>28</v>
      </c>
      <c r="M366" s="207" t="s">
        <v>28</v>
      </c>
      <c r="N366" s="207" t="s">
        <v>28</v>
      </c>
      <c r="O366" s="207" t="s">
        <v>28</v>
      </c>
      <c r="P366" s="207" t="s">
        <v>265</v>
      </c>
      <c r="Q366" s="207" t="s">
        <v>265</v>
      </c>
      <c r="R366" s="209"/>
      <c r="S366" s="9" t="str">
        <f t="shared" si="5"/>
        <v/>
      </c>
    </row>
    <row r="367" spans="2:19" s="78" customFormat="1" ht="15.6" customHeight="1" thickTop="1" thickBot="1" x14ac:dyDescent="0.25">
      <c r="B367" s="446"/>
      <c r="C367" s="459"/>
      <c r="D367" s="446"/>
      <c r="E367" s="459"/>
      <c r="F367" s="766"/>
      <c r="G367" s="123">
        <f>'Mapa de Risco'!F367</f>
        <v>0</v>
      </c>
      <c r="H367" s="770"/>
      <c r="I367" s="759"/>
      <c r="J367" s="207" t="s">
        <v>28</v>
      </c>
      <c r="K367" s="208"/>
      <c r="L367" s="207" t="s">
        <v>28</v>
      </c>
      <c r="M367" s="207" t="s">
        <v>28</v>
      </c>
      <c r="N367" s="207" t="s">
        <v>28</v>
      </c>
      <c r="O367" s="207" t="s">
        <v>28</v>
      </c>
      <c r="P367" s="207" t="s">
        <v>265</v>
      </c>
      <c r="Q367" s="207" t="s">
        <v>265</v>
      </c>
      <c r="R367" s="209"/>
      <c r="S367" s="9" t="str">
        <f t="shared" si="5"/>
        <v/>
      </c>
    </row>
    <row r="368" spans="2:19" s="78" customFormat="1" ht="15.6" customHeight="1" thickTop="1" thickBot="1" x14ac:dyDescent="0.25">
      <c r="B368" s="446"/>
      <c r="C368" s="459"/>
      <c r="D368" s="446"/>
      <c r="E368" s="459"/>
      <c r="F368" s="766"/>
      <c r="G368" s="123">
        <f>'Mapa de Risco'!F368</f>
        <v>0</v>
      </c>
      <c r="H368" s="770"/>
      <c r="I368" s="759"/>
      <c r="J368" s="207" t="s">
        <v>28</v>
      </c>
      <c r="K368" s="208"/>
      <c r="L368" s="207" t="s">
        <v>28</v>
      </c>
      <c r="M368" s="207" t="s">
        <v>28</v>
      </c>
      <c r="N368" s="207" t="s">
        <v>28</v>
      </c>
      <c r="O368" s="207" t="s">
        <v>28</v>
      </c>
      <c r="P368" s="207" t="s">
        <v>265</v>
      </c>
      <c r="Q368" s="207" t="s">
        <v>265</v>
      </c>
      <c r="R368" s="209"/>
      <c r="S368" s="9" t="str">
        <f t="shared" si="5"/>
        <v/>
      </c>
    </row>
    <row r="369" spans="2:19" s="78" customFormat="1" ht="15.6" customHeight="1" thickTop="1" thickBot="1" x14ac:dyDescent="0.25">
      <c r="B369" s="446"/>
      <c r="C369" s="459"/>
      <c r="D369" s="446"/>
      <c r="E369" s="459"/>
      <c r="F369" s="766"/>
      <c r="G369" s="123">
        <f>'Mapa de Risco'!F369</f>
        <v>0</v>
      </c>
      <c r="H369" s="770"/>
      <c r="I369" s="759"/>
      <c r="J369" s="207" t="s">
        <v>28</v>
      </c>
      <c r="K369" s="208"/>
      <c r="L369" s="207" t="s">
        <v>28</v>
      </c>
      <c r="M369" s="207" t="s">
        <v>28</v>
      </c>
      <c r="N369" s="207" t="s">
        <v>28</v>
      </c>
      <c r="O369" s="207" t="s">
        <v>28</v>
      </c>
      <c r="P369" s="207" t="s">
        <v>265</v>
      </c>
      <c r="Q369" s="207" t="s">
        <v>265</v>
      </c>
      <c r="R369" s="209"/>
      <c r="S369" s="9" t="str">
        <f t="shared" si="5"/>
        <v/>
      </c>
    </row>
    <row r="370" spans="2:19" s="78" customFormat="1" ht="15.6" customHeight="1" thickTop="1" thickBot="1" x14ac:dyDescent="0.25">
      <c r="B370" s="446"/>
      <c r="C370" s="459"/>
      <c r="D370" s="446"/>
      <c r="E370" s="459"/>
      <c r="F370" s="766"/>
      <c r="G370" s="123">
        <f>'Mapa de Risco'!F370</f>
        <v>0</v>
      </c>
      <c r="H370" s="770"/>
      <c r="I370" s="759"/>
      <c r="J370" s="207" t="s">
        <v>28</v>
      </c>
      <c r="K370" s="208"/>
      <c r="L370" s="207" t="s">
        <v>28</v>
      </c>
      <c r="M370" s="207" t="s">
        <v>28</v>
      </c>
      <c r="N370" s="207" t="s">
        <v>28</v>
      </c>
      <c r="O370" s="207" t="s">
        <v>28</v>
      </c>
      <c r="P370" s="207" t="s">
        <v>265</v>
      </c>
      <c r="Q370" s="207" t="s">
        <v>265</v>
      </c>
      <c r="R370" s="209"/>
      <c r="S370" s="9" t="str">
        <f t="shared" si="5"/>
        <v/>
      </c>
    </row>
    <row r="371" spans="2:19" s="78" customFormat="1" ht="15.6" customHeight="1" thickTop="1" thickBot="1" x14ac:dyDescent="0.25">
      <c r="B371" s="446"/>
      <c r="C371" s="459"/>
      <c r="D371" s="447"/>
      <c r="E371" s="460"/>
      <c r="F371" s="766"/>
      <c r="G371" s="123">
        <f>'Mapa de Risco'!F371</f>
        <v>0</v>
      </c>
      <c r="H371" s="770"/>
      <c r="I371" s="760"/>
      <c r="J371" s="207" t="s">
        <v>28</v>
      </c>
      <c r="K371" s="208"/>
      <c r="L371" s="207" t="s">
        <v>28</v>
      </c>
      <c r="M371" s="207" t="s">
        <v>28</v>
      </c>
      <c r="N371" s="207" t="s">
        <v>28</v>
      </c>
      <c r="O371" s="207" t="s">
        <v>28</v>
      </c>
      <c r="P371" s="207" t="s">
        <v>265</v>
      </c>
      <c r="Q371" s="207" t="s">
        <v>265</v>
      </c>
      <c r="R371" s="209"/>
      <c r="S371" s="9" t="str">
        <f t="shared" si="5"/>
        <v/>
      </c>
    </row>
    <row r="372" spans="2:19" s="78" customFormat="1" ht="15.6" customHeight="1" thickTop="1" thickBot="1" x14ac:dyDescent="0.25">
      <c r="B372" s="446"/>
      <c r="C372" s="459"/>
      <c r="D372" s="445" t="str">
        <f>'Mapa de Risco'!D372:D381</f>
        <v>FCS.05</v>
      </c>
      <c r="E372" s="470">
        <f>'Mapa de Risco'!E372:E381</f>
        <v>0</v>
      </c>
      <c r="F372" s="766" t="str">
        <f>'Mapa de Risco'!G372:G381</f>
        <v>Evento 37</v>
      </c>
      <c r="G372" s="123">
        <f>'Mapa de Risco'!F372</f>
        <v>0</v>
      </c>
      <c r="H372" s="770" t="str">
        <f>'Avaliar os Controles Existent.'!AD372:AD381</f>
        <v/>
      </c>
      <c r="I372" s="758"/>
      <c r="J372" s="207" t="s">
        <v>28</v>
      </c>
      <c r="K372" s="208"/>
      <c r="L372" s="207" t="s">
        <v>28</v>
      </c>
      <c r="M372" s="207" t="s">
        <v>28</v>
      </c>
      <c r="N372" s="207" t="s">
        <v>28</v>
      </c>
      <c r="O372" s="207" t="s">
        <v>28</v>
      </c>
      <c r="P372" s="207" t="s">
        <v>265</v>
      </c>
      <c r="Q372" s="207" t="s">
        <v>265</v>
      </c>
      <c r="R372" s="209"/>
      <c r="S372" s="9" t="str">
        <f t="shared" si="5"/>
        <v/>
      </c>
    </row>
    <row r="373" spans="2:19" s="78" customFormat="1" ht="15.6" customHeight="1" thickTop="1" thickBot="1" x14ac:dyDescent="0.25">
      <c r="B373" s="446"/>
      <c r="C373" s="459"/>
      <c r="D373" s="446"/>
      <c r="E373" s="459"/>
      <c r="F373" s="766"/>
      <c r="G373" s="123">
        <f>'Mapa de Risco'!F373</f>
        <v>0</v>
      </c>
      <c r="H373" s="770"/>
      <c r="I373" s="759"/>
      <c r="J373" s="207" t="s">
        <v>28</v>
      </c>
      <c r="K373" s="208"/>
      <c r="L373" s="207" t="s">
        <v>28</v>
      </c>
      <c r="M373" s="207" t="s">
        <v>28</v>
      </c>
      <c r="N373" s="207" t="s">
        <v>28</v>
      </c>
      <c r="O373" s="207" t="s">
        <v>28</v>
      </c>
      <c r="P373" s="207" t="s">
        <v>265</v>
      </c>
      <c r="Q373" s="207" t="s">
        <v>265</v>
      </c>
      <c r="R373" s="209"/>
      <c r="S373" s="9" t="str">
        <f t="shared" si="5"/>
        <v/>
      </c>
    </row>
    <row r="374" spans="2:19" s="78" customFormat="1" ht="15.6" customHeight="1" thickTop="1" thickBot="1" x14ac:dyDescent="0.25">
      <c r="B374" s="446"/>
      <c r="C374" s="459"/>
      <c r="D374" s="446"/>
      <c r="E374" s="459"/>
      <c r="F374" s="766"/>
      <c r="G374" s="123">
        <f>'Mapa de Risco'!F374</f>
        <v>0</v>
      </c>
      <c r="H374" s="770"/>
      <c r="I374" s="759"/>
      <c r="J374" s="207" t="s">
        <v>28</v>
      </c>
      <c r="K374" s="208"/>
      <c r="L374" s="207" t="s">
        <v>28</v>
      </c>
      <c r="M374" s="207" t="s">
        <v>28</v>
      </c>
      <c r="N374" s="207" t="s">
        <v>28</v>
      </c>
      <c r="O374" s="207" t="s">
        <v>28</v>
      </c>
      <c r="P374" s="207" t="s">
        <v>265</v>
      </c>
      <c r="Q374" s="207" t="s">
        <v>265</v>
      </c>
      <c r="R374" s="209"/>
      <c r="S374" s="9" t="str">
        <f t="shared" si="5"/>
        <v/>
      </c>
    </row>
    <row r="375" spans="2:19" s="78" customFormat="1" ht="15.6" customHeight="1" thickTop="1" thickBot="1" x14ac:dyDescent="0.25">
      <c r="B375" s="446"/>
      <c r="C375" s="459"/>
      <c r="D375" s="446"/>
      <c r="E375" s="459"/>
      <c r="F375" s="766"/>
      <c r="G375" s="123">
        <f>'Mapa de Risco'!F375</f>
        <v>0</v>
      </c>
      <c r="H375" s="770"/>
      <c r="I375" s="759"/>
      <c r="J375" s="207" t="s">
        <v>28</v>
      </c>
      <c r="K375" s="208"/>
      <c r="L375" s="207" t="s">
        <v>28</v>
      </c>
      <c r="M375" s="207" t="s">
        <v>28</v>
      </c>
      <c r="N375" s="207" t="s">
        <v>28</v>
      </c>
      <c r="O375" s="207" t="s">
        <v>28</v>
      </c>
      <c r="P375" s="207" t="s">
        <v>265</v>
      </c>
      <c r="Q375" s="207" t="s">
        <v>265</v>
      </c>
      <c r="R375" s="209"/>
      <c r="S375" s="9" t="str">
        <f t="shared" si="5"/>
        <v/>
      </c>
    </row>
    <row r="376" spans="2:19" s="78" customFormat="1" ht="15.6" customHeight="1" thickTop="1" thickBot="1" x14ac:dyDescent="0.25">
      <c r="B376" s="446"/>
      <c r="C376" s="459"/>
      <c r="D376" s="446"/>
      <c r="E376" s="459"/>
      <c r="F376" s="766"/>
      <c r="G376" s="123">
        <f>'Mapa de Risco'!F376</f>
        <v>0</v>
      </c>
      <c r="H376" s="770"/>
      <c r="I376" s="759"/>
      <c r="J376" s="207" t="s">
        <v>28</v>
      </c>
      <c r="K376" s="208"/>
      <c r="L376" s="207" t="s">
        <v>28</v>
      </c>
      <c r="M376" s="207" t="s">
        <v>28</v>
      </c>
      <c r="N376" s="207" t="s">
        <v>28</v>
      </c>
      <c r="O376" s="207" t="s">
        <v>28</v>
      </c>
      <c r="P376" s="207" t="s">
        <v>265</v>
      </c>
      <c r="Q376" s="207" t="s">
        <v>265</v>
      </c>
      <c r="R376" s="209"/>
      <c r="S376" s="9" t="str">
        <f t="shared" si="5"/>
        <v/>
      </c>
    </row>
    <row r="377" spans="2:19" s="78" customFormat="1" ht="15.6" customHeight="1" thickTop="1" thickBot="1" x14ac:dyDescent="0.25">
      <c r="B377" s="446"/>
      <c r="C377" s="459"/>
      <c r="D377" s="446"/>
      <c r="E377" s="459"/>
      <c r="F377" s="766"/>
      <c r="G377" s="123">
        <f>'Mapa de Risco'!F377</f>
        <v>0</v>
      </c>
      <c r="H377" s="770"/>
      <c r="I377" s="759"/>
      <c r="J377" s="207" t="s">
        <v>28</v>
      </c>
      <c r="K377" s="208"/>
      <c r="L377" s="207" t="s">
        <v>28</v>
      </c>
      <c r="M377" s="207" t="s">
        <v>28</v>
      </c>
      <c r="N377" s="207" t="s">
        <v>28</v>
      </c>
      <c r="O377" s="207" t="s">
        <v>28</v>
      </c>
      <c r="P377" s="207" t="s">
        <v>265</v>
      </c>
      <c r="Q377" s="207" t="s">
        <v>265</v>
      </c>
      <c r="R377" s="209"/>
      <c r="S377" s="9" t="str">
        <f t="shared" si="5"/>
        <v/>
      </c>
    </row>
    <row r="378" spans="2:19" s="78" customFormat="1" ht="15.6" customHeight="1" thickTop="1" thickBot="1" x14ac:dyDescent="0.25">
      <c r="B378" s="446"/>
      <c r="C378" s="459"/>
      <c r="D378" s="446"/>
      <c r="E378" s="459"/>
      <c r="F378" s="766"/>
      <c r="G378" s="123">
        <f>'Mapa de Risco'!F378</f>
        <v>0</v>
      </c>
      <c r="H378" s="770"/>
      <c r="I378" s="759"/>
      <c r="J378" s="207" t="s">
        <v>28</v>
      </c>
      <c r="K378" s="208"/>
      <c r="L378" s="207" t="s">
        <v>28</v>
      </c>
      <c r="M378" s="207" t="s">
        <v>28</v>
      </c>
      <c r="N378" s="207" t="s">
        <v>28</v>
      </c>
      <c r="O378" s="207" t="s">
        <v>28</v>
      </c>
      <c r="P378" s="207" t="s">
        <v>265</v>
      </c>
      <c r="Q378" s="207" t="s">
        <v>265</v>
      </c>
      <c r="R378" s="209"/>
      <c r="S378" s="9" t="str">
        <f t="shared" si="5"/>
        <v/>
      </c>
    </row>
    <row r="379" spans="2:19" s="78" customFormat="1" ht="15.6" customHeight="1" thickTop="1" thickBot="1" x14ac:dyDescent="0.25">
      <c r="B379" s="446"/>
      <c r="C379" s="459"/>
      <c r="D379" s="446"/>
      <c r="E379" s="459"/>
      <c r="F379" s="766"/>
      <c r="G379" s="123">
        <f>'Mapa de Risco'!F379</f>
        <v>0</v>
      </c>
      <c r="H379" s="770"/>
      <c r="I379" s="759"/>
      <c r="J379" s="207" t="s">
        <v>28</v>
      </c>
      <c r="K379" s="208"/>
      <c r="L379" s="207" t="s">
        <v>28</v>
      </c>
      <c r="M379" s="207" t="s">
        <v>28</v>
      </c>
      <c r="N379" s="207" t="s">
        <v>28</v>
      </c>
      <c r="O379" s="207" t="s">
        <v>28</v>
      </c>
      <c r="P379" s="207" t="s">
        <v>265</v>
      </c>
      <c r="Q379" s="207" t="s">
        <v>265</v>
      </c>
      <c r="R379" s="209"/>
      <c r="S379" s="9" t="str">
        <f t="shared" si="5"/>
        <v/>
      </c>
    </row>
    <row r="380" spans="2:19" s="78" customFormat="1" ht="15.6" customHeight="1" thickTop="1" thickBot="1" x14ac:dyDescent="0.25">
      <c r="B380" s="446"/>
      <c r="C380" s="459"/>
      <c r="D380" s="446"/>
      <c r="E380" s="459"/>
      <c r="F380" s="766"/>
      <c r="G380" s="123">
        <f>'Mapa de Risco'!F380</f>
        <v>0</v>
      </c>
      <c r="H380" s="770"/>
      <c r="I380" s="759"/>
      <c r="J380" s="207" t="s">
        <v>28</v>
      </c>
      <c r="K380" s="208"/>
      <c r="L380" s="207" t="s">
        <v>28</v>
      </c>
      <c r="M380" s="207" t="s">
        <v>28</v>
      </c>
      <c r="N380" s="207" t="s">
        <v>28</v>
      </c>
      <c r="O380" s="207" t="s">
        <v>28</v>
      </c>
      <c r="P380" s="207" t="s">
        <v>265</v>
      </c>
      <c r="Q380" s="207" t="s">
        <v>265</v>
      </c>
      <c r="R380" s="209"/>
      <c r="S380" s="9" t="str">
        <f t="shared" si="5"/>
        <v/>
      </c>
    </row>
    <row r="381" spans="2:19" s="78" customFormat="1" ht="15.6" customHeight="1" thickTop="1" thickBot="1" x14ac:dyDescent="0.25">
      <c r="B381" s="446"/>
      <c r="C381" s="459"/>
      <c r="D381" s="447"/>
      <c r="E381" s="460"/>
      <c r="F381" s="766"/>
      <c r="G381" s="123">
        <f>'Mapa de Risco'!F381</f>
        <v>0</v>
      </c>
      <c r="H381" s="770"/>
      <c r="I381" s="760"/>
      <c r="J381" s="207" t="s">
        <v>28</v>
      </c>
      <c r="K381" s="208"/>
      <c r="L381" s="207" t="s">
        <v>28</v>
      </c>
      <c r="M381" s="207" t="s">
        <v>28</v>
      </c>
      <c r="N381" s="207" t="s">
        <v>28</v>
      </c>
      <c r="O381" s="207" t="s">
        <v>28</v>
      </c>
      <c r="P381" s="207" t="s">
        <v>265</v>
      </c>
      <c r="Q381" s="207" t="s">
        <v>265</v>
      </c>
      <c r="R381" s="209"/>
      <c r="S381" s="9" t="str">
        <f t="shared" si="5"/>
        <v/>
      </c>
    </row>
    <row r="382" spans="2:19" s="78" customFormat="1" ht="15.6" customHeight="1" thickTop="1" thickBot="1" x14ac:dyDescent="0.25">
      <c r="B382" s="446"/>
      <c r="C382" s="459"/>
      <c r="D382" s="445" t="str">
        <f>'Mapa de Risco'!D382:D391</f>
        <v>FCS.06</v>
      </c>
      <c r="E382" s="470">
        <f>'Mapa de Risco'!E382:E391</f>
        <v>0</v>
      </c>
      <c r="F382" s="766" t="str">
        <f>'Mapa de Risco'!G382:G391</f>
        <v>Evento 38</v>
      </c>
      <c r="G382" s="123">
        <f>'Mapa de Risco'!F382</f>
        <v>0</v>
      </c>
      <c r="H382" s="770" t="str">
        <f>'Avaliar os Controles Existent.'!AD382:AD391</f>
        <v/>
      </c>
      <c r="I382" s="758"/>
      <c r="J382" s="207" t="s">
        <v>28</v>
      </c>
      <c r="K382" s="208"/>
      <c r="L382" s="207" t="s">
        <v>28</v>
      </c>
      <c r="M382" s="207" t="s">
        <v>28</v>
      </c>
      <c r="N382" s="207" t="s">
        <v>28</v>
      </c>
      <c r="O382" s="207" t="s">
        <v>28</v>
      </c>
      <c r="P382" s="207" t="s">
        <v>265</v>
      </c>
      <c r="Q382" s="207" t="s">
        <v>265</v>
      </c>
      <c r="R382" s="209"/>
      <c r="S382" s="9" t="str">
        <f t="shared" si="5"/>
        <v/>
      </c>
    </row>
    <row r="383" spans="2:19" s="78" customFormat="1" ht="15.6" customHeight="1" thickTop="1" thickBot="1" x14ac:dyDescent="0.25">
      <c r="B383" s="446"/>
      <c r="C383" s="459"/>
      <c r="D383" s="446"/>
      <c r="E383" s="459"/>
      <c r="F383" s="766"/>
      <c r="G383" s="123">
        <f>'Mapa de Risco'!F383</f>
        <v>0</v>
      </c>
      <c r="H383" s="770"/>
      <c r="I383" s="759"/>
      <c r="J383" s="207" t="s">
        <v>28</v>
      </c>
      <c r="K383" s="208"/>
      <c r="L383" s="207" t="s">
        <v>28</v>
      </c>
      <c r="M383" s="207" t="s">
        <v>28</v>
      </c>
      <c r="N383" s="207" t="s">
        <v>28</v>
      </c>
      <c r="O383" s="207" t="s">
        <v>28</v>
      </c>
      <c r="P383" s="207" t="s">
        <v>265</v>
      </c>
      <c r="Q383" s="207" t="s">
        <v>265</v>
      </c>
      <c r="R383" s="209"/>
      <c r="S383" s="9" t="str">
        <f t="shared" si="5"/>
        <v/>
      </c>
    </row>
    <row r="384" spans="2:19" s="78" customFormat="1" ht="15.6" customHeight="1" thickTop="1" thickBot="1" x14ac:dyDescent="0.25">
      <c r="B384" s="446"/>
      <c r="C384" s="459"/>
      <c r="D384" s="446"/>
      <c r="E384" s="459"/>
      <c r="F384" s="766"/>
      <c r="G384" s="123">
        <f>'Mapa de Risco'!F384</f>
        <v>0</v>
      </c>
      <c r="H384" s="770"/>
      <c r="I384" s="759"/>
      <c r="J384" s="207" t="s">
        <v>28</v>
      </c>
      <c r="K384" s="208"/>
      <c r="L384" s="207" t="s">
        <v>28</v>
      </c>
      <c r="M384" s="207" t="s">
        <v>28</v>
      </c>
      <c r="N384" s="207" t="s">
        <v>28</v>
      </c>
      <c r="O384" s="207" t="s">
        <v>28</v>
      </c>
      <c r="P384" s="207" t="s">
        <v>265</v>
      </c>
      <c r="Q384" s="207" t="s">
        <v>265</v>
      </c>
      <c r="R384" s="209"/>
      <c r="S384" s="9" t="str">
        <f t="shared" si="5"/>
        <v/>
      </c>
    </row>
    <row r="385" spans="2:19" s="78" customFormat="1" ht="15.6" customHeight="1" thickTop="1" thickBot="1" x14ac:dyDescent="0.25">
      <c r="B385" s="446"/>
      <c r="C385" s="459"/>
      <c r="D385" s="446"/>
      <c r="E385" s="459"/>
      <c r="F385" s="766"/>
      <c r="G385" s="123">
        <f>'Mapa de Risco'!F385</f>
        <v>0</v>
      </c>
      <c r="H385" s="770"/>
      <c r="I385" s="759"/>
      <c r="J385" s="207" t="s">
        <v>28</v>
      </c>
      <c r="K385" s="208"/>
      <c r="L385" s="207" t="s">
        <v>28</v>
      </c>
      <c r="M385" s="207" t="s">
        <v>28</v>
      </c>
      <c r="N385" s="207" t="s">
        <v>28</v>
      </c>
      <c r="O385" s="207" t="s">
        <v>28</v>
      </c>
      <c r="P385" s="207" t="s">
        <v>265</v>
      </c>
      <c r="Q385" s="207" t="s">
        <v>265</v>
      </c>
      <c r="R385" s="209"/>
      <c r="S385" s="9" t="str">
        <f t="shared" si="5"/>
        <v/>
      </c>
    </row>
    <row r="386" spans="2:19" s="78" customFormat="1" ht="15.6" customHeight="1" thickTop="1" thickBot="1" x14ac:dyDescent="0.25">
      <c r="B386" s="446"/>
      <c r="C386" s="459"/>
      <c r="D386" s="446"/>
      <c r="E386" s="459"/>
      <c r="F386" s="766"/>
      <c r="G386" s="123">
        <f>'Mapa de Risco'!F386</f>
        <v>0</v>
      </c>
      <c r="H386" s="770"/>
      <c r="I386" s="759"/>
      <c r="J386" s="207" t="s">
        <v>28</v>
      </c>
      <c r="K386" s="208"/>
      <c r="L386" s="207" t="s">
        <v>28</v>
      </c>
      <c r="M386" s="207" t="s">
        <v>28</v>
      </c>
      <c r="N386" s="207" t="s">
        <v>28</v>
      </c>
      <c r="O386" s="207" t="s">
        <v>28</v>
      </c>
      <c r="P386" s="207" t="s">
        <v>265</v>
      </c>
      <c r="Q386" s="207" t="s">
        <v>265</v>
      </c>
      <c r="R386" s="209"/>
      <c r="S386" s="9" t="str">
        <f t="shared" si="5"/>
        <v/>
      </c>
    </row>
    <row r="387" spans="2:19" s="78" customFormat="1" ht="15.6" customHeight="1" thickTop="1" thickBot="1" x14ac:dyDescent="0.25">
      <c r="B387" s="446"/>
      <c r="C387" s="459"/>
      <c r="D387" s="446"/>
      <c r="E387" s="459"/>
      <c r="F387" s="766"/>
      <c r="G387" s="123">
        <f>'Mapa de Risco'!F387</f>
        <v>0</v>
      </c>
      <c r="H387" s="770"/>
      <c r="I387" s="759"/>
      <c r="J387" s="207" t="s">
        <v>28</v>
      </c>
      <c r="K387" s="208"/>
      <c r="L387" s="207" t="s">
        <v>28</v>
      </c>
      <c r="M387" s="207" t="s">
        <v>28</v>
      </c>
      <c r="N387" s="207" t="s">
        <v>28</v>
      </c>
      <c r="O387" s="207" t="s">
        <v>28</v>
      </c>
      <c r="P387" s="207" t="s">
        <v>265</v>
      </c>
      <c r="Q387" s="207" t="s">
        <v>265</v>
      </c>
      <c r="R387" s="209"/>
      <c r="S387" s="9" t="str">
        <f t="shared" si="5"/>
        <v/>
      </c>
    </row>
    <row r="388" spans="2:19" s="78" customFormat="1" ht="15.6" customHeight="1" thickTop="1" thickBot="1" x14ac:dyDescent="0.25">
      <c r="B388" s="446"/>
      <c r="C388" s="459"/>
      <c r="D388" s="446"/>
      <c r="E388" s="459"/>
      <c r="F388" s="766"/>
      <c r="G388" s="123">
        <f>'Mapa de Risco'!F388</f>
        <v>0</v>
      </c>
      <c r="H388" s="770"/>
      <c r="I388" s="759"/>
      <c r="J388" s="207" t="s">
        <v>28</v>
      </c>
      <c r="K388" s="208"/>
      <c r="L388" s="207" t="s">
        <v>28</v>
      </c>
      <c r="M388" s="207" t="s">
        <v>28</v>
      </c>
      <c r="N388" s="207" t="s">
        <v>28</v>
      </c>
      <c r="O388" s="207" t="s">
        <v>28</v>
      </c>
      <c r="P388" s="207" t="s">
        <v>265</v>
      </c>
      <c r="Q388" s="207" t="s">
        <v>265</v>
      </c>
      <c r="R388" s="209"/>
      <c r="S388" s="9" t="str">
        <f t="shared" si="5"/>
        <v/>
      </c>
    </row>
    <row r="389" spans="2:19" s="78" customFormat="1" ht="15.6" customHeight="1" thickTop="1" thickBot="1" x14ac:dyDescent="0.25">
      <c r="B389" s="446"/>
      <c r="C389" s="459"/>
      <c r="D389" s="446"/>
      <c r="E389" s="459"/>
      <c r="F389" s="766"/>
      <c r="G389" s="123">
        <f>'Mapa de Risco'!F389</f>
        <v>0</v>
      </c>
      <c r="H389" s="770"/>
      <c r="I389" s="759"/>
      <c r="J389" s="207" t="s">
        <v>28</v>
      </c>
      <c r="K389" s="208"/>
      <c r="L389" s="207" t="s">
        <v>28</v>
      </c>
      <c r="M389" s="207" t="s">
        <v>28</v>
      </c>
      <c r="N389" s="207" t="s">
        <v>28</v>
      </c>
      <c r="O389" s="207" t="s">
        <v>28</v>
      </c>
      <c r="P389" s="207" t="s">
        <v>265</v>
      </c>
      <c r="Q389" s="207" t="s">
        <v>265</v>
      </c>
      <c r="R389" s="209"/>
      <c r="S389" s="9" t="str">
        <f t="shared" si="5"/>
        <v/>
      </c>
    </row>
    <row r="390" spans="2:19" s="78" customFormat="1" ht="15.6" customHeight="1" thickTop="1" thickBot="1" x14ac:dyDescent="0.25">
      <c r="B390" s="446"/>
      <c r="C390" s="459"/>
      <c r="D390" s="446"/>
      <c r="E390" s="459"/>
      <c r="F390" s="766"/>
      <c r="G390" s="123">
        <f>'Mapa de Risco'!F390</f>
        <v>0</v>
      </c>
      <c r="H390" s="770"/>
      <c r="I390" s="759"/>
      <c r="J390" s="207" t="s">
        <v>28</v>
      </c>
      <c r="K390" s="208"/>
      <c r="L390" s="207" t="s">
        <v>28</v>
      </c>
      <c r="M390" s="207" t="s">
        <v>28</v>
      </c>
      <c r="N390" s="207" t="s">
        <v>28</v>
      </c>
      <c r="O390" s="207" t="s">
        <v>28</v>
      </c>
      <c r="P390" s="207" t="s">
        <v>265</v>
      </c>
      <c r="Q390" s="207" t="s">
        <v>265</v>
      </c>
      <c r="R390" s="209"/>
      <c r="S390" s="9" t="str">
        <f t="shared" si="5"/>
        <v/>
      </c>
    </row>
    <row r="391" spans="2:19" s="78" customFormat="1" ht="15.6" customHeight="1" thickTop="1" thickBot="1" x14ac:dyDescent="0.25">
      <c r="B391" s="446"/>
      <c r="C391" s="459"/>
      <c r="D391" s="447"/>
      <c r="E391" s="460"/>
      <c r="F391" s="766"/>
      <c r="G391" s="123">
        <f>'Mapa de Risco'!F391</f>
        <v>0</v>
      </c>
      <c r="H391" s="770"/>
      <c r="I391" s="760"/>
      <c r="J391" s="207" t="s">
        <v>28</v>
      </c>
      <c r="K391" s="208"/>
      <c r="L391" s="207" t="s">
        <v>28</v>
      </c>
      <c r="M391" s="207" t="s">
        <v>28</v>
      </c>
      <c r="N391" s="207" t="s">
        <v>28</v>
      </c>
      <c r="O391" s="207" t="s">
        <v>28</v>
      </c>
      <c r="P391" s="207" t="s">
        <v>265</v>
      </c>
      <c r="Q391" s="207" t="s">
        <v>265</v>
      </c>
      <c r="R391" s="209"/>
      <c r="S391" s="9" t="str">
        <f t="shared" si="5"/>
        <v/>
      </c>
    </row>
    <row r="392" spans="2:19" s="78" customFormat="1" ht="15.6" customHeight="1" thickTop="1" thickBot="1" x14ac:dyDescent="0.25">
      <c r="B392" s="446"/>
      <c r="C392" s="459"/>
      <c r="D392" s="445" t="str">
        <f>'Mapa de Risco'!D392:D401</f>
        <v>FCS.07</v>
      </c>
      <c r="E392" s="470">
        <f>'Mapa de Risco'!E392:E401</f>
        <v>0</v>
      </c>
      <c r="F392" s="766" t="str">
        <f>'Mapa de Risco'!G392:G401</f>
        <v>Evento 39</v>
      </c>
      <c r="G392" s="123">
        <f>'Mapa de Risco'!F392</f>
        <v>0</v>
      </c>
      <c r="H392" s="770" t="str">
        <f>'Avaliar os Controles Existent.'!AD392:AD401</f>
        <v/>
      </c>
      <c r="I392" s="758"/>
      <c r="J392" s="207" t="s">
        <v>28</v>
      </c>
      <c r="K392" s="208"/>
      <c r="L392" s="207" t="s">
        <v>28</v>
      </c>
      <c r="M392" s="207" t="s">
        <v>28</v>
      </c>
      <c r="N392" s="207" t="s">
        <v>28</v>
      </c>
      <c r="O392" s="207" t="s">
        <v>28</v>
      </c>
      <c r="P392" s="207" t="s">
        <v>265</v>
      </c>
      <c r="Q392" s="207" t="s">
        <v>265</v>
      </c>
      <c r="R392" s="209"/>
      <c r="S392" s="9" t="str">
        <f t="shared" si="5"/>
        <v/>
      </c>
    </row>
    <row r="393" spans="2:19" s="78" customFormat="1" ht="15.6" customHeight="1" thickTop="1" thickBot="1" x14ac:dyDescent="0.25">
      <c r="B393" s="446"/>
      <c r="C393" s="459"/>
      <c r="D393" s="446"/>
      <c r="E393" s="459"/>
      <c r="F393" s="766"/>
      <c r="G393" s="123">
        <f>'Mapa de Risco'!F393</f>
        <v>0</v>
      </c>
      <c r="H393" s="770"/>
      <c r="I393" s="759"/>
      <c r="J393" s="207" t="s">
        <v>28</v>
      </c>
      <c r="K393" s="208"/>
      <c r="L393" s="207" t="s">
        <v>28</v>
      </c>
      <c r="M393" s="207" t="s">
        <v>28</v>
      </c>
      <c r="N393" s="207" t="s">
        <v>28</v>
      </c>
      <c r="O393" s="207" t="s">
        <v>28</v>
      </c>
      <c r="P393" s="207" t="s">
        <v>265</v>
      </c>
      <c r="Q393" s="207" t="s">
        <v>265</v>
      </c>
      <c r="R393" s="209"/>
      <c r="S393" s="9" t="str">
        <f t="shared" si="5"/>
        <v/>
      </c>
    </row>
    <row r="394" spans="2:19" s="78" customFormat="1" ht="15.6" customHeight="1" thickTop="1" thickBot="1" x14ac:dyDescent="0.25">
      <c r="B394" s="446"/>
      <c r="C394" s="459"/>
      <c r="D394" s="446"/>
      <c r="E394" s="459"/>
      <c r="F394" s="766"/>
      <c r="G394" s="123">
        <f>'Mapa de Risco'!F394</f>
        <v>0</v>
      </c>
      <c r="H394" s="770"/>
      <c r="I394" s="759"/>
      <c r="J394" s="207" t="s">
        <v>28</v>
      </c>
      <c r="K394" s="208"/>
      <c r="L394" s="207" t="s">
        <v>28</v>
      </c>
      <c r="M394" s="207" t="s">
        <v>28</v>
      </c>
      <c r="N394" s="207" t="s">
        <v>28</v>
      </c>
      <c r="O394" s="207" t="s">
        <v>28</v>
      </c>
      <c r="P394" s="207" t="s">
        <v>265</v>
      </c>
      <c r="Q394" s="207" t="s">
        <v>265</v>
      </c>
      <c r="R394" s="209"/>
      <c r="S394" s="9" t="str">
        <f t="shared" si="5"/>
        <v/>
      </c>
    </row>
    <row r="395" spans="2:19" s="78" customFormat="1" ht="15.6" customHeight="1" thickTop="1" thickBot="1" x14ac:dyDescent="0.25">
      <c r="B395" s="446"/>
      <c r="C395" s="459"/>
      <c r="D395" s="446"/>
      <c r="E395" s="459"/>
      <c r="F395" s="766"/>
      <c r="G395" s="123">
        <f>'Mapa de Risco'!F395</f>
        <v>0</v>
      </c>
      <c r="H395" s="770"/>
      <c r="I395" s="759"/>
      <c r="J395" s="207" t="s">
        <v>28</v>
      </c>
      <c r="K395" s="208"/>
      <c r="L395" s="207" t="s">
        <v>28</v>
      </c>
      <c r="M395" s="207" t="s">
        <v>28</v>
      </c>
      <c r="N395" s="207" t="s">
        <v>28</v>
      </c>
      <c r="O395" s="207" t="s">
        <v>28</v>
      </c>
      <c r="P395" s="207" t="s">
        <v>265</v>
      </c>
      <c r="Q395" s="207" t="s">
        <v>265</v>
      </c>
      <c r="R395" s="209"/>
      <c r="S395" s="9" t="str">
        <f t="shared" si="5"/>
        <v/>
      </c>
    </row>
    <row r="396" spans="2:19" s="78" customFormat="1" ht="15.6" customHeight="1" thickTop="1" thickBot="1" x14ac:dyDescent="0.25">
      <c r="B396" s="446"/>
      <c r="C396" s="459"/>
      <c r="D396" s="446"/>
      <c r="E396" s="459"/>
      <c r="F396" s="766"/>
      <c r="G396" s="123">
        <f>'Mapa de Risco'!F396</f>
        <v>0</v>
      </c>
      <c r="H396" s="770"/>
      <c r="I396" s="759"/>
      <c r="J396" s="207" t="s">
        <v>28</v>
      </c>
      <c r="K396" s="208"/>
      <c r="L396" s="207" t="s">
        <v>28</v>
      </c>
      <c r="M396" s="207" t="s">
        <v>28</v>
      </c>
      <c r="N396" s="207" t="s">
        <v>28</v>
      </c>
      <c r="O396" s="207" t="s">
        <v>28</v>
      </c>
      <c r="P396" s="207" t="s">
        <v>265</v>
      </c>
      <c r="Q396" s="207" t="s">
        <v>265</v>
      </c>
      <c r="R396" s="209"/>
      <c r="S396" s="9" t="str">
        <f t="shared" si="5"/>
        <v/>
      </c>
    </row>
    <row r="397" spans="2:19" s="78" customFormat="1" ht="15.6" customHeight="1" thickTop="1" thickBot="1" x14ac:dyDescent="0.25">
      <c r="B397" s="446"/>
      <c r="C397" s="459"/>
      <c r="D397" s="446"/>
      <c r="E397" s="459"/>
      <c r="F397" s="766"/>
      <c r="G397" s="123">
        <f>'Mapa de Risco'!F397</f>
        <v>0</v>
      </c>
      <c r="H397" s="770"/>
      <c r="I397" s="759"/>
      <c r="J397" s="207" t="s">
        <v>28</v>
      </c>
      <c r="K397" s="208"/>
      <c r="L397" s="207" t="s">
        <v>28</v>
      </c>
      <c r="M397" s="207" t="s">
        <v>28</v>
      </c>
      <c r="N397" s="207" t="s">
        <v>28</v>
      </c>
      <c r="O397" s="207" t="s">
        <v>28</v>
      </c>
      <c r="P397" s="207" t="s">
        <v>265</v>
      </c>
      <c r="Q397" s="207" t="s">
        <v>265</v>
      </c>
      <c r="R397" s="209"/>
      <c r="S397" s="9" t="str">
        <f t="shared" ref="S397:S460" si="6">IF(R397="","",IF(R397="Concluído",4,IF(R397="Em andamento",3,IF(R397="Atrasado",2,IF(R397="Não iniciado",1)))))</f>
        <v/>
      </c>
    </row>
    <row r="398" spans="2:19" s="78" customFormat="1" ht="15.6" customHeight="1" thickTop="1" thickBot="1" x14ac:dyDescent="0.25">
      <c r="B398" s="446"/>
      <c r="C398" s="459"/>
      <c r="D398" s="446"/>
      <c r="E398" s="459"/>
      <c r="F398" s="766"/>
      <c r="G398" s="123">
        <f>'Mapa de Risco'!F398</f>
        <v>0</v>
      </c>
      <c r="H398" s="770"/>
      <c r="I398" s="759"/>
      <c r="J398" s="207" t="s">
        <v>28</v>
      </c>
      <c r="K398" s="208"/>
      <c r="L398" s="207" t="s">
        <v>28</v>
      </c>
      <c r="M398" s="207" t="s">
        <v>28</v>
      </c>
      <c r="N398" s="207" t="s">
        <v>28</v>
      </c>
      <c r="O398" s="207" t="s">
        <v>28</v>
      </c>
      <c r="P398" s="207" t="s">
        <v>265</v>
      </c>
      <c r="Q398" s="207" t="s">
        <v>265</v>
      </c>
      <c r="R398" s="209"/>
      <c r="S398" s="9" t="str">
        <f t="shared" si="6"/>
        <v/>
      </c>
    </row>
    <row r="399" spans="2:19" s="78" customFormat="1" ht="15.6" customHeight="1" thickTop="1" thickBot="1" x14ac:dyDescent="0.25">
      <c r="B399" s="446"/>
      <c r="C399" s="459"/>
      <c r="D399" s="446"/>
      <c r="E399" s="459"/>
      <c r="F399" s="766"/>
      <c r="G399" s="123">
        <f>'Mapa de Risco'!F399</f>
        <v>0</v>
      </c>
      <c r="H399" s="770"/>
      <c r="I399" s="759"/>
      <c r="J399" s="207" t="s">
        <v>28</v>
      </c>
      <c r="K399" s="208"/>
      <c r="L399" s="207" t="s">
        <v>28</v>
      </c>
      <c r="M399" s="207" t="s">
        <v>28</v>
      </c>
      <c r="N399" s="207" t="s">
        <v>28</v>
      </c>
      <c r="O399" s="207" t="s">
        <v>28</v>
      </c>
      <c r="P399" s="207" t="s">
        <v>265</v>
      </c>
      <c r="Q399" s="207" t="s">
        <v>265</v>
      </c>
      <c r="R399" s="209"/>
      <c r="S399" s="9" t="str">
        <f t="shared" si="6"/>
        <v/>
      </c>
    </row>
    <row r="400" spans="2:19" s="78" customFormat="1" ht="15.6" customHeight="1" thickTop="1" thickBot="1" x14ac:dyDescent="0.25">
      <c r="B400" s="446"/>
      <c r="C400" s="459"/>
      <c r="D400" s="446"/>
      <c r="E400" s="459"/>
      <c r="F400" s="766"/>
      <c r="G400" s="123">
        <f>'Mapa de Risco'!F400</f>
        <v>0</v>
      </c>
      <c r="H400" s="770"/>
      <c r="I400" s="759"/>
      <c r="J400" s="207" t="s">
        <v>28</v>
      </c>
      <c r="K400" s="208"/>
      <c r="L400" s="207" t="s">
        <v>28</v>
      </c>
      <c r="M400" s="207" t="s">
        <v>28</v>
      </c>
      <c r="N400" s="207" t="s">
        <v>28</v>
      </c>
      <c r="O400" s="207" t="s">
        <v>28</v>
      </c>
      <c r="P400" s="207" t="s">
        <v>265</v>
      </c>
      <c r="Q400" s="207" t="s">
        <v>265</v>
      </c>
      <c r="R400" s="209"/>
      <c r="S400" s="9" t="str">
        <f t="shared" si="6"/>
        <v/>
      </c>
    </row>
    <row r="401" spans="2:19" s="78" customFormat="1" ht="15.6" customHeight="1" thickTop="1" thickBot="1" x14ac:dyDescent="0.25">
      <c r="B401" s="446"/>
      <c r="C401" s="459"/>
      <c r="D401" s="447"/>
      <c r="E401" s="460"/>
      <c r="F401" s="766"/>
      <c r="G401" s="123">
        <f>'Mapa de Risco'!F401</f>
        <v>0</v>
      </c>
      <c r="H401" s="770"/>
      <c r="I401" s="760"/>
      <c r="J401" s="207" t="s">
        <v>28</v>
      </c>
      <c r="K401" s="208"/>
      <c r="L401" s="207" t="s">
        <v>28</v>
      </c>
      <c r="M401" s="207" t="s">
        <v>28</v>
      </c>
      <c r="N401" s="207" t="s">
        <v>28</v>
      </c>
      <c r="O401" s="207" t="s">
        <v>28</v>
      </c>
      <c r="P401" s="207" t="s">
        <v>265</v>
      </c>
      <c r="Q401" s="207" t="s">
        <v>265</v>
      </c>
      <c r="R401" s="209"/>
      <c r="S401" s="9" t="str">
        <f t="shared" si="6"/>
        <v/>
      </c>
    </row>
    <row r="402" spans="2:19" s="78" customFormat="1" ht="15.6" customHeight="1" thickTop="1" thickBot="1" x14ac:dyDescent="0.25">
      <c r="B402" s="446"/>
      <c r="C402" s="459"/>
      <c r="D402" s="445" t="str">
        <f>'Mapa de Risco'!D402:D411</f>
        <v>FCS.08</v>
      </c>
      <c r="E402" s="470">
        <f>'Mapa de Risco'!E402:E411</f>
        <v>0</v>
      </c>
      <c r="F402" s="766" t="str">
        <f>'Mapa de Risco'!G402:G411</f>
        <v>Evento 40</v>
      </c>
      <c r="G402" s="123">
        <f>'Mapa de Risco'!F402</f>
        <v>0</v>
      </c>
      <c r="H402" s="770" t="str">
        <f>'Avaliar os Controles Existent.'!AD402:AD411</f>
        <v/>
      </c>
      <c r="I402" s="758"/>
      <c r="J402" s="207" t="s">
        <v>28</v>
      </c>
      <c r="K402" s="208"/>
      <c r="L402" s="207" t="s">
        <v>28</v>
      </c>
      <c r="M402" s="207" t="s">
        <v>28</v>
      </c>
      <c r="N402" s="207" t="s">
        <v>28</v>
      </c>
      <c r="O402" s="207" t="s">
        <v>28</v>
      </c>
      <c r="P402" s="207" t="s">
        <v>265</v>
      </c>
      <c r="Q402" s="207" t="s">
        <v>265</v>
      </c>
      <c r="R402" s="209"/>
      <c r="S402" s="9" t="str">
        <f t="shared" si="6"/>
        <v/>
      </c>
    </row>
    <row r="403" spans="2:19" s="78" customFormat="1" ht="15.6" customHeight="1" thickTop="1" thickBot="1" x14ac:dyDescent="0.25">
      <c r="B403" s="446"/>
      <c r="C403" s="459"/>
      <c r="D403" s="446"/>
      <c r="E403" s="459"/>
      <c r="F403" s="766"/>
      <c r="G403" s="123">
        <f>'Mapa de Risco'!F403</f>
        <v>0</v>
      </c>
      <c r="H403" s="770"/>
      <c r="I403" s="759"/>
      <c r="J403" s="207" t="s">
        <v>28</v>
      </c>
      <c r="K403" s="208"/>
      <c r="L403" s="207" t="s">
        <v>28</v>
      </c>
      <c r="M403" s="207" t="s">
        <v>28</v>
      </c>
      <c r="N403" s="207" t="s">
        <v>28</v>
      </c>
      <c r="O403" s="207" t="s">
        <v>28</v>
      </c>
      <c r="P403" s="207" t="s">
        <v>265</v>
      </c>
      <c r="Q403" s="207" t="s">
        <v>265</v>
      </c>
      <c r="R403" s="209"/>
      <c r="S403" s="9" t="str">
        <f t="shared" si="6"/>
        <v/>
      </c>
    </row>
    <row r="404" spans="2:19" s="78" customFormat="1" ht="15.6" customHeight="1" thickTop="1" thickBot="1" x14ac:dyDescent="0.25">
      <c r="B404" s="446"/>
      <c r="C404" s="459"/>
      <c r="D404" s="446"/>
      <c r="E404" s="459"/>
      <c r="F404" s="766"/>
      <c r="G404" s="123">
        <f>'Mapa de Risco'!F404</f>
        <v>0</v>
      </c>
      <c r="H404" s="770"/>
      <c r="I404" s="759"/>
      <c r="J404" s="207" t="s">
        <v>28</v>
      </c>
      <c r="K404" s="208"/>
      <c r="L404" s="207" t="s">
        <v>28</v>
      </c>
      <c r="M404" s="207" t="s">
        <v>28</v>
      </c>
      <c r="N404" s="207" t="s">
        <v>28</v>
      </c>
      <c r="O404" s="207" t="s">
        <v>28</v>
      </c>
      <c r="P404" s="207" t="s">
        <v>265</v>
      </c>
      <c r="Q404" s="207" t="s">
        <v>265</v>
      </c>
      <c r="R404" s="209"/>
      <c r="S404" s="9" t="str">
        <f t="shared" si="6"/>
        <v/>
      </c>
    </row>
    <row r="405" spans="2:19" s="78" customFormat="1" ht="15.6" customHeight="1" thickTop="1" thickBot="1" x14ac:dyDescent="0.25">
      <c r="B405" s="446"/>
      <c r="C405" s="459"/>
      <c r="D405" s="446"/>
      <c r="E405" s="459"/>
      <c r="F405" s="766"/>
      <c r="G405" s="123">
        <f>'Mapa de Risco'!F405</f>
        <v>0</v>
      </c>
      <c r="H405" s="770"/>
      <c r="I405" s="759"/>
      <c r="J405" s="207" t="s">
        <v>28</v>
      </c>
      <c r="K405" s="208"/>
      <c r="L405" s="207" t="s">
        <v>28</v>
      </c>
      <c r="M405" s="207" t="s">
        <v>28</v>
      </c>
      <c r="N405" s="207" t="s">
        <v>28</v>
      </c>
      <c r="O405" s="207" t="s">
        <v>28</v>
      </c>
      <c r="P405" s="207" t="s">
        <v>265</v>
      </c>
      <c r="Q405" s="207" t="s">
        <v>265</v>
      </c>
      <c r="R405" s="209"/>
      <c r="S405" s="9" t="str">
        <f t="shared" si="6"/>
        <v/>
      </c>
    </row>
    <row r="406" spans="2:19" s="78" customFormat="1" ht="15.6" customHeight="1" thickTop="1" thickBot="1" x14ac:dyDescent="0.25">
      <c r="B406" s="446"/>
      <c r="C406" s="459"/>
      <c r="D406" s="446"/>
      <c r="E406" s="459"/>
      <c r="F406" s="766"/>
      <c r="G406" s="123">
        <f>'Mapa de Risco'!F406</f>
        <v>0</v>
      </c>
      <c r="H406" s="770"/>
      <c r="I406" s="759"/>
      <c r="J406" s="207" t="s">
        <v>28</v>
      </c>
      <c r="K406" s="208"/>
      <c r="L406" s="207" t="s">
        <v>28</v>
      </c>
      <c r="M406" s="207" t="s">
        <v>28</v>
      </c>
      <c r="N406" s="207" t="s">
        <v>28</v>
      </c>
      <c r="O406" s="207" t="s">
        <v>28</v>
      </c>
      <c r="P406" s="207" t="s">
        <v>265</v>
      </c>
      <c r="Q406" s="207" t="s">
        <v>265</v>
      </c>
      <c r="R406" s="209"/>
      <c r="S406" s="9" t="str">
        <f t="shared" si="6"/>
        <v/>
      </c>
    </row>
    <row r="407" spans="2:19" s="78" customFormat="1" ht="15.6" customHeight="1" thickTop="1" thickBot="1" x14ac:dyDescent="0.25">
      <c r="B407" s="446"/>
      <c r="C407" s="459"/>
      <c r="D407" s="446"/>
      <c r="E407" s="459"/>
      <c r="F407" s="766"/>
      <c r="G407" s="123">
        <f>'Mapa de Risco'!F407</f>
        <v>0</v>
      </c>
      <c r="H407" s="770"/>
      <c r="I407" s="759"/>
      <c r="J407" s="207" t="s">
        <v>28</v>
      </c>
      <c r="K407" s="208"/>
      <c r="L407" s="207" t="s">
        <v>28</v>
      </c>
      <c r="M407" s="207" t="s">
        <v>28</v>
      </c>
      <c r="N407" s="207" t="s">
        <v>28</v>
      </c>
      <c r="O407" s="207" t="s">
        <v>28</v>
      </c>
      <c r="P407" s="207" t="s">
        <v>265</v>
      </c>
      <c r="Q407" s="207" t="s">
        <v>265</v>
      </c>
      <c r="R407" s="209"/>
      <c r="S407" s="9" t="str">
        <f t="shared" si="6"/>
        <v/>
      </c>
    </row>
    <row r="408" spans="2:19" s="78" customFormat="1" ht="15.6" customHeight="1" thickTop="1" thickBot="1" x14ac:dyDescent="0.25">
      <c r="B408" s="446"/>
      <c r="C408" s="459"/>
      <c r="D408" s="446"/>
      <c r="E408" s="459"/>
      <c r="F408" s="766"/>
      <c r="G408" s="123">
        <f>'Mapa de Risco'!F408</f>
        <v>0</v>
      </c>
      <c r="H408" s="770"/>
      <c r="I408" s="759"/>
      <c r="J408" s="207" t="s">
        <v>28</v>
      </c>
      <c r="K408" s="208"/>
      <c r="L408" s="207" t="s">
        <v>28</v>
      </c>
      <c r="M408" s="207" t="s">
        <v>28</v>
      </c>
      <c r="N408" s="207" t="s">
        <v>28</v>
      </c>
      <c r="O408" s="207" t="s">
        <v>28</v>
      </c>
      <c r="P408" s="207" t="s">
        <v>265</v>
      </c>
      <c r="Q408" s="207" t="s">
        <v>265</v>
      </c>
      <c r="R408" s="209"/>
      <c r="S408" s="9" t="str">
        <f t="shared" si="6"/>
        <v/>
      </c>
    </row>
    <row r="409" spans="2:19" s="78" customFormat="1" ht="15.6" customHeight="1" thickTop="1" thickBot="1" x14ac:dyDescent="0.25">
      <c r="B409" s="446"/>
      <c r="C409" s="459"/>
      <c r="D409" s="446"/>
      <c r="E409" s="459"/>
      <c r="F409" s="766"/>
      <c r="G409" s="123">
        <f>'Mapa de Risco'!F409</f>
        <v>0</v>
      </c>
      <c r="H409" s="770"/>
      <c r="I409" s="759"/>
      <c r="J409" s="207" t="s">
        <v>28</v>
      </c>
      <c r="K409" s="208"/>
      <c r="L409" s="207" t="s">
        <v>28</v>
      </c>
      <c r="M409" s="207" t="s">
        <v>28</v>
      </c>
      <c r="N409" s="207" t="s">
        <v>28</v>
      </c>
      <c r="O409" s="207" t="s">
        <v>28</v>
      </c>
      <c r="P409" s="207" t="s">
        <v>265</v>
      </c>
      <c r="Q409" s="207" t="s">
        <v>265</v>
      </c>
      <c r="R409" s="209"/>
      <c r="S409" s="9" t="str">
        <f t="shared" si="6"/>
        <v/>
      </c>
    </row>
    <row r="410" spans="2:19" s="78" customFormat="1" ht="15.6" customHeight="1" thickTop="1" thickBot="1" x14ac:dyDescent="0.25">
      <c r="B410" s="446"/>
      <c r="C410" s="459"/>
      <c r="D410" s="446"/>
      <c r="E410" s="459"/>
      <c r="F410" s="766"/>
      <c r="G410" s="123">
        <f>'Mapa de Risco'!F410</f>
        <v>0</v>
      </c>
      <c r="H410" s="770"/>
      <c r="I410" s="759"/>
      <c r="J410" s="207" t="s">
        <v>28</v>
      </c>
      <c r="K410" s="208"/>
      <c r="L410" s="207" t="s">
        <v>28</v>
      </c>
      <c r="M410" s="207" t="s">
        <v>28</v>
      </c>
      <c r="N410" s="207" t="s">
        <v>28</v>
      </c>
      <c r="O410" s="207" t="s">
        <v>28</v>
      </c>
      <c r="P410" s="207" t="s">
        <v>265</v>
      </c>
      <c r="Q410" s="207" t="s">
        <v>265</v>
      </c>
      <c r="R410" s="209"/>
      <c r="S410" s="9" t="str">
        <f t="shared" si="6"/>
        <v/>
      </c>
    </row>
    <row r="411" spans="2:19" s="78" customFormat="1" ht="15.6" customHeight="1" thickTop="1" thickBot="1" x14ac:dyDescent="0.25">
      <c r="B411" s="447"/>
      <c r="C411" s="460"/>
      <c r="D411" s="447"/>
      <c r="E411" s="460"/>
      <c r="F411" s="766"/>
      <c r="G411" s="123">
        <f>'Mapa de Risco'!F411</f>
        <v>0</v>
      </c>
      <c r="H411" s="770"/>
      <c r="I411" s="760"/>
      <c r="J411" s="207" t="s">
        <v>28</v>
      </c>
      <c r="K411" s="208"/>
      <c r="L411" s="207" t="s">
        <v>28</v>
      </c>
      <c r="M411" s="207" t="s">
        <v>28</v>
      </c>
      <c r="N411" s="207" t="s">
        <v>28</v>
      </c>
      <c r="O411" s="207" t="s">
        <v>28</v>
      </c>
      <c r="P411" s="207" t="s">
        <v>265</v>
      </c>
      <c r="Q411" s="207" t="s">
        <v>265</v>
      </c>
      <c r="R411" s="209"/>
      <c r="S411" s="9" t="str">
        <f t="shared" si="6"/>
        <v/>
      </c>
    </row>
    <row r="412" spans="2:19" s="78" customFormat="1" ht="15.6" customHeight="1" thickTop="1" thickBot="1" x14ac:dyDescent="0.25">
      <c r="B412" s="454" t="str">
        <f>'Mapa de Risco'!B412:B491</f>
        <v>Subp.06</v>
      </c>
      <c r="C412" s="461">
        <f>'Mapa de Risco'!C412:C491</f>
        <v>0</v>
      </c>
      <c r="D412" s="464" t="str">
        <f>'Mapa de Risco'!D412:D421</f>
        <v>FCS.01</v>
      </c>
      <c r="E412" s="471">
        <f>'Mapa de Risco'!E412:E421</f>
        <v>0</v>
      </c>
      <c r="F412" s="771" t="str">
        <f>'Mapa de Risco'!G412:G421</f>
        <v>Evento 41</v>
      </c>
      <c r="G412" s="120">
        <f>'Mapa de Risco'!F412</f>
        <v>0</v>
      </c>
      <c r="H412" s="772" t="str">
        <f>'Avaliar os Controles Existent.'!AD412:AD421</f>
        <v/>
      </c>
      <c r="I412" s="761"/>
      <c r="J412" s="210" t="s">
        <v>28</v>
      </c>
      <c r="K412" s="211"/>
      <c r="L412" s="210" t="s">
        <v>28</v>
      </c>
      <c r="M412" s="210" t="s">
        <v>28</v>
      </c>
      <c r="N412" s="210" t="s">
        <v>28</v>
      </c>
      <c r="O412" s="210" t="s">
        <v>28</v>
      </c>
      <c r="P412" s="210" t="s">
        <v>265</v>
      </c>
      <c r="Q412" s="210" t="s">
        <v>265</v>
      </c>
      <c r="R412" s="212"/>
      <c r="S412" s="60" t="str">
        <f t="shared" si="6"/>
        <v/>
      </c>
    </row>
    <row r="413" spans="2:19" s="78" customFormat="1" ht="15.6" customHeight="1" thickTop="1" thickBot="1" x14ac:dyDescent="0.25">
      <c r="B413" s="455"/>
      <c r="C413" s="462"/>
      <c r="D413" s="465"/>
      <c r="E413" s="472"/>
      <c r="F413" s="771"/>
      <c r="G413" s="120">
        <f>'Mapa de Risco'!F413</f>
        <v>0</v>
      </c>
      <c r="H413" s="772"/>
      <c r="I413" s="762"/>
      <c r="J413" s="210" t="s">
        <v>28</v>
      </c>
      <c r="K413" s="211"/>
      <c r="L413" s="210" t="s">
        <v>28</v>
      </c>
      <c r="M413" s="210" t="s">
        <v>28</v>
      </c>
      <c r="N413" s="210" t="s">
        <v>28</v>
      </c>
      <c r="O413" s="210" t="s">
        <v>28</v>
      </c>
      <c r="P413" s="210" t="s">
        <v>265</v>
      </c>
      <c r="Q413" s="210" t="s">
        <v>265</v>
      </c>
      <c r="R413" s="212"/>
      <c r="S413" s="60" t="str">
        <f t="shared" si="6"/>
        <v/>
      </c>
    </row>
    <row r="414" spans="2:19" s="78" customFormat="1" ht="15.6" customHeight="1" thickTop="1" thickBot="1" x14ac:dyDescent="0.25">
      <c r="B414" s="455"/>
      <c r="C414" s="462"/>
      <c r="D414" s="465"/>
      <c r="E414" s="472"/>
      <c r="F414" s="771"/>
      <c r="G414" s="120">
        <f>'Mapa de Risco'!F414</f>
        <v>0</v>
      </c>
      <c r="H414" s="772"/>
      <c r="I414" s="762"/>
      <c r="J414" s="210" t="s">
        <v>28</v>
      </c>
      <c r="K414" s="211"/>
      <c r="L414" s="210" t="s">
        <v>28</v>
      </c>
      <c r="M414" s="210" t="s">
        <v>28</v>
      </c>
      <c r="N414" s="210" t="s">
        <v>28</v>
      </c>
      <c r="O414" s="210" t="s">
        <v>28</v>
      </c>
      <c r="P414" s="210" t="s">
        <v>265</v>
      </c>
      <c r="Q414" s="210" t="s">
        <v>265</v>
      </c>
      <c r="R414" s="212"/>
      <c r="S414" s="60" t="str">
        <f t="shared" si="6"/>
        <v/>
      </c>
    </row>
    <row r="415" spans="2:19" s="78" customFormat="1" ht="15.6" customHeight="1" thickTop="1" thickBot="1" x14ac:dyDescent="0.25">
      <c r="B415" s="455"/>
      <c r="C415" s="462"/>
      <c r="D415" s="465"/>
      <c r="E415" s="472"/>
      <c r="F415" s="771"/>
      <c r="G415" s="120">
        <f>'Mapa de Risco'!F415</f>
        <v>0</v>
      </c>
      <c r="H415" s="772"/>
      <c r="I415" s="762"/>
      <c r="J415" s="210" t="s">
        <v>28</v>
      </c>
      <c r="K415" s="211"/>
      <c r="L415" s="210" t="s">
        <v>28</v>
      </c>
      <c r="M415" s="210" t="s">
        <v>28</v>
      </c>
      <c r="N415" s="210" t="s">
        <v>28</v>
      </c>
      <c r="O415" s="210" t="s">
        <v>28</v>
      </c>
      <c r="P415" s="210" t="s">
        <v>265</v>
      </c>
      <c r="Q415" s="210" t="s">
        <v>265</v>
      </c>
      <c r="R415" s="212"/>
      <c r="S415" s="60" t="str">
        <f t="shared" si="6"/>
        <v/>
      </c>
    </row>
    <row r="416" spans="2:19" s="78" customFormat="1" ht="15.6" customHeight="1" thickTop="1" thickBot="1" x14ac:dyDescent="0.25">
      <c r="B416" s="455"/>
      <c r="C416" s="462"/>
      <c r="D416" s="465"/>
      <c r="E416" s="472"/>
      <c r="F416" s="771"/>
      <c r="G416" s="120">
        <f>'Mapa de Risco'!F416</f>
        <v>0</v>
      </c>
      <c r="H416" s="772"/>
      <c r="I416" s="762"/>
      <c r="J416" s="210" t="s">
        <v>28</v>
      </c>
      <c r="K416" s="211"/>
      <c r="L416" s="210" t="s">
        <v>28</v>
      </c>
      <c r="M416" s="210" t="s">
        <v>28</v>
      </c>
      <c r="N416" s="210" t="s">
        <v>28</v>
      </c>
      <c r="O416" s="210" t="s">
        <v>28</v>
      </c>
      <c r="P416" s="210" t="s">
        <v>265</v>
      </c>
      <c r="Q416" s="210" t="s">
        <v>265</v>
      </c>
      <c r="R416" s="212"/>
      <c r="S416" s="60" t="str">
        <f t="shared" si="6"/>
        <v/>
      </c>
    </row>
    <row r="417" spans="2:19" s="78" customFormat="1" ht="15.6" customHeight="1" thickTop="1" thickBot="1" x14ac:dyDescent="0.25">
      <c r="B417" s="455"/>
      <c r="C417" s="462"/>
      <c r="D417" s="465"/>
      <c r="E417" s="472"/>
      <c r="F417" s="771"/>
      <c r="G417" s="120">
        <f>'Mapa de Risco'!F417</f>
        <v>0</v>
      </c>
      <c r="H417" s="772"/>
      <c r="I417" s="762"/>
      <c r="J417" s="210" t="s">
        <v>28</v>
      </c>
      <c r="K417" s="211"/>
      <c r="L417" s="210" t="s">
        <v>28</v>
      </c>
      <c r="M417" s="210" t="s">
        <v>28</v>
      </c>
      <c r="N417" s="210" t="s">
        <v>28</v>
      </c>
      <c r="O417" s="210" t="s">
        <v>28</v>
      </c>
      <c r="P417" s="210" t="s">
        <v>265</v>
      </c>
      <c r="Q417" s="210" t="s">
        <v>265</v>
      </c>
      <c r="R417" s="212"/>
      <c r="S417" s="60" t="str">
        <f t="shared" si="6"/>
        <v/>
      </c>
    </row>
    <row r="418" spans="2:19" s="78" customFormat="1" ht="15.6" customHeight="1" thickTop="1" thickBot="1" x14ac:dyDescent="0.25">
      <c r="B418" s="455"/>
      <c r="C418" s="462"/>
      <c r="D418" s="465"/>
      <c r="E418" s="472"/>
      <c r="F418" s="771"/>
      <c r="G418" s="120">
        <f>'Mapa de Risco'!F418</f>
        <v>0</v>
      </c>
      <c r="H418" s="772"/>
      <c r="I418" s="762"/>
      <c r="J418" s="210" t="s">
        <v>28</v>
      </c>
      <c r="K418" s="211"/>
      <c r="L418" s="210" t="s">
        <v>28</v>
      </c>
      <c r="M418" s="210" t="s">
        <v>28</v>
      </c>
      <c r="N418" s="210" t="s">
        <v>28</v>
      </c>
      <c r="O418" s="210" t="s">
        <v>28</v>
      </c>
      <c r="P418" s="210" t="s">
        <v>265</v>
      </c>
      <c r="Q418" s="210" t="s">
        <v>265</v>
      </c>
      <c r="R418" s="212"/>
      <c r="S418" s="60" t="str">
        <f t="shared" si="6"/>
        <v/>
      </c>
    </row>
    <row r="419" spans="2:19" s="78" customFormat="1" ht="15.6" customHeight="1" thickTop="1" thickBot="1" x14ac:dyDescent="0.25">
      <c r="B419" s="455"/>
      <c r="C419" s="462"/>
      <c r="D419" s="465"/>
      <c r="E419" s="472"/>
      <c r="F419" s="771"/>
      <c r="G419" s="120">
        <f>'Mapa de Risco'!F419</f>
        <v>0</v>
      </c>
      <c r="H419" s="772"/>
      <c r="I419" s="762"/>
      <c r="J419" s="210" t="s">
        <v>28</v>
      </c>
      <c r="K419" s="211"/>
      <c r="L419" s="210" t="s">
        <v>28</v>
      </c>
      <c r="M419" s="210" t="s">
        <v>28</v>
      </c>
      <c r="N419" s="210" t="s">
        <v>28</v>
      </c>
      <c r="O419" s="210" t="s">
        <v>28</v>
      </c>
      <c r="P419" s="210" t="s">
        <v>265</v>
      </c>
      <c r="Q419" s="210" t="s">
        <v>265</v>
      </c>
      <c r="R419" s="212"/>
      <c r="S419" s="60" t="str">
        <f t="shared" si="6"/>
        <v/>
      </c>
    </row>
    <row r="420" spans="2:19" s="78" customFormat="1" ht="15.6" customHeight="1" thickTop="1" thickBot="1" x14ac:dyDescent="0.25">
      <c r="B420" s="455"/>
      <c r="C420" s="462"/>
      <c r="D420" s="465"/>
      <c r="E420" s="472"/>
      <c r="F420" s="771"/>
      <c r="G420" s="120">
        <f>'Mapa de Risco'!F420</f>
        <v>0</v>
      </c>
      <c r="H420" s="772"/>
      <c r="I420" s="762"/>
      <c r="J420" s="210" t="s">
        <v>28</v>
      </c>
      <c r="K420" s="211"/>
      <c r="L420" s="210" t="s">
        <v>28</v>
      </c>
      <c r="M420" s="210" t="s">
        <v>28</v>
      </c>
      <c r="N420" s="210" t="s">
        <v>28</v>
      </c>
      <c r="O420" s="210" t="s">
        <v>28</v>
      </c>
      <c r="P420" s="210" t="s">
        <v>265</v>
      </c>
      <c r="Q420" s="210" t="s">
        <v>265</v>
      </c>
      <c r="R420" s="212"/>
      <c r="S420" s="60" t="str">
        <f t="shared" si="6"/>
        <v/>
      </c>
    </row>
    <row r="421" spans="2:19" s="78" customFormat="1" ht="15.6" customHeight="1" thickTop="1" thickBot="1" x14ac:dyDescent="0.25">
      <c r="B421" s="455"/>
      <c r="C421" s="462"/>
      <c r="D421" s="466"/>
      <c r="E421" s="473"/>
      <c r="F421" s="771"/>
      <c r="G421" s="120">
        <f>'Mapa de Risco'!F421</f>
        <v>0</v>
      </c>
      <c r="H421" s="772"/>
      <c r="I421" s="763"/>
      <c r="J421" s="210" t="s">
        <v>28</v>
      </c>
      <c r="K421" s="211"/>
      <c r="L421" s="210" t="s">
        <v>28</v>
      </c>
      <c r="M421" s="210" t="s">
        <v>28</v>
      </c>
      <c r="N421" s="210" t="s">
        <v>28</v>
      </c>
      <c r="O421" s="210" t="s">
        <v>28</v>
      </c>
      <c r="P421" s="210" t="s">
        <v>265</v>
      </c>
      <c r="Q421" s="210" t="s">
        <v>265</v>
      </c>
      <c r="R421" s="212"/>
      <c r="S421" s="60" t="str">
        <f t="shared" si="6"/>
        <v/>
      </c>
    </row>
    <row r="422" spans="2:19" s="78" customFormat="1" ht="15.6" customHeight="1" thickTop="1" thickBot="1" x14ac:dyDescent="0.25">
      <c r="B422" s="455"/>
      <c r="C422" s="462"/>
      <c r="D422" s="464" t="str">
        <f>'Mapa de Risco'!D422:D431</f>
        <v>FCS.02</v>
      </c>
      <c r="E422" s="471">
        <f>'Mapa de Risco'!E422:E431</f>
        <v>0</v>
      </c>
      <c r="F422" s="771" t="str">
        <f>'Mapa de Risco'!G422:G431</f>
        <v>Evento 42</v>
      </c>
      <c r="G422" s="120">
        <f>'Mapa de Risco'!F422</f>
        <v>0</v>
      </c>
      <c r="H422" s="772" t="str">
        <f>'Avaliar os Controles Existent.'!AD422:AD431</f>
        <v/>
      </c>
      <c r="I422" s="761"/>
      <c r="J422" s="210" t="s">
        <v>28</v>
      </c>
      <c r="K422" s="211"/>
      <c r="L422" s="210" t="s">
        <v>28</v>
      </c>
      <c r="M422" s="210" t="s">
        <v>28</v>
      </c>
      <c r="N422" s="210" t="s">
        <v>28</v>
      </c>
      <c r="O422" s="210" t="s">
        <v>28</v>
      </c>
      <c r="P422" s="210" t="s">
        <v>265</v>
      </c>
      <c r="Q422" s="210" t="s">
        <v>265</v>
      </c>
      <c r="R422" s="212"/>
      <c r="S422" s="60" t="str">
        <f t="shared" si="6"/>
        <v/>
      </c>
    </row>
    <row r="423" spans="2:19" s="78" customFormat="1" ht="15.6" customHeight="1" thickTop="1" thickBot="1" x14ac:dyDescent="0.25">
      <c r="B423" s="455"/>
      <c r="C423" s="462"/>
      <c r="D423" s="465"/>
      <c r="E423" s="472"/>
      <c r="F423" s="771"/>
      <c r="G423" s="120">
        <f>'Mapa de Risco'!F423</f>
        <v>0</v>
      </c>
      <c r="H423" s="772"/>
      <c r="I423" s="762"/>
      <c r="J423" s="210" t="s">
        <v>28</v>
      </c>
      <c r="K423" s="211"/>
      <c r="L423" s="210" t="s">
        <v>28</v>
      </c>
      <c r="M423" s="210" t="s">
        <v>28</v>
      </c>
      <c r="N423" s="210" t="s">
        <v>28</v>
      </c>
      <c r="O423" s="210" t="s">
        <v>28</v>
      </c>
      <c r="P423" s="210" t="s">
        <v>265</v>
      </c>
      <c r="Q423" s="210" t="s">
        <v>265</v>
      </c>
      <c r="R423" s="212"/>
      <c r="S423" s="60" t="str">
        <f t="shared" si="6"/>
        <v/>
      </c>
    </row>
    <row r="424" spans="2:19" s="78" customFormat="1" ht="15.6" customHeight="1" thickTop="1" thickBot="1" x14ac:dyDescent="0.25">
      <c r="B424" s="455"/>
      <c r="C424" s="462"/>
      <c r="D424" s="465"/>
      <c r="E424" s="472"/>
      <c r="F424" s="771"/>
      <c r="G424" s="120">
        <f>'Mapa de Risco'!F424</f>
        <v>0</v>
      </c>
      <c r="H424" s="772"/>
      <c r="I424" s="762"/>
      <c r="J424" s="210" t="s">
        <v>28</v>
      </c>
      <c r="K424" s="211"/>
      <c r="L424" s="210" t="s">
        <v>28</v>
      </c>
      <c r="M424" s="210" t="s">
        <v>28</v>
      </c>
      <c r="N424" s="210" t="s">
        <v>28</v>
      </c>
      <c r="O424" s="210" t="s">
        <v>28</v>
      </c>
      <c r="P424" s="210" t="s">
        <v>265</v>
      </c>
      <c r="Q424" s="210" t="s">
        <v>265</v>
      </c>
      <c r="R424" s="212"/>
      <c r="S424" s="60" t="str">
        <f t="shared" si="6"/>
        <v/>
      </c>
    </row>
    <row r="425" spans="2:19" s="78" customFormat="1" ht="15.6" customHeight="1" thickTop="1" thickBot="1" x14ac:dyDescent="0.25">
      <c r="B425" s="455"/>
      <c r="C425" s="462"/>
      <c r="D425" s="465"/>
      <c r="E425" s="472"/>
      <c r="F425" s="771"/>
      <c r="G425" s="120">
        <f>'Mapa de Risco'!F425</f>
        <v>0</v>
      </c>
      <c r="H425" s="772"/>
      <c r="I425" s="762"/>
      <c r="J425" s="210" t="s">
        <v>28</v>
      </c>
      <c r="K425" s="211"/>
      <c r="L425" s="210" t="s">
        <v>28</v>
      </c>
      <c r="M425" s="210" t="s">
        <v>28</v>
      </c>
      <c r="N425" s="210" t="s">
        <v>28</v>
      </c>
      <c r="O425" s="210" t="s">
        <v>28</v>
      </c>
      <c r="P425" s="210" t="s">
        <v>265</v>
      </c>
      <c r="Q425" s="210" t="s">
        <v>265</v>
      </c>
      <c r="R425" s="212"/>
      <c r="S425" s="60" t="str">
        <f t="shared" si="6"/>
        <v/>
      </c>
    </row>
    <row r="426" spans="2:19" s="78" customFormat="1" ht="15.6" customHeight="1" thickTop="1" thickBot="1" x14ac:dyDescent="0.25">
      <c r="B426" s="455"/>
      <c r="C426" s="462"/>
      <c r="D426" s="465"/>
      <c r="E426" s="472"/>
      <c r="F426" s="771"/>
      <c r="G426" s="120">
        <f>'Mapa de Risco'!F426</f>
        <v>0</v>
      </c>
      <c r="H426" s="772"/>
      <c r="I426" s="762"/>
      <c r="J426" s="210" t="s">
        <v>28</v>
      </c>
      <c r="K426" s="211"/>
      <c r="L426" s="210" t="s">
        <v>28</v>
      </c>
      <c r="M426" s="210" t="s">
        <v>28</v>
      </c>
      <c r="N426" s="210" t="s">
        <v>28</v>
      </c>
      <c r="O426" s="210" t="s">
        <v>28</v>
      </c>
      <c r="P426" s="210" t="s">
        <v>265</v>
      </c>
      <c r="Q426" s="210" t="s">
        <v>265</v>
      </c>
      <c r="R426" s="212"/>
      <c r="S426" s="60" t="str">
        <f t="shared" si="6"/>
        <v/>
      </c>
    </row>
    <row r="427" spans="2:19" s="78" customFormat="1" ht="15.6" customHeight="1" thickTop="1" thickBot="1" x14ac:dyDescent="0.25">
      <c r="B427" s="455"/>
      <c r="C427" s="462"/>
      <c r="D427" s="465"/>
      <c r="E427" s="472"/>
      <c r="F427" s="771"/>
      <c r="G427" s="120">
        <f>'Mapa de Risco'!F427</f>
        <v>0</v>
      </c>
      <c r="H427" s="772"/>
      <c r="I427" s="762"/>
      <c r="J427" s="210" t="s">
        <v>28</v>
      </c>
      <c r="K427" s="211"/>
      <c r="L427" s="210" t="s">
        <v>28</v>
      </c>
      <c r="M427" s="210" t="s">
        <v>28</v>
      </c>
      <c r="N427" s="210" t="s">
        <v>28</v>
      </c>
      <c r="O427" s="210" t="s">
        <v>28</v>
      </c>
      <c r="P427" s="210" t="s">
        <v>265</v>
      </c>
      <c r="Q427" s="210" t="s">
        <v>265</v>
      </c>
      <c r="R427" s="212"/>
      <c r="S427" s="60" t="str">
        <f t="shared" si="6"/>
        <v/>
      </c>
    </row>
    <row r="428" spans="2:19" s="78" customFormat="1" ht="15.6" customHeight="1" thickTop="1" thickBot="1" x14ac:dyDescent="0.25">
      <c r="B428" s="455"/>
      <c r="C428" s="462"/>
      <c r="D428" s="465"/>
      <c r="E428" s="472"/>
      <c r="F428" s="771"/>
      <c r="G428" s="120">
        <f>'Mapa de Risco'!F428</f>
        <v>0</v>
      </c>
      <c r="H428" s="772"/>
      <c r="I428" s="762"/>
      <c r="J428" s="210" t="s">
        <v>28</v>
      </c>
      <c r="K428" s="211"/>
      <c r="L428" s="210" t="s">
        <v>28</v>
      </c>
      <c r="M428" s="210" t="s">
        <v>28</v>
      </c>
      <c r="N428" s="210" t="s">
        <v>28</v>
      </c>
      <c r="O428" s="210" t="s">
        <v>28</v>
      </c>
      <c r="P428" s="210" t="s">
        <v>265</v>
      </c>
      <c r="Q428" s="210" t="s">
        <v>265</v>
      </c>
      <c r="R428" s="212"/>
      <c r="S428" s="60" t="str">
        <f t="shared" si="6"/>
        <v/>
      </c>
    </row>
    <row r="429" spans="2:19" s="78" customFormat="1" ht="15.6" customHeight="1" thickTop="1" thickBot="1" x14ac:dyDescent="0.25">
      <c r="B429" s="455"/>
      <c r="C429" s="462"/>
      <c r="D429" s="465"/>
      <c r="E429" s="472"/>
      <c r="F429" s="771"/>
      <c r="G429" s="120">
        <f>'Mapa de Risco'!F429</f>
        <v>0</v>
      </c>
      <c r="H429" s="772"/>
      <c r="I429" s="762"/>
      <c r="J429" s="210" t="s">
        <v>28</v>
      </c>
      <c r="K429" s="211"/>
      <c r="L429" s="210" t="s">
        <v>28</v>
      </c>
      <c r="M429" s="210" t="s">
        <v>28</v>
      </c>
      <c r="N429" s="210" t="s">
        <v>28</v>
      </c>
      <c r="O429" s="210" t="s">
        <v>28</v>
      </c>
      <c r="P429" s="210" t="s">
        <v>265</v>
      </c>
      <c r="Q429" s="210" t="s">
        <v>265</v>
      </c>
      <c r="R429" s="212"/>
      <c r="S429" s="60" t="str">
        <f t="shared" si="6"/>
        <v/>
      </c>
    </row>
    <row r="430" spans="2:19" s="78" customFormat="1" ht="15.6" customHeight="1" thickTop="1" thickBot="1" x14ac:dyDescent="0.25">
      <c r="B430" s="455"/>
      <c r="C430" s="462"/>
      <c r="D430" s="465"/>
      <c r="E430" s="472"/>
      <c r="F430" s="771"/>
      <c r="G430" s="120">
        <f>'Mapa de Risco'!F430</f>
        <v>0</v>
      </c>
      <c r="H430" s="772"/>
      <c r="I430" s="762"/>
      <c r="J430" s="210" t="s">
        <v>28</v>
      </c>
      <c r="K430" s="211"/>
      <c r="L430" s="210" t="s">
        <v>28</v>
      </c>
      <c r="M430" s="210" t="s">
        <v>28</v>
      </c>
      <c r="N430" s="210" t="s">
        <v>28</v>
      </c>
      <c r="O430" s="210" t="s">
        <v>28</v>
      </c>
      <c r="P430" s="210" t="s">
        <v>265</v>
      </c>
      <c r="Q430" s="210" t="s">
        <v>265</v>
      </c>
      <c r="R430" s="212"/>
      <c r="S430" s="60" t="str">
        <f t="shared" si="6"/>
        <v/>
      </c>
    </row>
    <row r="431" spans="2:19" s="78" customFormat="1" ht="15.6" customHeight="1" thickTop="1" thickBot="1" x14ac:dyDescent="0.25">
      <c r="B431" s="455"/>
      <c r="C431" s="462"/>
      <c r="D431" s="466"/>
      <c r="E431" s="473"/>
      <c r="F431" s="771"/>
      <c r="G431" s="120">
        <f>'Mapa de Risco'!F431</f>
        <v>0</v>
      </c>
      <c r="H431" s="772"/>
      <c r="I431" s="763"/>
      <c r="J431" s="210" t="s">
        <v>28</v>
      </c>
      <c r="K431" s="211"/>
      <c r="L431" s="210" t="s">
        <v>28</v>
      </c>
      <c r="M431" s="210" t="s">
        <v>28</v>
      </c>
      <c r="N431" s="210" t="s">
        <v>28</v>
      </c>
      <c r="O431" s="210" t="s">
        <v>28</v>
      </c>
      <c r="P431" s="210" t="s">
        <v>265</v>
      </c>
      <c r="Q431" s="210" t="s">
        <v>265</v>
      </c>
      <c r="R431" s="212"/>
      <c r="S431" s="60" t="str">
        <f t="shared" si="6"/>
        <v/>
      </c>
    </row>
    <row r="432" spans="2:19" s="78" customFormat="1" ht="15.6" customHeight="1" thickTop="1" thickBot="1" x14ac:dyDescent="0.25">
      <c r="B432" s="455"/>
      <c r="C432" s="462"/>
      <c r="D432" s="464" t="str">
        <f>'Mapa de Risco'!D432:D441</f>
        <v>FCS.03</v>
      </c>
      <c r="E432" s="471">
        <f>'Mapa de Risco'!E432:E441</f>
        <v>0</v>
      </c>
      <c r="F432" s="771" t="str">
        <f>'Mapa de Risco'!G432:G441</f>
        <v>Evento 43</v>
      </c>
      <c r="G432" s="120">
        <f>'Mapa de Risco'!F432</f>
        <v>0</v>
      </c>
      <c r="H432" s="772" t="str">
        <f>'Avaliar os Controles Existent.'!AD432:AD441</f>
        <v/>
      </c>
      <c r="I432" s="761"/>
      <c r="J432" s="210" t="s">
        <v>28</v>
      </c>
      <c r="K432" s="211"/>
      <c r="L432" s="210" t="s">
        <v>28</v>
      </c>
      <c r="M432" s="210" t="s">
        <v>28</v>
      </c>
      <c r="N432" s="210" t="s">
        <v>28</v>
      </c>
      <c r="O432" s="210" t="s">
        <v>28</v>
      </c>
      <c r="P432" s="210" t="s">
        <v>265</v>
      </c>
      <c r="Q432" s="210" t="s">
        <v>265</v>
      </c>
      <c r="R432" s="212"/>
      <c r="S432" s="60" t="str">
        <f t="shared" si="6"/>
        <v/>
      </c>
    </row>
    <row r="433" spans="2:19" s="78" customFormat="1" ht="15.6" customHeight="1" thickTop="1" thickBot="1" x14ac:dyDescent="0.25">
      <c r="B433" s="455"/>
      <c r="C433" s="462"/>
      <c r="D433" s="465"/>
      <c r="E433" s="472"/>
      <c r="F433" s="771"/>
      <c r="G433" s="120">
        <f>'Mapa de Risco'!F433</f>
        <v>0</v>
      </c>
      <c r="H433" s="772"/>
      <c r="I433" s="762"/>
      <c r="J433" s="210" t="s">
        <v>28</v>
      </c>
      <c r="K433" s="211"/>
      <c r="L433" s="210" t="s">
        <v>28</v>
      </c>
      <c r="M433" s="210" t="s">
        <v>28</v>
      </c>
      <c r="N433" s="210" t="s">
        <v>28</v>
      </c>
      <c r="O433" s="210" t="s">
        <v>28</v>
      </c>
      <c r="P433" s="210" t="s">
        <v>265</v>
      </c>
      <c r="Q433" s="210" t="s">
        <v>265</v>
      </c>
      <c r="R433" s="212"/>
      <c r="S433" s="60" t="str">
        <f t="shared" si="6"/>
        <v/>
      </c>
    </row>
    <row r="434" spans="2:19" s="78" customFormat="1" ht="15.6" customHeight="1" thickTop="1" thickBot="1" x14ac:dyDescent="0.25">
      <c r="B434" s="455"/>
      <c r="C434" s="462"/>
      <c r="D434" s="465"/>
      <c r="E434" s="472"/>
      <c r="F434" s="771"/>
      <c r="G434" s="120">
        <f>'Mapa de Risco'!F434</f>
        <v>0</v>
      </c>
      <c r="H434" s="772"/>
      <c r="I434" s="762"/>
      <c r="J434" s="210" t="s">
        <v>28</v>
      </c>
      <c r="K434" s="211"/>
      <c r="L434" s="210" t="s">
        <v>28</v>
      </c>
      <c r="M434" s="210" t="s">
        <v>28</v>
      </c>
      <c r="N434" s="210" t="s">
        <v>28</v>
      </c>
      <c r="O434" s="210" t="s">
        <v>28</v>
      </c>
      <c r="P434" s="210" t="s">
        <v>265</v>
      </c>
      <c r="Q434" s="210" t="s">
        <v>265</v>
      </c>
      <c r="R434" s="212"/>
      <c r="S434" s="60" t="str">
        <f t="shared" si="6"/>
        <v/>
      </c>
    </row>
    <row r="435" spans="2:19" s="78" customFormat="1" ht="15.6" customHeight="1" thickTop="1" thickBot="1" x14ac:dyDescent="0.25">
      <c r="B435" s="455"/>
      <c r="C435" s="462"/>
      <c r="D435" s="465"/>
      <c r="E435" s="472"/>
      <c r="F435" s="771"/>
      <c r="G435" s="120">
        <f>'Mapa de Risco'!F435</f>
        <v>0</v>
      </c>
      <c r="H435" s="772"/>
      <c r="I435" s="762"/>
      <c r="J435" s="210" t="s">
        <v>28</v>
      </c>
      <c r="K435" s="211"/>
      <c r="L435" s="210" t="s">
        <v>28</v>
      </c>
      <c r="M435" s="210" t="s">
        <v>28</v>
      </c>
      <c r="N435" s="210" t="s">
        <v>28</v>
      </c>
      <c r="O435" s="210" t="s">
        <v>28</v>
      </c>
      <c r="P435" s="210" t="s">
        <v>265</v>
      </c>
      <c r="Q435" s="210" t="s">
        <v>265</v>
      </c>
      <c r="R435" s="212"/>
      <c r="S435" s="60" t="str">
        <f t="shared" si="6"/>
        <v/>
      </c>
    </row>
    <row r="436" spans="2:19" s="78" customFormat="1" ht="15.6" customHeight="1" thickTop="1" thickBot="1" x14ac:dyDescent="0.25">
      <c r="B436" s="455"/>
      <c r="C436" s="462"/>
      <c r="D436" s="465"/>
      <c r="E436" s="472"/>
      <c r="F436" s="771"/>
      <c r="G436" s="120">
        <f>'Mapa de Risco'!F436</f>
        <v>0</v>
      </c>
      <c r="H436" s="772"/>
      <c r="I436" s="762"/>
      <c r="J436" s="210" t="s">
        <v>28</v>
      </c>
      <c r="K436" s="211"/>
      <c r="L436" s="210" t="s">
        <v>28</v>
      </c>
      <c r="M436" s="210" t="s">
        <v>28</v>
      </c>
      <c r="N436" s="210" t="s">
        <v>28</v>
      </c>
      <c r="O436" s="210" t="s">
        <v>28</v>
      </c>
      <c r="P436" s="210" t="s">
        <v>265</v>
      </c>
      <c r="Q436" s="210" t="s">
        <v>265</v>
      </c>
      <c r="R436" s="212"/>
      <c r="S436" s="60" t="str">
        <f t="shared" si="6"/>
        <v/>
      </c>
    </row>
    <row r="437" spans="2:19" s="78" customFormat="1" ht="15.6" customHeight="1" thickTop="1" thickBot="1" x14ac:dyDescent="0.25">
      <c r="B437" s="455"/>
      <c r="C437" s="462"/>
      <c r="D437" s="465"/>
      <c r="E437" s="472"/>
      <c r="F437" s="771"/>
      <c r="G437" s="120">
        <f>'Mapa de Risco'!F437</f>
        <v>0</v>
      </c>
      <c r="H437" s="772"/>
      <c r="I437" s="762"/>
      <c r="J437" s="210" t="s">
        <v>28</v>
      </c>
      <c r="K437" s="211"/>
      <c r="L437" s="210" t="s">
        <v>28</v>
      </c>
      <c r="M437" s="210" t="s">
        <v>28</v>
      </c>
      <c r="N437" s="210" t="s">
        <v>28</v>
      </c>
      <c r="O437" s="210" t="s">
        <v>28</v>
      </c>
      <c r="P437" s="210" t="s">
        <v>265</v>
      </c>
      <c r="Q437" s="210" t="s">
        <v>265</v>
      </c>
      <c r="R437" s="212"/>
      <c r="S437" s="60" t="str">
        <f t="shared" si="6"/>
        <v/>
      </c>
    </row>
    <row r="438" spans="2:19" s="78" customFormat="1" ht="15.6" customHeight="1" thickTop="1" thickBot="1" x14ac:dyDescent="0.25">
      <c r="B438" s="455"/>
      <c r="C438" s="462"/>
      <c r="D438" s="465"/>
      <c r="E438" s="472"/>
      <c r="F438" s="771"/>
      <c r="G438" s="120">
        <f>'Mapa de Risco'!F438</f>
        <v>0</v>
      </c>
      <c r="H438" s="772"/>
      <c r="I438" s="762"/>
      <c r="J438" s="210" t="s">
        <v>28</v>
      </c>
      <c r="K438" s="211"/>
      <c r="L438" s="210" t="s">
        <v>28</v>
      </c>
      <c r="M438" s="210" t="s">
        <v>28</v>
      </c>
      <c r="N438" s="210" t="s">
        <v>28</v>
      </c>
      <c r="O438" s="210" t="s">
        <v>28</v>
      </c>
      <c r="P438" s="210" t="s">
        <v>265</v>
      </c>
      <c r="Q438" s="210" t="s">
        <v>265</v>
      </c>
      <c r="R438" s="212"/>
      <c r="S438" s="60" t="str">
        <f t="shared" si="6"/>
        <v/>
      </c>
    </row>
    <row r="439" spans="2:19" s="78" customFormat="1" ht="15.6" customHeight="1" thickTop="1" thickBot="1" x14ac:dyDescent="0.25">
      <c r="B439" s="455"/>
      <c r="C439" s="462"/>
      <c r="D439" s="465"/>
      <c r="E439" s="472"/>
      <c r="F439" s="771"/>
      <c r="G439" s="120">
        <f>'Mapa de Risco'!F439</f>
        <v>0</v>
      </c>
      <c r="H439" s="772"/>
      <c r="I439" s="762"/>
      <c r="J439" s="210" t="s">
        <v>28</v>
      </c>
      <c r="K439" s="211"/>
      <c r="L439" s="210" t="s">
        <v>28</v>
      </c>
      <c r="M439" s="210" t="s">
        <v>28</v>
      </c>
      <c r="N439" s="210" t="s">
        <v>28</v>
      </c>
      <c r="O439" s="210" t="s">
        <v>28</v>
      </c>
      <c r="P439" s="210" t="s">
        <v>265</v>
      </c>
      <c r="Q439" s="210" t="s">
        <v>265</v>
      </c>
      <c r="R439" s="212"/>
      <c r="S439" s="60" t="str">
        <f t="shared" si="6"/>
        <v/>
      </c>
    </row>
    <row r="440" spans="2:19" s="78" customFormat="1" ht="15.6" customHeight="1" thickTop="1" thickBot="1" x14ac:dyDescent="0.25">
      <c r="B440" s="455"/>
      <c r="C440" s="462"/>
      <c r="D440" s="465"/>
      <c r="E440" s="472"/>
      <c r="F440" s="771"/>
      <c r="G440" s="120">
        <f>'Mapa de Risco'!F440</f>
        <v>0</v>
      </c>
      <c r="H440" s="772"/>
      <c r="I440" s="762"/>
      <c r="J440" s="210" t="s">
        <v>28</v>
      </c>
      <c r="K440" s="211"/>
      <c r="L440" s="210" t="s">
        <v>28</v>
      </c>
      <c r="M440" s="210" t="s">
        <v>28</v>
      </c>
      <c r="N440" s="210" t="s">
        <v>28</v>
      </c>
      <c r="O440" s="210" t="s">
        <v>28</v>
      </c>
      <c r="P440" s="210" t="s">
        <v>265</v>
      </c>
      <c r="Q440" s="210" t="s">
        <v>265</v>
      </c>
      <c r="R440" s="212"/>
      <c r="S440" s="60" t="str">
        <f t="shared" si="6"/>
        <v/>
      </c>
    </row>
    <row r="441" spans="2:19" s="78" customFormat="1" ht="15.6" customHeight="1" thickTop="1" thickBot="1" x14ac:dyDescent="0.25">
      <c r="B441" s="455"/>
      <c r="C441" s="462"/>
      <c r="D441" s="466"/>
      <c r="E441" s="473"/>
      <c r="F441" s="771"/>
      <c r="G441" s="120">
        <f>'Mapa de Risco'!F441</f>
        <v>0</v>
      </c>
      <c r="H441" s="772"/>
      <c r="I441" s="763"/>
      <c r="J441" s="210" t="s">
        <v>28</v>
      </c>
      <c r="K441" s="211"/>
      <c r="L441" s="210" t="s">
        <v>28</v>
      </c>
      <c r="M441" s="210" t="s">
        <v>28</v>
      </c>
      <c r="N441" s="210" t="s">
        <v>28</v>
      </c>
      <c r="O441" s="210" t="s">
        <v>28</v>
      </c>
      <c r="P441" s="210" t="s">
        <v>265</v>
      </c>
      <c r="Q441" s="210" t="s">
        <v>265</v>
      </c>
      <c r="R441" s="212"/>
      <c r="S441" s="60" t="str">
        <f t="shared" si="6"/>
        <v/>
      </c>
    </row>
    <row r="442" spans="2:19" s="78" customFormat="1" ht="15.6" customHeight="1" thickTop="1" thickBot="1" x14ac:dyDescent="0.25">
      <c r="B442" s="455"/>
      <c r="C442" s="462"/>
      <c r="D442" s="464" t="str">
        <f>'Mapa de Risco'!D442:D451</f>
        <v>FCS.04</v>
      </c>
      <c r="E442" s="471">
        <f>'Mapa de Risco'!E442:E451</f>
        <v>0</v>
      </c>
      <c r="F442" s="771" t="str">
        <f>'Mapa de Risco'!G442:G451</f>
        <v>Evento 44</v>
      </c>
      <c r="G442" s="120">
        <f>'Mapa de Risco'!F442</f>
        <v>0</v>
      </c>
      <c r="H442" s="772" t="str">
        <f>'Avaliar os Controles Existent.'!AD442:AD451</f>
        <v/>
      </c>
      <c r="I442" s="761"/>
      <c r="J442" s="210" t="s">
        <v>28</v>
      </c>
      <c r="K442" s="211"/>
      <c r="L442" s="210" t="s">
        <v>28</v>
      </c>
      <c r="M442" s="210" t="s">
        <v>28</v>
      </c>
      <c r="N442" s="210" t="s">
        <v>28</v>
      </c>
      <c r="O442" s="210" t="s">
        <v>28</v>
      </c>
      <c r="P442" s="210" t="s">
        <v>265</v>
      </c>
      <c r="Q442" s="210" t="s">
        <v>265</v>
      </c>
      <c r="R442" s="212"/>
      <c r="S442" s="60" t="str">
        <f t="shared" si="6"/>
        <v/>
      </c>
    </row>
    <row r="443" spans="2:19" s="78" customFormat="1" ht="15.6" customHeight="1" thickTop="1" thickBot="1" x14ac:dyDescent="0.25">
      <c r="B443" s="455"/>
      <c r="C443" s="462"/>
      <c r="D443" s="465"/>
      <c r="E443" s="472"/>
      <c r="F443" s="771"/>
      <c r="G443" s="120">
        <f>'Mapa de Risco'!F443</f>
        <v>0</v>
      </c>
      <c r="H443" s="772"/>
      <c r="I443" s="762"/>
      <c r="J443" s="210" t="s">
        <v>28</v>
      </c>
      <c r="K443" s="211"/>
      <c r="L443" s="210" t="s">
        <v>28</v>
      </c>
      <c r="M443" s="210" t="s">
        <v>28</v>
      </c>
      <c r="N443" s="210" t="s">
        <v>28</v>
      </c>
      <c r="O443" s="210" t="s">
        <v>28</v>
      </c>
      <c r="P443" s="210" t="s">
        <v>265</v>
      </c>
      <c r="Q443" s="210" t="s">
        <v>265</v>
      </c>
      <c r="R443" s="212"/>
      <c r="S443" s="60" t="str">
        <f t="shared" si="6"/>
        <v/>
      </c>
    </row>
    <row r="444" spans="2:19" s="78" customFormat="1" ht="15.6" customHeight="1" thickTop="1" thickBot="1" x14ac:dyDescent="0.25">
      <c r="B444" s="455"/>
      <c r="C444" s="462"/>
      <c r="D444" s="465"/>
      <c r="E444" s="472"/>
      <c r="F444" s="771"/>
      <c r="G444" s="120">
        <f>'Mapa de Risco'!F444</f>
        <v>0</v>
      </c>
      <c r="H444" s="772"/>
      <c r="I444" s="762"/>
      <c r="J444" s="210" t="s">
        <v>28</v>
      </c>
      <c r="K444" s="211"/>
      <c r="L444" s="210" t="s">
        <v>28</v>
      </c>
      <c r="M444" s="210" t="s">
        <v>28</v>
      </c>
      <c r="N444" s="210" t="s">
        <v>28</v>
      </c>
      <c r="O444" s="210" t="s">
        <v>28</v>
      </c>
      <c r="P444" s="210" t="s">
        <v>265</v>
      </c>
      <c r="Q444" s="210" t="s">
        <v>265</v>
      </c>
      <c r="R444" s="212"/>
      <c r="S444" s="60" t="str">
        <f t="shared" si="6"/>
        <v/>
      </c>
    </row>
    <row r="445" spans="2:19" s="78" customFormat="1" ht="15.6" customHeight="1" thickTop="1" thickBot="1" x14ac:dyDescent="0.25">
      <c r="B445" s="455"/>
      <c r="C445" s="462"/>
      <c r="D445" s="465"/>
      <c r="E445" s="472"/>
      <c r="F445" s="771"/>
      <c r="G445" s="120">
        <f>'Mapa de Risco'!F445</f>
        <v>0</v>
      </c>
      <c r="H445" s="772"/>
      <c r="I445" s="762"/>
      <c r="J445" s="210" t="s">
        <v>28</v>
      </c>
      <c r="K445" s="211"/>
      <c r="L445" s="210" t="s">
        <v>28</v>
      </c>
      <c r="M445" s="210" t="s">
        <v>28</v>
      </c>
      <c r="N445" s="210" t="s">
        <v>28</v>
      </c>
      <c r="O445" s="210" t="s">
        <v>28</v>
      </c>
      <c r="P445" s="210" t="s">
        <v>265</v>
      </c>
      <c r="Q445" s="210" t="s">
        <v>265</v>
      </c>
      <c r="R445" s="212"/>
      <c r="S445" s="60" t="str">
        <f t="shared" si="6"/>
        <v/>
      </c>
    </row>
    <row r="446" spans="2:19" s="78" customFormat="1" ht="15.6" customHeight="1" thickTop="1" thickBot="1" x14ac:dyDescent="0.25">
      <c r="B446" s="455"/>
      <c r="C446" s="462"/>
      <c r="D446" s="465"/>
      <c r="E446" s="472"/>
      <c r="F446" s="771"/>
      <c r="G446" s="120">
        <f>'Mapa de Risco'!F446</f>
        <v>0</v>
      </c>
      <c r="H446" s="772"/>
      <c r="I446" s="762"/>
      <c r="J446" s="210" t="s">
        <v>28</v>
      </c>
      <c r="K446" s="211"/>
      <c r="L446" s="210" t="s">
        <v>28</v>
      </c>
      <c r="M446" s="210" t="s">
        <v>28</v>
      </c>
      <c r="N446" s="210" t="s">
        <v>28</v>
      </c>
      <c r="O446" s="210" t="s">
        <v>28</v>
      </c>
      <c r="P446" s="210" t="s">
        <v>265</v>
      </c>
      <c r="Q446" s="210" t="s">
        <v>265</v>
      </c>
      <c r="R446" s="212"/>
      <c r="S446" s="60" t="str">
        <f t="shared" si="6"/>
        <v/>
      </c>
    </row>
    <row r="447" spans="2:19" s="78" customFormat="1" ht="15.6" customHeight="1" thickTop="1" thickBot="1" x14ac:dyDescent="0.25">
      <c r="B447" s="455"/>
      <c r="C447" s="462"/>
      <c r="D447" s="465"/>
      <c r="E447" s="472"/>
      <c r="F447" s="771"/>
      <c r="G447" s="120">
        <f>'Mapa de Risco'!F447</f>
        <v>0</v>
      </c>
      <c r="H447" s="772"/>
      <c r="I447" s="762"/>
      <c r="J447" s="210" t="s">
        <v>28</v>
      </c>
      <c r="K447" s="211"/>
      <c r="L447" s="210" t="s">
        <v>28</v>
      </c>
      <c r="M447" s="210" t="s">
        <v>28</v>
      </c>
      <c r="N447" s="210" t="s">
        <v>28</v>
      </c>
      <c r="O447" s="210" t="s">
        <v>28</v>
      </c>
      <c r="P447" s="210" t="s">
        <v>265</v>
      </c>
      <c r="Q447" s="210" t="s">
        <v>265</v>
      </c>
      <c r="R447" s="212"/>
      <c r="S447" s="60" t="str">
        <f t="shared" si="6"/>
        <v/>
      </c>
    </row>
    <row r="448" spans="2:19" s="78" customFormat="1" ht="15.6" customHeight="1" thickTop="1" thickBot="1" x14ac:dyDescent="0.25">
      <c r="B448" s="455"/>
      <c r="C448" s="462"/>
      <c r="D448" s="465"/>
      <c r="E448" s="472"/>
      <c r="F448" s="771"/>
      <c r="G448" s="120">
        <f>'Mapa de Risco'!F448</f>
        <v>0</v>
      </c>
      <c r="H448" s="772"/>
      <c r="I448" s="762"/>
      <c r="J448" s="210" t="s">
        <v>28</v>
      </c>
      <c r="K448" s="211"/>
      <c r="L448" s="210" t="s">
        <v>28</v>
      </c>
      <c r="M448" s="210" t="s">
        <v>28</v>
      </c>
      <c r="N448" s="210" t="s">
        <v>28</v>
      </c>
      <c r="O448" s="210" t="s">
        <v>28</v>
      </c>
      <c r="P448" s="210" t="s">
        <v>265</v>
      </c>
      <c r="Q448" s="210" t="s">
        <v>265</v>
      </c>
      <c r="R448" s="212"/>
      <c r="S448" s="60" t="str">
        <f t="shared" si="6"/>
        <v/>
      </c>
    </row>
    <row r="449" spans="2:19" s="78" customFormat="1" ht="15.6" customHeight="1" thickTop="1" thickBot="1" x14ac:dyDescent="0.25">
      <c r="B449" s="455"/>
      <c r="C449" s="462"/>
      <c r="D449" s="465"/>
      <c r="E449" s="472"/>
      <c r="F449" s="771"/>
      <c r="G449" s="120">
        <f>'Mapa de Risco'!F449</f>
        <v>0</v>
      </c>
      <c r="H449" s="772"/>
      <c r="I449" s="762"/>
      <c r="J449" s="210" t="s">
        <v>28</v>
      </c>
      <c r="K449" s="211"/>
      <c r="L449" s="210" t="s">
        <v>28</v>
      </c>
      <c r="M449" s="210" t="s">
        <v>28</v>
      </c>
      <c r="N449" s="210" t="s">
        <v>28</v>
      </c>
      <c r="O449" s="210" t="s">
        <v>28</v>
      </c>
      <c r="P449" s="210" t="s">
        <v>265</v>
      </c>
      <c r="Q449" s="210" t="s">
        <v>265</v>
      </c>
      <c r="R449" s="212"/>
      <c r="S449" s="60" t="str">
        <f t="shared" si="6"/>
        <v/>
      </c>
    </row>
    <row r="450" spans="2:19" s="78" customFormat="1" ht="15.6" customHeight="1" thickTop="1" thickBot="1" x14ac:dyDescent="0.25">
      <c r="B450" s="455"/>
      <c r="C450" s="462"/>
      <c r="D450" s="465"/>
      <c r="E450" s="472"/>
      <c r="F450" s="771"/>
      <c r="G450" s="120">
        <f>'Mapa de Risco'!F450</f>
        <v>0</v>
      </c>
      <c r="H450" s="772"/>
      <c r="I450" s="762"/>
      <c r="J450" s="210" t="s">
        <v>28</v>
      </c>
      <c r="K450" s="211"/>
      <c r="L450" s="210" t="s">
        <v>28</v>
      </c>
      <c r="M450" s="210" t="s">
        <v>28</v>
      </c>
      <c r="N450" s="210" t="s">
        <v>28</v>
      </c>
      <c r="O450" s="210" t="s">
        <v>28</v>
      </c>
      <c r="P450" s="210" t="s">
        <v>265</v>
      </c>
      <c r="Q450" s="210" t="s">
        <v>265</v>
      </c>
      <c r="R450" s="212"/>
      <c r="S450" s="60" t="str">
        <f t="shared" si="6"/>
        <v/>
      </c>
    </row>
    <row r="451" spans="2:19" s="78" customFormat="1" ht="15.6" customHeight="1" thickTop="1" thickBot="1" x14ac:dyDescent="0.25">
      <c r="B451" s="455"/>
      <c r="C451" s="462"/>
      <c r="D451" s="466"/>
      <c r="E451" s="473"/>
      <c r="F451" s="771"/>
      <c r="G451" s="120">
        <f>'Mapa de Risco'!F451</f>
        <v>0</v>
      </c>
      <c r="H451" s="772"/>
      <c r="I451" s="763"/>
      <c r="J451" s="210" t="s">
        <v>28</v>
      </c>
      <c r="K451" s="211"/>
      <c r="L451" s="210" t="s">
        <v>28</v>
      </c>
      <c r="M451" s="210" t="s">
        <v>28</v>
      </c>
      <c r="N451" s="210" t="s">
        <v>28</v>
      </c>
      <c r="O451" s="210" t="s">
        <v>28</v>
      </c>
      <c r="P451" s="210" t="s">
        <v>265</v>
      </c>
      <c r="Q451" s="210" t="s">
        <v>265</v>
      </c>
      <c r="R451" s="212"/>
      <c r="S451" s="60" t="str">
        <f t="shared" si="6"/>
        <v/>
      </c>
    </row>
    <row r="452" spans="2:19" s="78" customFormat="1" ht="15.6" customHeight="1" thickTop="1" thickBot="1" x14ac:dyDescent="0.25">
      <c r="B452" s="455"/>
      <c r="C452" s="462"/>
      <c r="D452" s="464" t="str">
        <f>'Mapa de Risco'!D452:D461</f>
        <v>FCS.05</v>
      </c>
      <c r="E452" s="471">
        <f>'Mapa de Risco'!E452:E461</f>
        <v>0</v>
      </c>
      <c r="F452" s="771" t="str">
        <f>'Mapa de Risco'!G452:G461</f>
        <v>Evento 45</v>
      </c>
      <c r="G452" s="120">
        <f>'Mapa de Risco'!F452</f>
        <v>0</v>
      </c>
      <c r="H452" s="772" t="str">
        <f>'Avaliar os Controles Existent.'!AD452:AD461</f>
        <v/>
      </c>
      <c r="I452" s="761"/>
      <c r="J452" s="210" t="s">
        <v>28</v>
      </c>
      <c r="K452" s="211"/>
      <c r="L452" s="210" t="s">
        <v>28</v>
      </c>
      <c r="M452" s="210" t="s">
        <v>28</v>
      </c>
      <c r="N452" s="210" t="s">
        <v>28</v>
      </c>
      <c r="O452" s="210" t="s">
        <v>28</v>
      </c>
      <c r="P452" s="210" t="s">
        <v>265</v>
      </c>
      <c r="Q452" s="210" t="s">
        <v>265</v>
      </c>
      <c r="R452" s="212"/>
      <c r="S452" s="60" t="str">
        <f t="shared" si="6"/>
        <v/>
      </c>
    </row>
    <row r="453" spans="2:19" s="78" customFormat="1" ht="15.6" customHeight="1" thickTop="1" thickBot="1" x14ac:dyDescent="0.25">
      <c r="B453" s="455"/>
      <c r="C453" s="462"/>
      <c r="D453" s="465"/>
      <c r="E453" s="472"/>
      <c r="F453" s="771"/>
      <c r="G453" s="120">
        <f>'Mapa de Risco'!F453</f>
        <v>0</v>
      </c>
      <c r="H453" s="772"/>
      <c r="I453" s="762"/>
      <c r="J453" s="210" t="s">
        <v>28</v>
      </c>
      <c r="K453" s="211"/>
      <c r="L453" s="210" t="s">
        <v>28</v>
      </c>
      <c r="M453" s="210" t="s">
        <v>28</v>
      </c>
      <c r="N453" s="210" t="s">
        <v>28</v>
      </c>
      <c r="O453" s="210" t="s">
        <v>28</v>
      </c>
      <c r="P453" s="210" t="s">
        <v>265</v>
      </c>
      <c r="Q453" s="210" t="s">
        <v>265</v>
      </c>
      <c r="R453" s="212"/>
      <c r="S453" s="60" t="str">
        <f t="shared" si="6"/>
        <v/>
      </c>
    </row>
    <row r="454" spans="2:19" s="78" customFormat="1" ht="15.6" customHeight="1" thickTop="1" thickBot="1" x14ac:dyDescent="0.25">
      <c r="B454" s="455"/>
      <c r="C454" s="462"/>
      <c r="D454" s="465"/>
      <c r="E454" s="472"/>
      <c r="F454" s="771"/>
      <c r="G454" s="120">
        <f>'Mapa de Risco'!F454</f>
        <v>0</v>
      </c>
      <c r="H454" s="772"/>
      <c r="I454" s="762"/>
      <c r="J454" s="210" t="s">
        <v>28</v>
      </c>
      <c r="K454" s="211"/>
      <c r="L454" s="210" t="s">
        <v>28</v>
      </c>
      <c r="M454" s="210" t="s">
        <v>28</v>
      </c>
      <c r="N454" s="210" t="s">
        <v>28</v>
      </c>
      <c r="O454" s="210" t="s">
        <v>28</v>
      </c>
      <c r="P454" s="210" t="s">
        <v>265</v>
      </c>
      <c r="Q454" s="210" t="s">
        <v>265</v>
      </c>
      <c r="R454" s="212"/>
      <c r="S454" s="60" t="str">
        <f t="shared" si="6"/>
        <v/>
      </c>
    </row>
    <row r="455" spans="2:19" s="78" customFormat="1" ht="15.6" customHeight="1" thickTop="1" thickBot="1" x14ac:dyDescent="0.25">
      <c r="B455" s="455"/>
      <c r="C455" s="462"/>
      <c r="D455" s="465"/>
      <c r="E455" s="472"/>
      <c r="F455" s="771"/>
      <c r="G455" s="120">
        <f>'Mapa de Risco'!F455</f>
        <v>0</v>
      </c>
      <c r="H455" s="772"/>
      <c r="I455" s="762"/>
      <c r="J455" s="210" t="s">
        <v>28</v>
      </c>
      <c r="K455" s="211"/>
      <c r="L455" s="210" t="s">
        <v>28</v>
      </c>
      <c r="M455" s="210" t="s">
        <v>28</v>
      </c>
      <c r="N455" s="210" t="s">
        <v>28</v>
      </c>
      <c r="O455" s="210" t="s">
        <v>28</v>
      </c>
      <c r="P455" s="210" t="s">
        <v>265</v>
      </c>
      <c r="Q455" s="210" t="s">
        <v>265</v>
      </c>
      <c r="R455" s="212"/>
      <c r="S455" s="60" t="str">
        <f t="shared" si="6"/>
        <v/>
      </c>
    </row>
    <row r="456" spans="2:19" s="78" customFormat="1" ht="15.6" customHeight="1" thickTop="1" thickBot="1" x14ac:dyDescent="0.25">
      <c r="B456" s="455"/>
      <c r="C456" s="462"/>
      <c r="D456" s="465"/>
      <c r="E456" s="472"/>
      <c r="F456" s="771"/>
      <c r="G456" s="120">
        <f>'Mapa de Risco'!F456</f>
        <v>0</v>
      </c>
      <c r="H456" s="772"/>
      <c r="I456" s="762"/>
      <c r="J456" s="210" t="s">
        <v>28</v>
      </c>
      <c r="K456" s="211"/>
      <c r="L456" s="210" t="s">
        <v>28</v>
      </c>
      <c r="M456" s="210" t="s">
        <v>28</v>
      </c>
      <c r="N456" s="210" t="s">
        <v>28</v>
      </c>
      <c r="O456" s="210" t="s">
        <v>28</v>
      </c>
      <c r="P456" s="210" t="s">
        <v>265</v>
      </c>
      <c r="Q456" s="210" t="s">
        <v>265</v>
      </c>
      <c r="R456" s="212"/>
      <c r="S456" s="60" t="str">
        <f t="shared" si="6"/>
        <v/>
      </c>
    </row>
    <row r="457" spans="2:19" s="78" customFormat="1" ht="15.6" customHeight="1" thickTop="1" thickBot="1" x14ac:dyDescent="0.25">
      <c r="B457" s="455"/>
      <c r="C457" s="462"/>
      <c r="D457" s="465"/>
      <c r="E457" s="472"/>
      <c r="F457" s="771"/>
      <c r="G457" s="120">
        <f>'Mapa de Risco'!F457</f>
        <v>0</v>
      </c>
      <c r="H457" s="772"/>
      <c r="I457" s="762"/>
      <c r="J457" s="210" t="s">
        <v>28</v>
      </c>
      <c r="K457" s="211"/>
      <c r="L457" s="210" t="s">
        <v>28</v>
      </c>
      <c r="M457" s="210" t="s">
        <v>28</v>
      </c>
      <c r="N457" s="210" t="s">
        <v>28</v>
      </c>
      <c r="O457" s="210" t="s">
        <v>28</v>
      </c>
      <c r="P457" s="210" t="s">
        <v>265</v>
      </c>
      <c r="Q457" s="210" t="s">
        <v>265</v>
      </c>
      <c r="R457" s="212"/>
      <c r="S457" s="60" t="str">
        <f t="shared" si="6"/>
        <v/>
      </c>
    </row>
    <row r="458" spans="2:19" s="78" customFormat="1" ht="15.6" customHeight="1" thickTop="1" thickBot="1" x14ac:dyDescent="0.25">
      <c r="B458" s="455"/>
      <c r="C458" s="462"/>
      <c r="D458" s="465"/>
      <c r="E458" s="472"/>
      <c r="F458" s="771"/>
      <c r="G458" s="120">
        <f>'Mapa de Risco'!F458</f>
        <v>0</v>
      </c>
      <c r="H458" s="772"/>
      <c r="I458" s="762"/>
      <c r="J458" s="210" t="s">
        <v>28</v>
      </c>
      <c r="K458" s="211"/>
      <c r="L458" s="210" t="s">
        <v>28</v>
      </c>
      <c r="M458" s="210" t="s">
        <v>28</v>
      </c>
      <c r="N458" s="210" t="s">
        <v>28</v>
      </c>
      <c r="O458" s="210" t="s">
        <v>28</v>
      </c>
      <c r="P458" s="210" t="s">
        <v>265</v>
      </c>
      <c r="Q458" s="210" t="s">
        <v>265</v>
      </c>
      <c r="R458" s="212"/>
      <c r="S458" s="60" t="str">
        <f t="shared" si="6"/>
        <v/>
      </c>
    </row>
    <row r="459" spans="2:19" s="78" customFormat="1" ht="15.6" customHeight="1" thickTop="1" thickBot="1" x14ac:dyDescent="0.25">
      <c r="B459" s="455"/>
      <c r="C459" s="462"/>
      <c r="D459" s="465"/>
      <c r="E459" s="472"/>
      <c r="F459" s="771"/>
      <c r="G459" s="120">
        <f>'Mapa de Risco'!F459</f>
        <v>0</v>
      </c>
      <c r="H459" s="772"/>
      <c r="I459" s="762"/>
      <c r="J459" s="210" t="s">
        <v>28</v>
      </c>
      <c r="K459" s="211"/>
      <c r="L459" s="210" t="s">
        <v>28</v>
      </c>
      <c r="M459" s="210" t="s">
        <v>28</v>
      </c>
      <c r="N459" s="210" t="s">
        <v>28</v>
      </c>
      <c r="O459" s="210" t="s">
        <v>28</v>
      </c>
      <c r="P459" s="210" t="s">
        <v>265</v>
      </c>
      <c r="Q459" s="210" t="s">
        <v>265</v>
      </c>
      <c r="R459" s="212"/>
      <c r="S459" s="60" t="str">
        <f t="shared" si="6"/>
        <v/>
      </c>
    </row>
    <row r="460" spans="2:19" s="78" customFormat="1" ht="15.6" customHeight="1" thickTop="1" thickBot="1" x14ac:dyDescent="0.25">
      <c r="B460" s="455"/>
      <c r="C460" s="462"/>
      <c r="D460" s="465"/>
      <c r="E460" s="472"/>
      <c r="F460" s="771"/>
      <c r="G460" s="120">
        <f>'Mapa de Risco'!F460</f>
        <v>0</v>
      </c>
      <c r="H460" s="772"/>
      <c r="I460" s="762"/>
      <c r="J460" s="210" t="s">
        <v>28</v>
      </c>
      <c r="K460" s="211"/>
      <c r="L460" s="210" t="s">
        <v>28</v>
      </c>
      <c r="M460" s="210" t="s">
        <v>28</v>
      </c>
      <c r="N460" s="210" t="s">
        <v>28</v>
      </c>
      <c r="O460" s="210" t="s">
        <v>28</v>
      </c>
      <c r="P460" s="210" t="s">
        <v>265</v>
      </c>
      <c r="Q460" s="210" t="s">
        <v>265</v>
      </c>
      <c r="R460" s="212"/>
      <c r="S460" s="60" t="str">
        <f t="shared" si="6"/>
        <v/>
      </c>
    </row>
    <row r="461" spans="2:19" s="78" customFormat="1" ht="15.6" customHeight="1" thickTop="1" thickBot="1" x14ac:dyDescent="0.25">
      <c r="B461" s="455"/>
      <c r="C461" s="462"/>
      <c r="D461" s="466"/>
      <c r="E461" s="473"/>
      <c r="F461" s="771"/>
      <c r="G461" s="120">
        <f>'Mapa de Risco'!F461</f>
        <v>0</v>
      </c>
      <c r="H461" s="772"/>
      <c r="I461" s="763"/>
      <c r="J461" s="210" t="s">
        <v>28</v>
      </c>
      <c r="K461" s="211"/>
      <c r="L461" s="210" t="s">
        <v>28</v>
      </c>
      <c r="M461" s="210" t="s">
        <v>28</v>
      </c>
      <c r="N461" s="210" t="s">
        <v>28</v>
      </c>
      <c r="O461" s="210" t="s">
        <v>28</v>
      </c>
      <c r="P461" s="210" t="s">
        <v>265</v>
      </c>
      <c r="Q461" s="210" t="s">
        <v>265</v>
      </c>
      <c r="R461" s="212"/>
      <c r="S461" s="60" t="str">
        <f t="shared" ref="S461:S524" si="7">IF(R461="","",IF(R461="Concluído",4,IF(R461="Em andamento",3,IF(R461="Atrasado",2,IF(R461="Não iniciado",1)))))</f>
        <v/>
      </c>
    </row>
    <row r="462" spans="2:19" s="78" customFormat="1" ht="15.6" customHeight="1" thickTop="1" thickBot="1" x14ac:dyDescent="0.25">
      <c r="B462" s="455"/>
      <c r="C462" s="462"/>
      <c r="D462" s="464" t="str">
        <f>'Mapa de Risco'!D462:D471</f>
        <v>FCS.06</v>
      </c>
      <c r="E462" s="471">
        <f>'Mapa de Risco'!E462:E471</f>
        <v>0</v>
      </c>
      <c r="F462" s="771" t="str">
        <f>'Mapa de Risco'!G462:G471</f>
        <v>Evento 46</v>
      </c>
      <c r="G462" s="120">
        <f>'Mapa de Risco'!F462</f>
        <v>0</v>
      </c>
      <c r="H462" s="772" t="str">
        <f>'Avaliar os Controles Existent.'!AD462:AD471</f>
        <v/>
      </c>
      <c r="I462" s="761"/>
      <c r="J462" s="210" t="s">
        <v>28</v>
      </c>
      <c r="K462" s="211"/>
      <c r="L462" s="210" t="s">
        <v>28</v>
      </c>
      <c r="M462" s="210" t="s">
        <v>28</v>
      </c>
      <c r="N462" s="210" t="s">
        <v>28</v>
      </c>
      <c r="O462" s="210" t="s">
        <v>28</v>
      </c>
      <c r="P462" s="210" t="s">
        <v>265</v>
      </c>
      <c r="Q462" s="210" t="s">
        <v>265</v>
      </c>
      <c r="R462" s="212"/>
      <c r="S462" s="60" t="str">
        <f t="shared" si="7"/>
        <v/>
      </c>
    </row>
    <row r="463" spans="2:19" s="78" customFormat="1" ht="15.6" customHeight="1" thickTop="1" thickBot="1" x14ac:dyDescent="0.25">
      <c r="B463" s="455"/>
      <c r="C463" s="462"/>
      <c r="D463" s="465"/>
      <c r="E463" s="472"/>
      <c r="F463" s="771"/>
      <c r="G463" s="120">
        <f>'Mapa de Risco'!F463</f>
        <v>0</v>
      </c>
      <c r="H463" s="772"/>
      <c r="I463" s="762"/>
      <c r="J463" s="210" t="s">
        <v>28</v>
      </c>
      <c r="K463" s="211"/>
      <c r="L463" s="210" t="s">
        <v>28</v>
      </c>
      <c r="M463" s="210" t="s">
        <v>28</v>
      </c>
      <c r="N463" s="210" t="s">
        <v>28</v>
      </c>
      <c r="O463" s="210" t="s">
        <v>28</v>
      </c>
      <c r="P463" s="210" t="s">
        <v>265</v>
      </c>
      <c r="Q463" s="210" t="s">
        <v>265</v>
      </c>
      <c r="R463" s="212"/>
      <c r="S463" s="60" t="str">
        <f t="shared" si="7"/>
        <v/>
      </c>
    </row>
    <row r="464" spans="2:19" s="78" customFormat="1" ht="15.6" customHeight="1" thickTop="1" thickBot="1" x14ac:dyDescent="0.25">
      <c r="B464" s="455"/>
      <c r="C464" s="462"/>
      <c r="D464" s="465"/>
      <c r="E464" s="472"/>
      <c r="F464" s="771"/>
      <c r="G464" s="120">
        <f>'Mapa de Risco'!F464</f>
        <v>0</v>
      </c>
      <c r="H464" s="772"/>
      <c r="I464" s="762"/>
      <c r="J464" s="210" t="s">
        <v>28</v>
      </c>
      <c r="K464" s="211"/>
      <c r="L464" s="210" t="s">
        <v>28</v>
      </c>
      <c r="M464" s="210" t="s">
        <v>28</v>
      </c>
      <c r="N464" s="210" t="s">
        <v>28</v>
      </c>
      <c r="O464" s="210" t="s">
        <v>28</v>
      </c>
      <c r="P464" s="210" t="s">
        <v>265</v>
      </c>
      <c r="Q464" s="210" t="s">
        <v>265</v>
      </c>
      <c r="R464" s="212"/>
      <c r="S464" s="60" t="str">
        <f t="shared" si="7"/>
        <v/>
      </c>
    </row>
    <row r="465" spans="2:19" s="78" customFormat="1" ht="15.6" customHeight="1" thickTop="1" thickBot="1" x14ac:dyDescent="0.25">
      <c r="B465" s="455"/>
      <c r="C465" s="462"/>
      <c r="D465" s="465"/>
      <c r="E465" s="472"/>
      <c r="F465" s="771"/>
      <c r="G465" s="120">
        <f>'Mapa de Risco'!F465</f>
        <v>0</v>
      </c>
      <c r="H465" s="772"/>
      <c r="I465" s="762"/>
      <c r="J465" s="210" t="s">
        <v>28</v>
      </c>
      <c r="K465" s="211"/>
      <c r="L465" s="210" t="s">
        <v>28</v>
      </c>
      <c r="M465" s="210" t="s">
        <v>28</v>
      </c>
      <c r="N465" s="210" t="s">
        <v>28</v>
      </c>
      <c r="O465" s="210" t="s">
        <v>28</v>
      </c>
      <c r="P465" s="210" t="s">
        <v>265</v>
      </c>
      <c r="Q465" s="210" t="s">
        <v>265</v>
      </c>
      <c r="R465" s="212"/>
      <c r="S465" s="60" t="str">
        <f t="shared" si="7"/>
        <v/>
      </c>
    </row>
    <row r="466" spans="2:19" s="78" customFormat="1" ht="15.6" customHeight="1" thickTop="1" thickBot="1" x14ac:dyDescent="0.25">
      <c r="B466" s="455"/>
      <c r="C466" s="462"/>
      <c r="D466" s="465"/>
      <c r="E466" s="472"/>
      <c r="F466" s="771"/>
      <c r="G466" s="120">
        <f>'Mapa de Risco'!F466</f>
        <v>0</v>
      </c>
      <c r="H466" s="772"/>
      <c r="I466" s="762"/>
      <c r="J466" s="210" t="s">
        <v>28</v>
      </c>
      <c r="K466" s="211"/>
      <c r="L466" s="210" t="s">
        <v>28</v>
      </c>
      <c r="M466" s="210" t="s">
        <v>28</v>
      </c>
      <c r="N466" s="210" t="s">
        <v>28</v>
      </c>
      <c r="O466" s="210" t="s">
        <v>28</v>
      </c>
      <c r="P466" s="210" t="s">
        <v>265</v>
      </c>
      <c r="Q466" s="210" t="s">
        <v>265</v>
      </c>
      <c r="R466" s="212"/>
      <c r="S466" s="60" t="str">
        <f t="shared" si="7"/>
        <v/>
      </c>
    </row>
    <row r="467" spans="2:19" s="78" customFormat="1" ht="15.6" customHeight="1" thickTop="1" thickBot="1" x14ac:dyDescent="0.25">
      <c r="B467" s="455"/>
      <c r="C467" s="462"/>
      <c r="D467" s="465"/>
      <c r="E467" s="472"/>
      <c r="F467" s="771"/>
      <c r="G467" s="120">
        <f>'Mapa de Risco'!F467</f>
        <v>0</v>
      </c>
      <c r="H467" s="772"/>
      <c r="I467" s="762"/>
      <c r="J467" s="210" t="s">
        <v>28</v>
      </c>
      <c r="K467" s="211"/>
      <c r="L467" s="210" t="s">
        <v>28</v>
      </c>
      <c r="M467" s="210" t="s">
        <v>28</v>
      </c>
      <c r="N467" s="210" t="s">
        <v>28</v>
      </c>
      <c r="O467" s="210" t="s">
        <v>28</v>
      </c>
      <c r="P467" s="210" t="s">
        <v>265</v>
      </c>
      <c r="Q467" s="210" t="s">
        <v>265</v>
      </c>
      <c r="R467" s="212"/>
      <c r="S467" s="60" t="str">
        <f t="shared" si="7"/>
        <v/>
      </c>
    </row>
    <row r="468" spans="2:19" s="78" customFormat="1" ht="15.6" customHeight="1" thickTop="1" thickBot="1" x14ac:dyDescent="0.25">
      <c r="B468" s="455"/>
      <c r="C468" s="462"/>
      <c r="D468" s="465"/>
      <c r="E468" s="472"/>
      <c r="F468" s="771"/>
      <c r="G468" s="120">
        <f>'Mapa de Risco'!F468</f>
        <v>0</v>
      </c>
      <c r="H468" s="772"/>
      <c r="I468" s="762"/>
      <c r="J468" s="210" t="s">
        <v>28</v>
      </c>
      <c r="K468" s="211"/>
      <c r="L468" s="210" t="s">
        <v>28</v>
      </c>
      <c r="M468" s="210" t="s">
        <v>28</v>
      </c>
      <c r="N468" s="210" t="s">
        <v>28</v>
      </c>
      <c r="O468" s="210" t="s">
        <v>28</v>
      </c>
      <c r="P468" s="210" t="s">
        <v>265</v>
      </c>
      <c r="Q468" s="210" t="s">
        <v>265</v>
      </c>
      <c r="R468" s="212"/>
      <c r="S468" s="60" t="str">
        <f t="shared" si="7"/>
        <v/>
      </c>
    </row>
    <row r="469" spans="2:19" s="78" customFormat="1" ht="15.6" customHeight="1" thickTop="1" thickBot="1" x14ac:dyDescent="0.25">
      <c r="B469" s="455"/>
      <c r="C469" s="462"/>
      <c r="D469" s="465"/>
      <c r="E469" s="472"/>
      <c r="F469" s="771"/>
      <c r="G469" s="120">
        <f>'Mapa de Risco'!F469</f>
        <v>0</v>
      </c>
      <c r="H469" s="772"/>
      <c r="I469" s="762"/>
      <c r="J469" s="210" t="s">
        <v>28</v>
      </c>
      <c r="K469" s="211"/>
      <c r="L469" s="210" t="s">
        <v>28</v>
      </c>
      <c r="M469" s="210" t="s">
        <v>28</v>
      </c>
      <c r="N469" s="210" t="s">
        <v>28</v>
      </c>
      <c r="O469" s="210" t="s">
        <v>28</v>
      </c>
      <c r="P469" s="210" t="s">
        <v>265</v>
      </c>
      <c r="Q469" s="210" t="s">
        <v>265</v>
      </c>
      <c r="R469" s="212"/>
      <c r="S469" s="60" t="str">
        <f t="shared" si="7"/>
        <v/>
      </c>
    </row>
    <row r="470" spans="2:19" s="78" customFormat="1" ht="15.6" customHeight="1" thickTop="1" thickBot="1" x14ac:dyDescent="0.25">
      <c r="B470" s="455"/>
      <c r="C470" s="462"/>
      <c r="D470" s="465"/>
      <c r="E470" s="472"/>
      <c r="F470" s="771"/>
      <c r="G470" s="120">
        <f>'Mapa de Risco'!F470</f>
        <v>0</v>
      </c>
      <c r="H470" s="772"/>
      <c r="I470" s="762"/>
      <c r="J470" s="210" t="s">
        <v>28</v>
      </c>
      <c r="K470" s="211"/>
      <c r="L470" s="210" t="s">
        <v>28</v>
      </c>
      <c r="M470" s="210" t="s">
        <v>28</v>
      </c>
      <c r="N470" s="210" t="s">
        <v>28</v>
      </c>
      <c r="O470" s="210" t="s">
        <v>28</v>
      </c>
      <c r="P470" s="210" t="s">
        <v>265</v>
      </c>
      <c r="Q470" s="210" t="s">
        <v>265</v>
      </c>
      <c r="R470" s="212"/>
      <c r="S470" s="60" t="str">
        <f t="shared" si="7"/>
        <v/>
      </c>
    </row>
    <row r="471" spans="2:19" s="78" customFormat="1" ht="15.6" customHeight="1" thickTop="1" thickBot="1" x14ac:dyDescent="0.25">
      <c r="B471" s="455"/>
      <c r="C471" s="462"/>
      <c r="D471" s="466"/>
      <c r="E471" s="473"/>
      <c r="F471" s="771"/>
      <c r="G471" s="120">
        <f>'Mapa de Risco'!F471</f>
        <v>0</v>
      </c>
      <c r="H471" s="772"/>
      <c r="I471" s="763"/>
      <c r="J471" s="210" t="s">
        <v>28</v>
      </c>
      <c r="K471" s="211"/>
      <c r="L471" s="210" t="s">
        <v>28</v>
      </c>
      <c r="M471" s="210" t="s">
        <v>28</v>
      </c>
      <c r="N471" s="210" t="s">
        <v>28</v>
      </c>
      <c r="O471" s="210" t="s">
        <v>28</v>
      </c>
      <c r="P471" s="210" t="s">
        <v>265</v>
      </c>
      <c r="Q471" s="210" t="s">
        <v>265</v>
      </c>
      <c r="R471" s="212"/>
      <c r="S471" s="60" t="str">
        <f t="shared" si="7"/>
        <v/>
      </c>
    </row>
    <row r="472" spans="2:19" s="78" customFormat="1" ht="15.6" customHeight="1" thickTop="1" thickBot="1" x14ac:dyDescent="0.25">
      <c r="B472" s="455"/>
      <c r="C472" s="462"/>
      <c r="D472" s="464" t="str">
        <f>'Mapa de Risco'!D472:D481</f>
        <v>FCS.07</v>
      </c>
      <c r="E472" s="471">
        <f>'Mapa de Risco'!E472:E481</f>
        <v>0</v>
      </c>
      <c r="F472" s="771" t="str">
        <f>'Mapa de Risco'!G472:G481</f>
        <v>Evento 47</v>
      </c>
      <c r="G472" s="120">
        <f>'Mapa de Risco'!F472</f>
        <v>0</v>
      </c>
      <c r="H472" s="772" t="str">
        <f>'Avaliar os Controles Existent.'!AD472:AD481</f>
        <v/>
      </c>
      <c r="I472" s="761"/>
      <c r="J472" s="210" t="s">
        <v>28</v>
      </c>
      <c r="K472" s="211"/>
      <c r="L472" s="210" t="s">
        <v>28</v>
      </c>
      <c r="M472" s="210" t="s">
        <v>28</v>
      </c>
      <c r="N472" s="210" t="s">
        <v>28</v>
      </c>
      <c r="O472" s="210" t="s">
        <v>28</v>
      </c>
      <c r="P472" s="210" t="s">
        <v>265</v>
      </c>
      <c r="Q472" s="210" t="s">
        <v>265</v>
      </c>
      <c r="R472" s="212"/>
      <c r="S472" s="60" t="str">
        <f t="shared" si="7"/>
        <v/>
      </c>
    </row>
    <row r="473" spans="2:19" s="78" customFormat="1" ht="15.6" customHeight="1" thickTop="1" thickBot="1" x14ac:dyDescent="0.25">
      <c r="B473" s="455"/>
      <c r="C473" s="462"/>
      <c r="D473" s="465"/>
      <c r="E473" s="472"/>
      <c r="F473" s="771"/>
      <c r="G473" s="120">
        <f>'Mapa de Risco'!F473</f>
        <v>0</v>
      </c>
      <c r="H473" s="772"/>
      <c r="I473" s="762"/>
      <c r="J473" s="210" t="s">
        <v>28</v>
      </c>
      <c r="K473" s="211"/>
      <c r="L473" s="210" t="s">
        <v>28</v>
      </c>
      <c r="M473" s="210" t="s">
        <v>28</v>
      </c>
      <c r="N473" s="210" t="s">
        <v>28</v>
      </c>
      <c r="O473" s="210" t="s">
        <v>28</v>
      </c>
      <c r="P473" s="210" t="s">
        <v>265</v>
      </c>
      <c r="Q473" s="210" t="s">
        <v>265</v>
      </c>
      <c r="R473" s="212"/>
      <c r="S473" s="60" t="str">
        <f t="shared" si="7"/>
        <v/>
      </c>
    </row>
    <row r="474" spans="2:19" s="78" customFormat="1" ht="15.6" customHeight="1" thickTop="1" thickBot="1" x14ac:dyDescent="0.25">
      <c r="B474" s="455"/>
      <c r="C474" s="462"/>
      <c r="D474" s="465"/>
      <c r="E474" s="472"/>
      <c r="F474" s="771"/>
      <c r="G474" s="120">
        <f>'Mapa de Risco'!F474</f>
        <v>0</v>
      </c>
      <c r="H474" s="772"/>
      <c r="I474" s="762"/>
      <c r="J474" s="210" t="s">
        <v>28</v>
      </c>
      <c r="K474" s="211"/>
      <c r="L474" s="210" t="s">
        <v>28</v>
      </c>
      <c r="M474" s="210" t="s">
        <v>28</v>
      </c>
      <c r="N474" s="210" t="s">
        <v>28</v>
      </c>
      <c r="O474" s="210" t="s">
        <v>28</v>
      </c>
      <c r="P474" s="210" t="s">
        <v>265</v>
      </c>
      <c r="Q474" s="210" t="s">
        <v>265</v>
      </c>
      <c r="R474" s="212"/>
      <c r="S474" s="60" t="str">
        <f t="shared" si="7"/>
        <v/>
      </c>
    </row>
    <row r="475" spans="2:19" s="78" customFormat="1" ht="15.6" customHeight="1" thickTop="1" thickBot="1" x14ac:dyDescent="0.25">
      <c r="B475" s="455"/>
      <c r="C475" s="462"/>
      <c r="D475" s="465"/>
      <c r="E475" s="472"/>
      <c r="F475" s="771"/>
      <c r="G475" s="120">
        <f>'Mapa de Risco'!F475</f>
        <v>0</v>
      </c>
      <c r="H475" s="772"/>
      <c r="I475" s="762"/>
      <c r="J475" s="210" t="s">
        <v>28</v>
      </c>
      <c r="K475" s="211"/>
      <c r="L475" s="210" t="s">
        <v>28</v>
      </c>
      <c r="M475" s="210" t="s">
        <v>28</v>
      </c>
      <c r="N475" s="210" t="s">
        <v>28</v>
      </c>
      <c r="O475" s="210" t="s">
        <v>28</v>
      </c>
      <c r="P475" s="210" t="s">
        <v>265</v>
      </c>
      <c r="Q475" s="210" t="s">
        <v>265</v>
      </c>
      <c r="R475" s="212"/>
      <c r="S475" s="60" t="str">
        <f t="shared" si="7"/>
        <v/>
      </c>
    </row>
    <row r="476" spans="2:19" s="78" customFormat="1" ht="15.6" customHeight="1" thickTop="1" thickBot="1" x14ac:dyDescent="0.25">
      <c r="B476" s="455"/>
      <c r="C476" s="462"/>
      <c r="D476" s="465"/>
      <c r="E476" s="472"/>
      <c r="F476" s="771"/>
      <c r="G476" s="120">
        <f>'Mapa de Risco'!F476</f>
        <v>0</v>
      </c>
      <c r="H476" s="772"/>
      <c r="I476" s="762"/>
      <c r="J476" s="210" t="s">
        <v>28</v>
      </c>
      <c r="K476" s="211"/>
      <c r="L476" s="210" t="s">
        <v>28</v>
      </c>
      <c r="M476" s="210" t="s">
        <v>28</v>
      </c>
      <c r="N476" s="210" t="s">
        <v>28</v>
      </c>
      <c r="O476" s="210" t="s">
        <v>28</v>
      </c>
      <c r="P476" s="210" t="s">
        <v>265</v>
      </c>
      <c r="Q476" s="210" t="s">
        <v>265</v>
      </c>
      <c r="R476" s="212"/>
      <c r="S476" s="60" t="str">
        <f t="shared" si="7"/>
        <v/>
      </c>
    </row>
    <row r="477" spans="2:19" s="78" customFormat="1" ht="15.6" customHeight="1" thickTop="1" thickBot="1" x14ac:dyDescent="0.25">
      <c r="B477" s="455"/>
      <c r="C477" s="462"/>
      <c r="D477" s="465"/>
      <c r="E477" s="472"/>
      <c r="F477" s="771"/>
      <c r="G477" s="120">
        <f>'Mapa de Risco'!F477</f>
        <v>0</v>
      </c>
      <c r="H477" s="772"/>
      <c r="I477" s="762"/>
      <c r="J477" s="210" t="s">
        <v>28</v>
      </c>
      <c r="K477" s="211"/>
      <c r="L477" s="210" t="s">
        <v>28</v>
      </c>
      <c r="M477" s="210" t="s">
        <v>28</v>
      </c>
      <c r="N477" s="210" t="s">
        <v>28</v>
      </c>
      <c r="O477" s="210" t="s">
        <v>28</v>
      </c>
      <c r="P477" s="210" t="s">
        <v>265</v>
      </c>
      <c r="Q477" s="210" t="s">
        <v>265</v>
      </c>
      <c r="R477" s="212"/>
      <c r="S477" s="60" t="str">
        <f t="shared" si="7"/>
        <v/>
      </c>
    </row>
    <row r="478" spans="2:19" s="78" customFormat="1" ht="15.6" customHeight="1" thickTop="1" thickBot="1" x14ac:dyDescent="0.25">
      <c r="B478" s="455"/>
      <c r="C478" s="462"/>
      <c r="D478" s="465"/>
      <c r="E478" s="472"/>
      <c r="F478" s="771"/>
      <c r="G478" s="120">
        <f>'Mapa de Risco'!F478</f>
        <v>0</v>
      </c>
      <c r="H478" s="772"/>
      <c r="I478" s="762"/>
      <c r="J478" s="210" t="s">
        <v>28</v>
      </c>
      <c r="K478" s="211"/>
      <c r="L478" s="210" t="s">
        <v>28</v>
      </c>
      <c r="M478" s="210" t="s">
        <v>28</v>
      </c>
      <c r="N478" s="210" t="s">
        <v>28</v>
      </c>
      <c r="O478" s="210" t="s">
        <v>28</v>
      </c>
      <c r="P478" s="210" t="s">
        <v>265</v>
      </c>
      <c r="Q478" s="210" t="s">
        <v>265</v>
      </c>
      <c r="R478" s="212"/>
      <c r="S478" s="60" t="str">
        <f t="shared" si="7"/>
        <v/>
      </c>
    </row>
    <row r="479" spans="2:19" s="78" customFormat="1" ht="15.6" customHeight="1" thickTop="1" thickBot="1" x14ac:dyDescent="0.25">
      <c r="B479" s="455"/>
      <c r="C479" s="462"/>
      <c r="D479" s="465"/>
      <c r="E479" s="472"/>
      <c r="F479" s="771"/>
      <c r="G479" s="120">
        <f>'Mapa de Risco'!F479</f>
        <v>0</v>
      </c>
      <c r="H479" s="772"/>
      <c r="I479" s="762"/>
      <c r="J479" s="210" t="s">
        <v>28</v>
      </c>
      <c r="K479" s="211"/>
      <c r="L479" s="210" t="s">
        <v>28</v>
      </c>
      <c r="M479" s="210" t="s">
        <v>28</v>
      </c>
      <c r="N479" s="210" t="s">
        <v>28</v>
      </c>
      <c r="O479" s="210" t="s">
        <v>28</v>
      </c>
      <c r="P479" s="210" t="s">
        <v>265</v>
      </c>
      <c r="Q479" s="210" t="s">
        <v>265</v>
      </c>
      <c r="R479" s="212"/>
      <c r="S479" s="60" t="str">
        <f t="shared" si="7"/>
        <v/>
      </c>
    </row>
    <row r="480" spans="2:19" s="78" customFormat="1" ht="15.6" customHeight="1" thickTop="1" thickBot="1" x14ac:dyDescent="0.25">
      <c r="B480" s="455"/>
      <c r="C480" s="462"/>
      <c r="D480" s="465"/>
      <c r="E480" s="472"/>
      <c r="F480" s="771"/>
      <c r="G480" s="120">
        <f>'Mapa de Risco'!F480</f>
        <v>0</v>
      </c>
      <c r="H480" s="772"/>
      <c r="I480" s="762"/>
      <c r="J480" s="210" t="s">
        <v>28</v>
      </c>
      <c r="K480" s="211"/>
      <c r="L480" s="210" t="s">
        <v>28</v>
      </c>
      <c r="M480" s="210" t="s">
        <v>28</v>
      </c>
      <c r="N480" s="210" t="s">
        <v>28</v>
      </c>
      <c r="O480" s="210" t="s">
        <v>28</v>
      </c>
      <c r="P480" s="210" t="s">
        <v>265</v>
      </c>
      <c r="Q480" s="210" t="s">
        <v>265</v>
      </c>
      <c r="R480" s="212"/>
      <c r="S480" s="60" t="str">
        <f t="shared" si="7"/>
        <v/>
      </c>
    </row>
    <row r="481" spans="2:19" s="78" customFormat="1" ht="15.6" customHeight="1" thickTop="1" thickBot="1" x14ac:dyDescent="0.25">
      <c r="B481" s="455"/>
      <c r="C481" s="462"/>
      <c r="D481" s="466"/>
      <c r="E481" s="473"/>
      <c r="F481" s="771"/>
      <c r="G481" s="120">
        <f>'Mapa de Risco'!F481</f>
        <v>0</v>
      </c>
      <c r="H481" s="772"/>
      <c r="I481" s="763"/>
      <c r="J481" s="210" t="s">
        <v>28</v>
      </c>
      <c r="K481" s="211"/>
      <c r="L481" s="210" t="s">
        <v>28</v>
      </c>
      <c r="M481" s="210" t="s">
        <v>28</v>
      </c>
      <c r="N481" s="210" t="s">
        <v>28</v>
      </c>
      <c r="O481" s="210" t="s">
        <v>28</v>
      </c>
      <c r="P481" s="210" t="s">
        <v>265</v>
      </c>
      <c r="Q481" s="210" t="s">
        <v>265</v>
      </c>
      <c r="R481" s="212"/>
      <c r="S481" s="60" t="str">
        <f t="shared" si="7"/>
        <v/>
      </c>
    </row>
    <row r="482" spans="2:19" s="78" customFormat="1" ht="15.6" customHeight="1" thickTop="1" thickBot="1" x14ac:dyDescent="0.25">
      <c r="B482" s="455"/>
      <c r="C482" s="462"/>
      <c r="D482" s="464" t="str">
        <f>'Mapa de Risco'!D482:D491</f>
        <v>FCS.08</v>
      </c>
      <c r="E482" s="471">
        <f>'Mapa de Risco'!E482:E491</f>
        <v>0</v>
      </c>
      <c r="F482" s="771" t="str">
        <f>'Mapa de Risco'!G482:G491</f>
        <v>Evento 48</v>
      </c>
      <c r="G482" s="120">
        <f>'Mapa de Risco'!F482</f>
        <v>0</v>
      </c>
      <c r="H482" s="772" t="str">
        <f>'Avaliar os Controles Existent.'!AD482:AD491</f>
        <v/>
      </c>
      <c r="I482" s="761"/>
      <c r="J482" s="210" t="s">
        <v>28</v>
      </c>
      <c r="K482" s="211"/>
      <c r="L482" s="210" t="s">
        <v>28</v>
      </c>
      <c r="M482" s="210" t="s">
        <v>28</v>
      </c>
      <c r="N482" s="210" t="s">
        <v>28</v>
      </c>
      <c r="O482" s="210" t="s">
        <v>28</v>
      </c>
      <c r="P482" s="210" t="s">
        <v>265</v>
      </c>
      <c r="Q482" s="210" t="s">
        <v>265</v>
      </c>
      <c r="R482" s="212"/>
      <c r="S482" s="60" t="str">
        <f t="shared" si="7"/>
        <v/>
      </c>
    </row>
    <row r="483" spans="2:19" s="78" customFormat="1" ht="15.6" customHeight="1" thickTop="1" thickBot="1" x14ac:dyDescent="0.25">
      <c r="B483" s="455"/>
      <c r="C483" s="462"/>
      <c r="D483" s="465"/>
      <c r="E483" s="472"/>
      <c r="F483" s="771"/>
      <c r="G483" s="120">
        <f>'Mapa de Risco'!F483</f>
        <v>0</v>
      </c>
      <c r="H483" s="772"/>
      <c r="I483" s="762"/>
      <c r="J483" s="210" t="s">
        <v>28</v>
      </c>
      <c r="K483" s="211"/>
      <c r="L483" s="210" t="s">
        <v>28</v>
      </c>
      <c r="M483" s="210" t="s">
        <v>28</v>
      </c>
      <c r="N483" s="210" t="s">
        <v>28</v>
      </c>
      <c r="O483" s="210" t="s">
        <v>28</v>
      </c>
      <c r="P483" s="210" t="s">
        <v>265</v>
      </c>
      <c r="Q483" s="210" t="s">
        <v>265</v>
      </c>
      <c r="R483" s="212"/>
      <c r="S483" s="60" t="str">
        <f t="shared" si="7"/>
        <v/>
      </c>
    </row>
    <row r="484" spans="2:19" s="78" customFormat="1" ht="15.6" customHeight="1" thickTop="1" thickBot="1" x14ac:dyDescent="0.25">
      <c r="B484" s="455"/>
      <c r="C484" s="462"/>
      <c r="D484" s="465"/>
      <c r="E484" s="472"/>
      <c r="F484" s="771"/>
      <c r="G484" s="120">
        <f>'Mapa de Risco'!F484</f>
        <v>0</v>
      </c>
      <c r="H484" s="772"/>
      <c r="I484" s="762"/>
      <c r="J484" s="210" t="s">
        <v>28</v>
      </c>
      <c r="K484" s="211"/>
      <c r="L484" s="210" t="s">
        <v>28</v>
      </c>
      <c r="M484" s="210" t="s">
        <v>28</v>
      </c>
      <c r="N484" s="210" t="s">
        <v>28</v>
      </c>
      <c r="O484" s="210" t="s">
        <v>28</v>
      </c>
      <c r="P484" s="210" t="s">
        <v>265</v>
      </c>
      <c r="Q484" s="210" t="s">
        <v>265</v>
      </c>
      <c r="R484" s="212"/>
      <c r="S484" s="60" t="str">
        <f t="shared" si="7"/>
        <v/>
      </c>
    </row>
    <row r="485" spans="2:19" s="78" customFormat="1" ht="15.6" customHeight="1" thickTop="1" thickBot="1" x14ac:dyDescent="0.25">
      <c r="B485" s="455"/>
      <c r="C485" s="462"/>
      <c r="D485" s="465"/>
      <c r="E485" s="472"/>
      <c r="F485" s="771"/>
      <c r="G485" s="120">
        <f>'Mapa de Risco'!F485</f>
        <v>0</v>
      </c>
      <c r="H485" s="772"/>
      <c r="I485" s="762"/>
      <c r="J485" s="210" t="s">
        <v>28</v>
      </c>
      <c r="K485" s="211"/>
      <c r="L485" s="210" t="s">
        <v>28</v>
      </c>
      <c r="M485" s="210" t="s">
        <v>28</v>
      </c>
      <c r="N485" s="210" t="s">
        <v>28</v>
      </c>
      <c r="O485" s="210" t="s">
        <v>28</v>
      </c>
      <c r="P485" s="210" t="s">
        <v>265</v>
      </c>
      <c r="Q485" s="210" t="s">
        <v>265</v>
      </c>
      <c r="R485" s="212"/>
      <c r="S485" s="60" t="str">
        <f t="shared" si="7"/>
        <v/>
      </c>
    </row>
    <row r="486" spans="2:19" s="78" customFormat="1" ht="15.6" customHeight="1" thickTop="1" thickBot="1" x14ac:dyDescent="0.25">
      <c r="B486" s="455"/>
      <c r="C486" s="462"/>
      <c r="D486" s="465"/>
      <c r="E486" s="472"/>
      <c r="F486" s="771"/>
      <c r="G486" s="120">
        <f>'Mapa de Risco'!F486</f>
        <v>0</v>
      </c>
      <c r="H486" s="772"/>
      <c r="I486" s="762"/>
      <c r="J486" s="210" t="s">
        <v>28</v>
      </c>
      <c r="K486" s="211"/>
      <c r="L486" s="210" t="s">
        <v>28</v>
      </c>
      <c r="M486" s="210" t="s">
        <v>28</v>
      </c>
      <c r="N486" s="210" t="s">
        <v>28</v>
      </c>
      <c r="O486" s="210" t="s">
        <v>28</v>
      </c>
      <c r="P486" s="210" t="s">
        <v>265</v>
      </c>
      <c r="Q486" s="210" t="s">
        <v>265</v>
      </c>
      <c r="R486" s="212"/>
      <c r="S486" s="60" t="str">
        <f t="shared" si="7"/>
        <v/>
      </c>
    </row>
    <row r="487" spans="2:19" s="78" customFormat="1" ht="15.6" customHeight="1" thickTop="1" thickBot="1" x14ac:dyDescent="0.25">
      <c r="B487" s="455"/>
      <c r="C487" s="462"/>
      <c r="D487" s="465"/>
      <c r="E487" s="472"/>
      <c r="F487" s="771"/>
      <c r="G487" s="120">
        <f>'Mapa de Risco'!F487</f>
        <v>0</v>
      </c>
      <c r="H487" s="772"/>
      <c r="I487" s="762"/>
      <c r="J487" s="210" t="s">
        <v>28</v>
      </c>
      <c r="K487" s="211"/>
      <c r="L487" s="210" t="s">
        <v>28</v>
      </c>
      <c r="M487" s="210" t="s">
        <v>28</v>
      </c>
      <c r="N487" s="210" t="s">
        <v>28</v>
      </c>
      <c r="O487" s="210" t="s">
        <v>28</v>
      </c>
      <c r="P487" s="210" t="s">
        <v>265</v>
      </c>
      <c r="Q487" s="210" t="s">
        <v>265</v>
      </c>
      <c r="R487" s="212"/>
      <c r="S487" s="60" t="str">
        <f t="shared" si="7"/>
        <v/>
      </c>
    </row>
    <row r="488" spans="2:19" s="78" customFormat="1" ht="15.6" customHeight="1" thickTop="1" thickBot="1" x14ac:dyDescent="0.25">
      <c r="B488" s="455"/>
      <c r="C488" s="462"/>
      <c r="D488" s="465"/>
      <c r="E488" s="472"/>
      <c r="F488" s="771"/>
      <c r="G488" s="120">
        <f>'Mapa de Risco'!F488</f>
        <v>0</v>
      </c>
      <c r="H488" s="772"/>
      <c r="I488" s="762"/>
      <c r="J488" s="210" t="s">
        <v>28</v>
      </c>
      <c r="K488" s="211"/>
      <c r="L488" s="210" t="s">
        <v>28</v>
      </c>
      <c r="M488" s="210" t="s">
        <v>28</v>
      </c>
      <c r="N488" s="210" t="s">
        <v>28</v>
      </c>
      <c r="O488" s="210" t="s">
        <v>28</v>
      </c>
      <c r="P488" s="210" t="s">
        <v>265</v>
      </c>
      <c r="Q488" s="210" t="s">
        <v>265</v>
      </c>
      <c r="R488" s="212"/>
      <c r="S488" s="60" t="str">
        <f t="shared" si="7"/>
        <v/>
      </c>
    </row>
    <row r="489" spans="2:19" s="78" customFormat="1" ht="15.6" customHeight="1" thickTop="1" thickBot="1" x14ac:dyDescent="0.25">
      <c r="B489" s="455"/>
      <c r="C489" s="462"/>
      <c r="D489" s="465"/>
      <c r="E489" s="472"/>
      <c r="F489" s="771"/>
      <c r="G489" s="120">
        <f>'Mapa de Risco'!F489</f>
        <v>0</v>
      </c>
      <c r="H489" s="772"/>
      <c r="I489" s="762"/>
      <c r="J489" s="210" t="s">
        <v>28</v>
      </c>
      <c r="K489" s="211"/>
      <c r="L489" s="210" t="s">
        <v>28</v>
      </c>
      <c r="M489" s="210" t="s">
        <v>28</v>
      </c>
      <c r="N489" s="210" t="s">
        <v>28</v>
      </c>
      <c r="O489" s="210" t="s">
        <v>28</v>
      </c>
      <c r="P489" s="210" t="s">
        <v>265</v>
      </c>
      <c r="Q489" s="210" t="s">
        <v>265</v>
      </c>
      <c r="R489" s="212"/>
      <c r="S489" s="60" t="str">
        <f t="shared" si="7"/>
        <v/>
      </c>
    </row>
    <row r="490" spans="2:19" s="78" customFormat="1" ht="15.6" customHeight="1" thickTop="1" thickBot="1" x14ac:dyDescent="0.25">
      <c r="B490" s="455"/>
      <c r="C490" s="462"/>
      <c r="D490" s="465"/>
      <c r="E490" s="472"/>
      <c r="F490" s="771"/>
      <c r="G490" s="120">
        <f>'Mapa de Risco'!F490</f>
        <v>0</v>
      </c>
      <c r="H490" s="772"/>
      <c r="I490" s="762"/>
      <c r="J490" s="210" t="s">
        <v>28</v>
      </c>
      <c r="K490" s="211"/>
      <c r="L490" s="210" t="s">
        <v>28</v>
      </c>
      <c r="M490" s="210" t="s">
        <v>28</v>
      </c>
      <c r="N490" s="210" t="s">
        <v>28</v>
      </c>
      <c r="O490" s="210" t="s">
        <v>28</v>
      </c>
      <c r="P490" s="210" t="s">
        <v>265</v>
      </c>
      <c r="Q490" s="210" t="s">
        <v>265</v>
      </c>
      <c r="R490" s="212"/>
      <c r="S490" s="60" t="str">
        <f t="shared" si="7"/>
        <v/>
      </c>
    </row>
    <row r="491" spans="2:19" s="78" customFormat="1" ht="15.6" customHeight="1" thickTop="1" thickBot="1" x14ac:dyDescent="0.25">
      <c r="B491" s="456"/>
      <c r="C491" s="463"/>
      <c r="D491" s="466"/>
      <c r="E491" s="473"/>
      <c r="F491" s="771"/>
      <c r="G491" s="120">
        <f>'Mapa de Risco'!F491</f>
        <v>0</v>
      </c>
      <c r="H491" s="772"/>
      <c r="I491" s="763"/>
      <c r="J491" s="210" t="s">
        <v>28</v>
      </c>
      <c r="K491" s="211"/>
      <c r="L491" s="210" t="s">
        <v>28</v>
      </c>
      <c r="M491" s="210" t="s">
        <v>28</v>
      </c>
      <c r="N491" s="210" t="s">
        <v>28</v>
      </c>
      <c r="O491" s="210" t="s">
        <v>28</v>
      </c>
      <c r="P491" s="210" t="s">
        <v>265</v>
      </c>
      <c r="Q491" s="210" t="s">
        <v>265</v>
      </c>
      <c r="R491" s="212"/>
      <c r="S491" s="60" t="str">
        <f t="shared" si="7"/>
        <v/>
      </c>
    </row>
    <row r="492" spans="2:19" s="78" customFormat="1" ht="13.9" customHeight="1" thickTop="1" thickBot="1" x14ac:dyDescent="0.25">
      <c r="B492" s="457" t="str">
        <f>'Mapa de Risco'!B492:B571</f>
        <v>Subp.07</v>
      </c>
      <c r="C492" s="458">
        <f>'Mapa de Risco'!C492:C571</f>
        <v>0</v>
      </c>
      <c r="D492" s="445" t="str">
        <f>'Mapa de Risco'!D492:D501</f>
        <v>FCS.01</v>
      </c>
      <c r="E492" s="470">
        <f>'Mapa de Risco'!E492:E501</f>
        <v>0</v>
      </c>
      <c r="F492" s="766" t="str">
        <f>'Mapa de Risco'!G492:G501</f>
        <v>Evento 49</v>
      </c>
      <c r="G492" s="123">
        <f>'Mapa de Risco'!F492</f>
        <v>0</v>
      </c>
      <c r="H492" s="770" t="str">
        <f>'Avaliar os Controles Existent.'!AD492:AD501</f>
        <v/>
      </c>
      <c r="I492" s="758"/>
      <c r="J492" s="207" t="s">
        <v>28</v>
      </c>
      <c r="K492" s="208"/>
      <c r="L492" s="207" t="s">
        <v>28</v>
      </c>
      <c r="M492" s="207" t="s">
        <v>28</v>
      </c>
      <c r="N492" s="207" t="s">
        <v>28</v>
      </c>
      <c r="O492" s="207" t="s">
        <v>28</v>
      </c>
      <c r="P492" s="207" t="s">
        <v>265</v>
      </c>
      <c r="Q492" s="207" t="s">
        <v>265</v>
      </c>
      <c r="R492" s="209"/>
      <c r="S492" s="9" t="str">
        <f t="shared" si="7"/>
        <v/>
      </c>
    </row>
    <row r="493" spans="2:19" s="78" customFormat="1" ht="13.9" customHeight="1" thickTop="1" thickBot="1" x14ac:dyDescent="0.25">
      <c r="B493" s="446"/>
      <c r="C493" s="459"/>
      <c r="D493" s="446"/>
      <c r="E493" s="459"/>
      <c r="F493" s="766"/>
      <c r="G493" s="123">
        <f>'Mapa de Risco'!F493</f>
        <v>0</v>
      </c>
      <c r="H493" s="770"/>
      <c r="I493" s="759"/>
      <c r="J493" s="207" t="s">
        <v>28</v>
      </c>
      <c r="K493" s="208"/>
      <c r="L493" s="207" t="s">
        <v>28</v>
      </c>
      <c r="M493" s="207" t="s">
        <v>28</v>
      </c>
      <c r="N493" s="207" t="s">
        <v>28</v>
      </c>
      <c r="O493" s="207" t="s">
        <v>28</v>
      </c>
      <c r="P493" s="207" t="s">
        <v>265</v>
      </c>
      <c r="Q493" s="207" t="s">
        <v>265</v>
      </c>
      <c r="R493" s="209"/>
      <c r="S493" s="9" t="str">
        <f t="shared" si="7"/>
        <v/>
      </c>
    </row>
    <row r="494" spans="2:19" s="78" customFormat="1" ht="13.9" customHeight="1" thickTop="1" thickBot="1" x14ac:dyDescent="0.25">
      <c r="B494" s="446"/>
      <c r="C494" s="459"/>
      <c r="D494" s="446"/>
      <c r="E494" s="459"/>
      <c r="F494" s="766"/>
      <c r="G494" s="123">
        <f>'Mapa de Risco'!F494</f>
        <v>0</v>
      </c>
      <c r="H494" s="770"/>
      <c r="I494" s="759"/>
      <c r="J494" s="207" t="s">
        <v>28</v>
      </c>
      <c r="K494" s="208"/>
      <c r="L494" s="207" t="s">
        <v>28</v>
      </c>
      <c r="M494" s="207" t="s">
        <v>28</v>
      </c>
      <c r="N494" s="207" t="s">
        <v>28</v>
      </c>
      <c r="O494" s="207" t="s">
        <v>28</v>
      </c>
      <c r="P494" s="207" t="s">
        <v>265</v>
      </c>
      <c r="Q494" s="207" t="s">
        <v>265</v>
      </c>
      <c r="R494" s="209"/>
      <c r="S494" s="9" t="str">
        <f t="shared" si="7"/>
        <v/>
      </c>
    </row>
    <row r="495" spans="2:19" s="78" customFormat="1" ht="13.9" customHeight="1" thickTop="1" thickBot="1" x14ac:dyDescent="0.25">
      <c r="B495" s="446"/>
      <c r="C495" s="459"/>
      <c r="D495" s="446"/>
      <c r="E495" s="459"/>
      <c r="F495" s="766"/>
      <c r="G495" s="123">
        <f>'Mapa de Risco'!F495</f>
        <v>0</v>
      </c>
      <c r="H495" s="770"/>
      <c r="I495" s="759"/>
      <c r="J495" s="207" t="s">
        <v>28</v>
      </c>
      <c r="K495" s="208"/>
      <c r="L495" s="207" t="s">
        <v>28</v>
      </c>
      <c r="M495" s="207" t="s">
        <v>28</v>
      </c>
      <c r="N495" s="207" t="s">
        <v>28</v>
      </c>
      <c r="O495" s="207" t="s">
        <v>28</v>
      </c>
      <c r="P495" s="207" t="s">
        <v>265</v>
      </c>
      <c r="Q495" s="207" t="s">
        <v>265</v>
      </c>
      <c r="R495" s="209"/>
      <c r="S495" s="9" t="str">
        <f t="shared" si="7"/>
        <v/>
      </c>
    </row>
    <row r="496" spans="2:19" s="78" customFormat="1" ht="13.9" customHeight="1" thickTop="1" thickBot="1" x14ac:dyDescent="0.25">
      <c r="B496" s="446"/>
      <c r="C496" s="459"/>
      <c r="D496" s="446"/>
      <c r="E496" s="459"/>
      <c r="F496" s="766"/>
      <c r="G496" s="123">
        <f>'Mapa de Risco'!F496</f>
        <v>0</v>
      </c>
      <c r="H496" s="770"/>
      <c r="I496" s="759"/>
      <c r="J496" s="207" t="s">
        <v>28</v>
      </c>
      <c r="K496" s="208"/>
      <c r="L496" s="207" t="s">
        <v>28</v>
      </c>
      <c r="M496" s="207" t="s">
        <v>28</v>
      </c>
      <c r="N496" s="207" t="s">
        <v>28</v>
      </c>
      <c r="O496" s="207" t="s">
        <v>28</v>
      </c>
      <c r="P496" s="207" t="s">
        <v>265</v>
      </c>
      <c r="Q496" s="207" t="s">
        <v>265</v>
      </c>
      <c r="R496" s="209"/>
      <c r="S496" s="9" t="str">
        <f t="shared" si="7"/>
        <v/>
      </c>
    </row>
    <row r="497" spans="2:19" s="78" customFormat="1" ht="13.9" customHeight="1" thickTop="1" thickBot="1" x14ac:dyDescent="0.25">
      <c r="B497" s="446"/>
      <c r="C497" s="459"/>
      <c r="D497" s="446"/>
      <c r="E497" s="459"/>
      <c r="F497" s="766"/>
      <c r="G497" s="123">
        <f>'Mapa de Risco'!F497</f>
        <v>0</v>
      </c>
      <c r="H497" s="770"/>
      <c r="I497" s="759"/>
      <c r="J497" s="207" t="s">
        <v>28</v>
      </c>
      <c r="K497" s="208"/>
      <c r="L497" s="207" t="s">
        <v>28</v>
      </c>
      <c r="M497" s="207" t="s">
        <v>28</v>
      </c>
      <c r="N497" s="207" t="s">
        <v>28</v>
      </c>
      <c r="O497" s="207" t="s">
        <v>28</v>
      </c>
      <c r="P497" s="207" t="s">
        <v>265</v>
      </c>
      <c r="Q497" s="207" t="s">
        <v>265</v>
      </c>
      <c r="R497" s="209"/>
      <c r="S497" s="9" t="str">
        <f t="shared" si="7"/>
        <v/>
      </c>
    </row>
    <row r="498" spans="2:19" s="78" customFormat="1" ht="13.9" customHeight="1" thickTop="1" thickBot="1" x14ac:dyDescent="0.25">
      <c r="B498" s="446"/>
      <c r="C498" s="459"/>
      <c r="D498" s="446"/>
      <c r="E498" s="459"/>
      <c r="F498" s="766"/>
      <c r="G498" s="123">
        <f>'Mapa de Risco'!F498</f>
        <v>0</v>
      </c>
      <c r="H498" s="770"/>
      <c r="I498" s="759"/>
      <c r="J498" s="207" t="s">
        <v>28</v>
      </c>
      <c r="K498" s="208"/>
      <c r="L498" s="207" t="s">
        <v>28</v>
      </c>
      <c r="M498" s="207" t="s">
        <v>28</v>
      </c>
      <c r="N498" s="207" t="s">
        <v>28</v>
      </c>
      <c r="O498" s="207" t="s">
        <v>28</v>
      </c>
      <c r="P498" s="207" t="s">
        <v>265</v>
      </c>
      <c r="Q498" s="207" t="s">
        <v>265</v>
      </c>
      <c r="R498" s="209"/>
      <c r="S498" s="9" t="str">
        <f t="shared" si="7"/>
        <v/>
      </c>
    </row>
    <row r="499" spans="2:19" s="78" customFormat="1" ht="13.9" customHeight="1" thickTop="1" thickBot="1" x14ac:dyDescent="0.25">
      <c r="B499" s="446"/>
      <c r="C499" s="459"/>
      <c r="D499" s="446"/>
      <c r="E499" s="459"/>
      <c r="F499" s="766"/>
      <c r="G499" s="123">
        <f>'Mapa de Risco'!F499</f>
        <v>0</v>
      </c>
      <c r="H499" s="770"/>
      <c r="I499" s="759"/>
      <c r="J499" s="207" t="s">
        <v>28</v>
      </c>
      <c r="K499" s="208"/>
      <c r="L499" s="207" t="s">
        <v>28</v>
      </c>
      <c r="M499" s="207" t="s">
        <v>28</v>
      </c>
      <c r="N499" s="207" t="s">
        <v>28</v>
      </c>
      <c r="O499" s="207" t="s">
        <v>28</v>
      </c>
      <c r="P499" s="207" t="s">
        <v>265</v>
      </c>
      <c r="Q499" s="207" t="s">
        <v>265</v>
      </c>
      <c r="R499" s="209"/>
      <c r="S499" s="9" t="str">
        <f t="shared" si="7"/>
        <v/>
      </c>
    </row>
    <row r="500" spans="2:19" s="78" customFormat="1" ht="13.9" customHeight="1" thickTop="1" thickBot="1" x14ac:dyDescent="0.25">
      <c r="B500" s="446"/>
      <c r="C500" s="459"/>
      <c r="D500" s="446"/>
      <c r="E500" s="459"/>
      <c r="F500" s="766"/>
      <c r="G500" s="123">
        <f>'Mapa de Risco'!F500</f>
        <v>0</v>
      </c>
      <c r="H500" s="770"/>
      <c r="I500" s="759"/>
      <c r="J500" s="207" t="s">
        <v>28</v>
      </c>
      <c r="K500" s="208"/>
      <c r="L500" s="207" t="s">
        <v>28</v>
      </c>
      <c r="M500" s="207" t="s">
        <v>28</v>
      </c>
      <c r="N500" s="207" t="s">
        <v>28</v>
      </c>
      <c r="O500" s="207" t="s">
        <v>28</v>
      </c>
      <c r="P500" s="207" t="s">
        <v>265</v>
      </c>
      <c r="Q500" s="207" t="s">
        <v>265</v>
      </c>
      <c r="R500" s="209"/>
      <c r="S500" s="9" t="str">
        <f t="shared" si="7"/>
        <v/>
      </c>
    </row>
    <row r="501" spans="2:19" s="78" customFormat="1" ht="13.9" customHeight="1" thickTop="1" thickBot="1" x14ac:dyDescent="0.25">
      <c r="B501" s="446"/>
      <c r="C501" s="459"/>
      <c r="D501" s="447"/>
      <c r="E501" s="460"/>
      <c r="F501" s="766"/>
      <c r="G501" s="123">
        <f>'Mapa de Risco'!F501</f>
        <v>0</v>
      </c>
      <c r="H501" s="770"/>
      <c r="I501" s="760"/>
      <c r="J501" s="207" t="s">
        <v>28</v>
      </c>
      <c r="K501" s="208"/>
      <c r="L501" s="207" t="s">
        <v>28</v>
      </c>
      <c r="M501" s="207" t="s">
        <v>28</v>
      </c>
      <c r="N501" s="207" t="s">
        <v>28</v>
      </c>
      <c r="O501" s="207" t="s">
        <v>28</v>
      </c>
      <c r="P501" s="207" t="s">
        <v>265</v>
      </c>
      <c r="Q501" s="207" t="s">
        <v>265</v>
      </c>
      <c r="R501" s="209"/>
      <c r="S501" s="9" t="str">
        <f t="shared" si="7"/>
        <v/>
      </c>
    </row>
    <row r="502" spans="2:19" s="78" customFormat="1" ht="13.9" customHeight="1" thickTop="1" thickBot="1" x14ac:dyDescent="0.25">
      <c r="B502" s="446"/>
      <c r="C502" s="459"/>
      <c r="D502" s="445" t="str">
        <f>'Mapa de Risco'!D502:D511</f>
        <v>FCS.02</v>
      </c>
      <c r="E502" s="470">
        <f>'Mapa de Risco'!E502:E511</f>
        <v>0</v>
      </c>
      <c r="F502" s="766" t="str">
        <f>'Mapa de Risco'!G502:G511</f>
        <v>Evento 50</v>
      </c>
      <c r="G502" s="123">
        <f>'Mapa de Risco'!F502</f>
        <v>0</v>
      </c>
      <c r="H502" s="770" t="str">
        <f>'Avaliar os Controles Existent.'!AD502:AD511</f>
        <v/>
      </c>
      <c r="I502" s="758"/>
      <c r="J502" s="207" t="s">
        <v>28</v>
      </c>
      <c r="K502" s="208"/>
      <c r="L502" s="207" t="s">
        <v>28</v>
      </c>
      <c r="M502" s="207" t="s">
        <v>28</v>
      </c>
      <c r="N502" s="207" t="s">
        <v>28</v>
      </c>
      <c r="O502" s="207" t="s">
        <v>28</v>
      </c>
      <c r="P502" s="207" t="s">
        <v>265</v>
      </c>
      <c r="Q502" s="207" t="s">
        <v>265</v>
      </c>
      <c r="R502" s="209"/>
      <c r="S502" s="9" t="str">
        <f t="shared" si="7"/>
        <v/>
      </c>
    </row>
    <row r="503" spans="2:19" s="78" customFormat="1" ht="13.9" customHeight="1" thickTop="1" thickBot="1" x14ac:dyDescent="0.25">
      <c r="B503" s="446"/>
      <c r="C503" s="459"/>
      <c r="D503" s="446"/>
      <c r="E503" s="459"/>
      <c r="F503" s="766"/>
      <c r="G503" s="123">
        <f>'Mapa de Risco'!F503</f>
        <v>0</v>
      </c>
      <c r="H503" s="770"/>
      <c r="I503" s="759"/>
      <c r="J503" s="207" t="s">
        <v>28</v>
      </c>
      <c r="K503" s="208"/>
      <c r="L503" s="207" t="s">
        <v>28</v>
      </c>
      <c r="M503" s="207" t="s">
        <v>28</v>
      </c>
      <c r="N503" s="207" t="s">
        <v>28</v>
      </c>
      <c r="O503" s="207" t="s">
        <v>28</v>
      </c>
      <c r="P503" s="207" t="s">
        <v>265</v>
      </c>
      <c r="Q503" s="207" t="s">
        <v>265</v>
      </c>
      <c r="R503" s="209"/>
      <c r="S503" s="9" t="str">
        <f t="shared" si="7"/>
        <v/>
      </c>
    </row>
    <row r="504" spans="2:19" s="78" customFormat="1" ht="13.9" customHeight="1" thickTop="1" thickBot="1" x14ac:dyDescent="0.25">
      <c r="B504" s="446"/>
      <c r="C504" s="459"/>
      <c r="D504" s="446"/>
      <c r="E504" s="459"/>
      <c r="F504" s="766"/>
      <c r="G504" s="123">
        <f>'Mapa de Risco'!F504</f>
        <v>0</v>
      </c>
      <c r="H504" s="770"/>
      <c r="I504" s="759"/>
      <c r="J504" s="207" t="s">
        <v>28</v>
      </c>
      <c r="K504" s="208"/>
      <c r="L504" s="207" t="s">
        <v>28</v>
      </c>
      <c r="M504" s="207" t="s">
        <v>28</v>
      </c>
      <c r="N504" s="207" t="s">
        <v>28</v>
      </c>
      <c r="O504" s="207" t="s">
        <v>28</v>
      </c>
      <c r="P504" s="207" t="s">
        <v>265</v>
      </c>
      <c r="Q504" s="207" t="s">
        <v>265</v>
      </c>
      <c r="R504" s="209"/>
      <c r="S504" s="9" t="str">
        <f t="shared" si="7"/>
        <v/>
      </c>
    </row>
    <row r="505" spans="2:19" s="78" customFormat="1" ht="13.9" customHeight="1" thickTop="1" thickBot="1" x14ac:dyDescent="0.25">
      <c r="B505" s="446"/>
      <c r="C505" s="459"/>
      <c r="D505" s="446"/>
      <c r="E505" s="459"/>
      <c r="F505" s="766"/>
      <c r="G505" s="123">
        <f>'Mapa de Risco'!F505</f>
        <v>0</v>
      </c>
      <c r="H505" s="770"/>
      <c r="I505" s="759"/>
      <c r="J505" s="207" t="s">
        <v>28</v>
      </c>
      <c r="K505" s="208"/>
      <c r="L505" s="207" t="s">
        <v>28</v>
      </c>
      <c r="M505" s="207" t="s">
        <v>28</v>
      </c>
      <c r="N505" s="207" t="s">
        <v>28</v>
      </c>
      <c r="O505" s="207" t="s">
        <v>28</v>
      </c>
      <c r="P505" s="207" t="s">
        <v>265</v>
      </c>
      <c r="Q505" s="207" t="s">
        <v>265</v>
      </c>
      <c r="R505" s="209"/>
      <c r="S505" s="9" t="str">
        <f t="shared" si="7"/>
        <v/>
      </c>
    </row>
    <row r="506" spans="2:19" s="78" customFormat="1" ht="13.9" customHeight="1" thickTop="1" thickBot="1" x14ac:dyDescent="0.25">
      <c r="B506" s="446"/>
      <c r="C506" s="459"/>
      <c r="D506" s="446"/>
      <c r="E506" s="459"/>
      <c r="F506" s="766"/>
      <c r="G506" s="123">
        <f>'Mapa de Risco'!F506</f>
        <v>0</v>
      </c>
      <c r="H506" s="770"/>
      <c r="I506" s="759"/>
      <c r="J506" s="207" t="s">
        <v>28</v>
      </c>
      <c r="K506" s="208"/>
      <c r="L506" s="207" t="s">
        <v>28</v>
      </c>
      <c r="M506" s="207" t="s">
        <v>28</v>
      </c>
      <c r="N506" s="207" t="s">
        <v>28</v>
      </c>
      <c r="O506" s="207" t="s">
        <v>28</v>
      </c>
      <c r="P506" s="207" t="s">
        <v>265</v>
      </c>
      <c r="Q506" s="207" t="s">
        <v>265</v>
      </c>
      <c r="R506" s="209"/>
      <c r="S506" s="9" t="str">
        <f t="shared" si="7"/>
        <v/>
      </c>
    </row>
    <row r="507" spans="2:19" s="78" customFormat="1" ht="13.9" customHeight="1" thickTop="1" thickBot="1" x14ac:dyDescent="0.25">
      <c r="B507" s="446"/>
      <c r="C507" s="459"/>
      <c r="D507" s="446"/>
      <c r="E507" s="459"/>
      <c r="F507" s="766"/>
      <c r="G507" s="123">
        <f>'Mapa de Risco'!F507</f>
        <v>0</v>
      </c>
      <c r="H507" s="770"/>
      <c r="I507" s="759"/>
      <c r="J507" s="207" t="s">
        <v>28</v>
      </c>
      <c r="K507" s="208"/>
      <c r="L507" s="207" t="s">
        <v>28</v>
      </c>
      <c r="M507" s="207" t="s">
        <v>28</v>
      </c>
      <c r="N507" s="207" t="s">
        <v>28</v>
      </c>
      <c r="O507" s="207" t="s">
        <v>28</v>
      </c>
      <c r="P507" s="207" t="s">
        <v>265</v>
      </c>
      <c r="Q507" s="207" t="s">
        <v>265</v>
      </c>
      <c r="R507" s="209"/>
      <c r="S507" s="9" t="str">
        <f t="shared" si="7"/>
        <v/>
      </c>
    </row>
    <row r="508" spans="2:19" s="78" customFormat="1" ht="13.9" customHeight="1" thickTop="1" thickBot="1" x14ac:dyDescent="0.25">
      <c r="B508" s="446"/>
      <c r="C508" s="459"/>
      <c r="D508" s="446"/>
      <c r="E508" s="459"/>
      <c r="F508" s="766"/>
      <c r="G508" s="123">
        <f>'Mapa de Risco'!F508</f>
        <v>0</v>
      </c>
      <c r="H508" s="770"/>
      <c r="I508" s="759"/>
      <c r="J508" s="207" t="s">
        <v>28</v>
      </c>
      <c r="K508" s="208"/>
      <c r="L508" s="207" t="s">
        <v>28</v>
      </c>
      <c r="M508" s="207" t="s">
        <v>28</v>
      </c>
      <c r="N508" s="207" t="s">
        <v>28</v>
      </c>
      <c r="O508" s="207" t="s">
        <v>28</v>
      </c>
      <c r="P508" s="207" t="s">
        <v>265</v>
      </c>
      <c r="Q508" s="207" t="s">
        <v>265</v>
      </c>
      <c r="R508" s="209"/>
      <c r="S508" s="9" t="str">
        <f t="shared" si="7"/>
        <v/>
      </c>
    </row>
    <row r="509" spans="2:19" s="78" customFormat="1" ht="13.9" customHeight="1" thickTop="1" thickBot="1" x14ac:dyDescent="0.25">
      <c r="B509" s="446"/>
      <c r="C509" s="459"/>
      <c r="D509" s="446"/>
      <c r="E509" s="459"/>
      <c r="F509" s="766"/>
      <c r="G509" s="123">
        <f>'Mapa de Risco'!F509</f>
        <v>0</v>
      </c>
      <c r="H509" s="770"/>
      <c r="I509" s="759"/>
      <c r="J509" s="207" t="s">
        <v>28</v>
      </c>
      <c r="K509" s="208"/>
      <c r="L509" s="207" t="s">
        <v>28</v>
      </c>
      <c r="M509" s="207" t="s">
        <v>28</v>
      </c>
      <c r="N509" s="207" t="s">
        <v>28</v>
      </c>
      <c r="O509" s="207" t="s">
        <v>28</v>
      </c>
      <c r="P509" s="207" t="s">
        <v>265</v>
      </c>
      <c r="Q509" s="207" t="s">
        <v>265</v>
      </c>
      <c r="R509" s="209"/>
      <c r="S509" s="9" t="str">
        <f t="shared" si="7"/>
        <v/>
      </c>
    </row>
    <row r="510" spans="2:19" s="78" customFormat="1" ht="13.9" customHeight="1" thickTop="1" thickBot="1" x14ac:dyDescent="0.25">
      <c r="B510" s="446"/>
      <c r="C510" s="459"/>
      <c r="D510" s="446"/>
      <c r="E510" s="459"/>
      <c r="F510" s="766"/>
      <c r="G510" s="123">
        <f>'Mapa de Risco'!F510</f>
        <v>0</v>
      </c>
      <c r="H510" s="770"/>
      <c r="I510" s="759"/>
      <c r="J510" s="207" t="s">
        <v>28</v>
      </c>
      <c r="K510" s="208"/>
      <c r="L510" s="207" t="s">
        <v>28</v>
      </c>
      <c r="M510" s="207" t="s">
        <v>28</v>
      </c>
      <c r="N510" s="207" t="s">
        <v>28</v>
      </c>
      <c r="O510" s="207" t="s">
        <v>28</v>
      </c>
      <c r="P510" s="207" t="s">
        <v>265</v>
      </c>
      <c r="Q510" s="207" t="s">
        <v>265</v>
      </c>
      <c r="R510" s="209"/>
      <c r="S510" s="9" t="str">
        <f t="shared" si="7"/>
        <v/>
      </c>
    </row>
    <row r="511" spans="2:19" s="78" customFormat="1" ht="13.9" customHeight="1" thickTop="1" thickBot="1" x14ac:dyDescent="0.25">
      <c r="B511" s="446"/>
      <c r="C511" s="459"/>
      <c r="D511" s="447"/>
      <c r="E511" s="460"/>
      <c r="F511" s="766"/>
      <c r="G511" s="123">
        <f>'Mapa de Risco'!F511</f>
        <v>0</v>
      </c>
      <c r="H511" s="770"/>
      <c r="I511" s="760"/>
      <c r="J511" s="207" t="s">
        <v>28</v>
      </c>
      <c r="K511" s="208"/>
      <c r="L511" s="207" t="s">
        <v>28</v>
      </c>
      <c r="M511" s="207" t="s">
        <v>28</v>
      </c>
      <c r="N511" s="207" t="s">
        <v>28</v>
      </c>
      <c r="O511" s="207" t="s">
        <v>28</v>
      </c>
      <c r="P511" s="207" t="s">
        <v>265</v>
      </c>
      <c r="Q511" s="207" t="s">
        <v>265</v>
      </c>
      <c r="R511" s="209"/>
      <c r="S511" s="9" t="str">
        <f t="shared" si="7"/>
        <v/>
      </c>
    </row>
    <row r="512" spans="2:19" s="78" customFormat="1" ht="13.9" customHeight="1" thickTop="1" thickBot="1" x14ac:dyDescent="0.25">
      <c r="B512" s="446"/>
      <c r="C512" s="459"/>
      <c r="D512" s="445" t="str">
        <f>'Mapa de Risco'!D512:D521</f>
        <v>FCS.03</v>
      </c>
      <c r="E512" s="470">
        <f>'Mapa de Risco'!E512:E521</f>
        <v>0</v>
      </c>
      <c r="F512" s="766" t="str">
        <f>'Mapa de Risco'!G512:G521</f>
        <v>Evento 51</v>
      </c>
      <c r="G512" s="123">
        <f>'Mapa de Risco'!F512</f>
        <v>0</v>
      </c>
      <c r="H512" s="770" t="str">
        <f>'Avaliar os Controles Existent.'!AD512:AD521</f>
        <v/>
      </c>
      <c r="I512" s="758"/>
      <c r="J512" s="207" t="s">
        <v>28</v>
      </c>
      <c r="K512" s="208"/>
      <c r="L512" s="207" t="s">
        <v>28</v>
      </c>
      <c r="M512" s="207" t="s">
        <v>28</v>
      </c>
      <c r="N512" s="207" t="s">
        <v>28</v>
      </c>
      <c r="O512" s="207" t="s">
        <v>28</v>
      </c>
      <c r="P512" s="207" t="s">
        <v>265</v>
      </c>
      <c r="Q512" s="207" t="s">
        <v>265</v>
      </c>
      <c r="R512" s="209"/>
      <c r="S512" s="9" t="str">
        <f t="shared" si="7"/>
        <v/>
      </c>
    </row>
    <row r="513" spans="2:19" s="78" customFormat="1" ht="13.9" customHeight="1" thickTop="1" thickBot="1" x14ac:dyDescent="0.25">
      <c r="B513" s="446"/>
      <c r="C513" s="459"/>
      <c r="D513" s="446"/>
      <c r="E513" s="459"/>
      <c r="F513" s="766"/>
      <c r="G513" s="123">
        <f>'Mapa de Risco'!F513</f>
        <v>0</v>
      </c>
      <c r="H513" s="770"/>
      <c r="I513" s="759"/>
      <c r="J513" s="207" t="s">
        <v>28</v>
      </c>
      <c r="K513" s="208"/>
      <c r="L513" s="207" t="s">
        <v>28</v>
      </c>
      <c r="M513" s="207" t="s">
        <v>28</v>
      </c>
      <c r="N513" s="207" t="s">
        <v>28</v>
      </c>
      <c r="O513" s="207" t="s">
        <v>28</v>
      </c>
      <c r="P513" s="207" t="s">
        <v>265</v>
      </c>
      <c r="Q513" s="207" t="s">
        <v>265</v>
      </c>
      <c r="R513" s="209"/>
      <c r="S513" s="9" t="str">
        <f t="shared" si="7"/>
        <v/>
      </c>
    </row>
    <row r="514" spans="2:19" s="78" customFormat="1" ht="13.9" customHeight="1" thickTop="1" thickBot="1" x14ac:dyDescent="0.25">
      <c r="B514" s="446"/>
      <c r="C514" s="459"/>
      <c r="D514" s="446"/>
      <c r="E514" s="459"/>
      <c r="F514" s="766"/>
      <c r="G514" s="123">
        <f>'Mapa de Risco'!F514</f>
        <v>0</v>
      </c>
      <c r="H514" s="770"/>
      <c r="I514" s="759"/>
      <c r="J514" s="207" t="s">
        <v>28</v>
      </c>
      <c r="K514" s="208"/>
      <c r="L514" s="207" t="s">
        <v>28</v>
      </c>
      <c r="M514" s="207" t="s">
        <v>28</v>
      </c>
      <c r="N514" s="207" t="s">
        <v>28</v>
      </c>
      <c r="O514" s="207" t="s">
        <v>28</v>
      </c>
      <c r="P514" s="207" t="s">
        <v>265</v>
      </c>
      <c r="Q514" s="207" t="s">
        <v>265</v>
      </c>
      <c r="R514" s="209"/>
      <c r="S514" s="9" t="str">
        <f t="shared" si="7"/>
        <v/>
      </c>
    </row>
    <row r="515" spans="2:19" s="78" customFormat="1" ht="13.9" customHeight="1" thickTop="1" thickBot="1" x14ac:dyDescent="0.25">
      <c r="B515" s="446"/>
      <c r="C515" s="459"/>
      <c r="D515" s="446"/>
      <c r="E515" s="459"/>
      <c r="F515" s="766"/>
      <c r="G515" s="123">
        <f>'Mapa de Risco'!F515</f>
        <v>0</v>
      </c>
      <c r="H515" s="770"/>
      <c r="I515" s="759"/>
      <c r="J515" s="207" t="s">
        <v>28</v>
      </c>
      <c r="K515" s="208"/>
      <c r="L515" s="207" t="s">
        <v>28</v>
      </c>
      <c r="M515" s="207" t="s">
        <v>28</v>
      </c>
      <c r="N515" s="207" t="s">
        <v>28</v>
      </c>
      <c r="O515" s="207" t="s">
        <v>28</v>
      </c>
      <c r="P515" s="207" t="s">
        <v>265</v>
      </c>
      <c r="Q515" s="207" t="s">
        <v>265</v>
      </c>
      <c r="R515" s="209"/>
      <c r="S515" s="9" t="str">
        <f t="shared" si="7"/>
        <v/>
      </c>
    </row>
    <row r="516" spans="2:19" s="78" customFormat="1" ht="13.9" customHeight="1" thickTop="1" thickBot="1" x14ac:dyDescent="0.25">
      <c r="B516" s="446"/>
      <c r="C516" s="459"/>
      <c r="D516" s="446"/>
      <c r="E516" s="459"/>
      <c r="F516" s="766"/>
      <c r="G516" s="123">
        <f>'Mapa de Risco'!F516</f>
        <v>0</v>
      </c>
      <c r="H516" s="770"/>
      <c r="I516" s="759"/>
      <c r="J516" s="207" t="s">
        <v>28</v>
      </c>
      <c r="K516" s="208"/>
      <c r="L516" s="207" t="s">
        <v>28</v>
      </c>
      <c r="M516" s="207" t="s">
        <v>28</v>
      </c>
      <c r="N516" s="207" t="s">
        <v>28</v>
      </c>
      <c r="O516" s="207" t="s">
        <v>28</v>
      </c>
      <c r="P516" s="207" t="s">
        <v>265</v>
      </c>
      <c r="Q516" s="207" t="s">
        <v>265</v>
      </c>
      <c r="R516" s="209"/>
      <c r="S516" s="9" t="str">
        <f t="shared" si="7"/>
        <v/>
      </c>
    </row>
    <row r="517" spans="2:19" s="78" customFormat="1" ht="13.9" customHeight="1" thickTop="1" thickBot="1" x14ac:dyDescent="0.25">
      <c r="B517" s="446"/>
      <c r="C517" s="459"/>
      <c r="D517" s="446"/>
      <c r="E517" s="459"/>
      <c r="F517" s="766"/>
      <c r="G517" s="123">
        <f>'Mapa de Risco'!F517</f>
        <v>0</v>
      </c>
      <c r="H517" s="770"/>
      <c r="I517" s="759"/>
      <c r="J517" s="207" t="s">
        <v>28</v>
      </c>
      <c r="K517" s="208"/>
      <c r="L517" s="207" t="s">
        <v>28</v>
      </c>
      <c r="M517" s="207" t="s">
        <v>28</v>
      </c>
      <c r="N517" s="207" t="s">
        <v>28</v>
      </c>
      <c r="O517" s="207" t="s">
        <v>28</v>
      </c>
      <c r="P517" s="207" t="s">
        <v>265</v>
      </c>
      <c r="Q517" s="207" t="s">
        <v>265</v>
      </c>
      <c r="R517" s="209"/>
      <c r="S517" s="9" t="str">
        <f t="shared" si="7"/>
        <v/>
      </c>
    </row>
    <row r="518" spans="2:19" s="78" customFormat="1" ht="13.9" customHeight="1" thickTop="1" thickBot="1" x14ac:dyDescent="0.25">
      <c r="B518" s="446"/>
      <c r="C518" s="459"/>
      <c r="D518" s="446"/>
      <c r="E518" s="459"/>
      <c r="F518" s="766"/>
      <c r="G518" s="123">
        <f>'Mapa de Risco'!F518</f>
        <v>0</v>
      </c>
      <c r="H518" s="770"/>
      <c r="I518" s="759"/>
      <c r="J518" s="207" t="s">
        <v>28</v>
      </c>
      <c r="K518" s="208"/>
      <c r="L518" s="207" t="s">
        <v>28</v>
      </c>
      <c r="M518" s="207" t="s">
        <v>28</v>
      </c>
      <c r="N518" s="207" t="s">
        <v>28</v>
      </c>
      <c r="O518" s="207" t="s">
        <v>28</v>
      </c>
      <c r="P518" s="207" t="s">
        <v>265</v>
      </c>
      <c r="Q518" s="207" t="s">
        <v>265</v>
      </c>
      <c r="R518" s="209"/>
      <c r="S518" s="9" t="str">
        <f t="shared" si="7"/>
        <v/>
      </c>
    </row>
    <row r="519" spans="2:19" s="78" customFormat="1" ht="13.9" customHeight="1" thickTop="1" thickBot="1" x14ac:dyDescent="0.25">
      <c r="B519" s="446"/>
      <c r="C519" s="459"/>
      <c r="D519" s="446"/>
      <c r="E519" s="459"/>
      <c r="F519" s="766"/>
      <c r="G519" s="123">
        <f>'Mapa de Risco'!F519</f>
        <v>0</v>
      </c>
      <c r="H519" s="770"/>
      <c r="I519" s="759"/>
      <c r="J519" s="207" t="s">
        <v>28</v>
      </c>
      <c r="K519" s="208"/>
      <c r="L519" s="207" t="s">
        <v>28</v>
      </c>
      <c r="M519" s="207" t="s">
        <v>28</v>
      </c>
      <c r="N519" s="207" t="s">
        <v>28</v>
      </c>
      <c r="O519" s="207" t="s">
        <v>28</v>
      </c>
      <c r="P519" s="207" t="s">
        <v>265</v>
      </c>
      <c r="Q519" s="207" t="s">
        <v>265</v>
      </c>
      <c r="R519" s="209"/>
      <c r="S519" s="9" t="str">
        <f t="shared" si="7"/>
        <v/>
      </c>
    </row>
    <row r="520" spans="2:19" s="78" customFormat="1" ht="13.9" customHeight="1" thickTop="1" thickBot="1" x14ac:dyDescent="0.25">
      <c r="B520" s="446"/>
      <c r="C520" s="459"/>
      <c r="D520" s="446"/>
      <c r="E520" s="459"/>
      <c r="F520" s="766"/>
      <c r="G520" s="123">
        <f>'Mapa de Risco'!F520</f>
        <v>0</v>
      </c>
      <c r="H520" s="770"/>
      <c r="I520" s="759"/>
      <c r="J520" s="207" t="s">
        <v>28</v>
      </c>
      <c r="K520" s="208"/>
      <c r="L520" s="207" t="s">
        <v>28</v>
      </c>
      <c r="M520" s="207" t="s">
        <v>28</v>
      </c>
      <c r="N520" s="207" t="s">
        <v>28</v>
      </c>
      <c r="O520" s="207" t="s">
        <v>28</v>
      </c>
      <c r="P520" s="207" t="s">
        <v>265</v>
      </c>
      <c r="Q520" s="207" t="s">
        <v>265</v>
      </c>
      <c r="R520" s="209"/>
      <c r="S520" s="9" t="str">
        <f t="shared" si="7"/>
        <v/>
      </c>
    </row>
    <row r="521" spans="2:19" s="78" customFormat="1" ht="13.9" customHeight="1" thickTop="1" thickBot="1" x14ac:dyDescent="0.25">
      <c r="B521" s="446"/>
      <c r="C521" s="459"/>
      <c r="D521" s="447"/>
      <c r="E521" s="460"/>
      <c r="F521" s="766"/>
      <c r="G521" s="123">
        <f>'Mapa de Risco'!F521</f>
        <v>0</v>
      </c>
      <c r="H521" s="770"/>
      <c r="I521" s="760"/>
      <c r="J521" s="207" t="s">
        <v>28</v>
      </c>
      <c r="K521" s="208"/>
      <c r="L521" s="207" t="s">
        <v>28</v>
      </c>
      <c r="M521" s="207" t="s">
        <v>28</v>
      </c>
      <c r="N521" s="207" t="s">
        <v>28</v>
      </c>
      <c r="O521" s="207" t="s">
        <v>28</v>
      </c>
      <c r="P521" s="207" t="s">
        <v>265</v>
      </c>
      <c r="Q521" s="207" t="s">
        <v>265</v>
      </c>
      <c r="R521" s="209"/>
      <c r="S521" s="9" t="str">
        <f t="shared" si="7"/>
        <v/>
      </c>
    </row>
    <row r="522" spans="2:19" s="78" customFormat="1" ht="13.9" customHeight="1" thickTop="1" thickBot="1" x14ac:dyDescent="0.25">
      <c r="B522" s="446"/>
      <c r="C522" s="459"/>
      <c r="D522" s="445" t="str">
        <f>'Mapa de Risco'!D522:D531</f>
        <v>FCS.04</v>
      </c>
      <c r="E522" s="470">
        <f>'Mapa de Risco'!E522:E531</f>
        <v>0</v>
      </c>
      <c r="F522" s="766" t="str">
        <f>'Mapa de Risco'!G522:G531</f>
        <v>Evento 52</v>
      </c>
      <c r="G522" s="123">
        <f>'Mapa de Risco'!F522</f>
        <v>0</v>
      </c>
      <c r="H522" s="770" t="str">
        <f>'Avaliar os Controles Existent.'!AD522:AD531</f>
        <v/>
      </c>
      <c r="I522" s="758"/>
      <c r="J522" s="207" t="s">
        <v>28</v>
      </c>
      <c r="K522" s="208"/>
      <c r="L522" s="207" t="s">
        <v>28</v>
      </c>
      <c r="M522" s="207" t="s">
        <v>28</v>
      </c>
      <c r="N522" s="207" t="s">
        <v>28</v>
      </c>
      <c r="O522" s="207" t="s">
        <v>28</v>
      </c>
      <c r="P522" s="207" t="s">
        <v>265</v>
      </c>
      <c r="Q522" s="207" t="s">
        <v>265</v>
      </c>
      <c r="R522" s="209"/>
      <c r="S522" s="9" t="str">
        <f t="shared" si="7"/>
        <v/>
      </c>
    </row>
    <row r="523" spans="2:19" s="78" customFormat="1" ht="13.9" customHeight="1" thickTop="1" thickBot="1" x14ac:dyDescent="0.25">
      <c r="B523" s="446"/>
      <c r="C523" s="459"/>
      <c r="D523" s="446"/>
      <c r="E523" s="459"/>
      <c r="F523" s="766"/>
      <c r="G523" s="123">
        <f>'Mapa de Risco'!F523</f>
        <v>0</v>
      </c>
      <c r="H523" s="770"/>
      <c r="I523" s="759"/>
      <c r="J523" s="207" t="s">
        <v>28</v>
      </c>
      <c r="K523" s="208"/>
      <c r="L523" s="207" t="s">
        <v>28</v>
      </c>
      <c r="M523" s="207" t="s">
        <v>28</v>
      </c>
      <c r="N523" s="207" t="s">
        <v>28</v>
      </c>
      <c r="O523" s="207" t="s">
        <v>28</v>
      </c>
      <c r="P523" s="207" t="s">
        <v>265</v>
      </c>
      <c r="Q523" s="207" t="s">
        <v>265</v>
      </c>
      <c r="R523" s="209"/>
      <c r="S523" s="9" t="str">
        <f t="shared" si="7"/>
        <v/>
      </c>
    </row>
    <row r="524" spans="2:19" s="78" customFormat="1" ht="13.9" customHeight="1" thickTop="1" thickBot="1" x14ac:dyDescent="0.25">
      <c r="B524" s="446"/>
      <c r="C524" s="459"/>
      <c r="D524" s="446"/>
      <c r="E524" s="459"/>
      <c r="F524" s="766"/>
      <c r="G524" s="123">
        <f>'Mapa de Risco'!F524</f>
        <v>0</v>
      </c>
      <c r="H524" s="770"/>
      <c r="I524" s="759"/>
      <c r="J524" s="207" t="s">
        <v>28</v>
      </c>
      <c r="K524" s="208"/>
      <c r="L524" s="207" t="s">
        <v>28</v>
      </c>
      <c r="M524" s="207" t="s">
        <v>28</v>
      </c>
      <c r="N524" s="207" t="s">
        <v>28</v>
      </c>
      <c r="O524" s="207" t="s">
        <v>28</v>
      </c>
      <c r="P524" s="207" t="s">
        <v>265</v>
      </c>
      <c r="Q524" s="207" t="s">
        <v>265</v>
      </c>
      <c r="R524" s="209"/>
      <c r="S524" s="9" t="str">
        <f t="shared" si="7"/>
        <v/>
      </c>
    </row>
    <row r="525" spans="2:19" s="78" customFormat="1" ht="13.9" customHeight="1" thickTop="1" thickBot="1" x14ac:dyDescent="0.25">
      <c r="B525" s="446"/>
      <c r="C525" s="459"/>
      <c r="D525" s="446"/>
      <c r="E525" s="459"/>
      <c r="F525" s="766"/>
      <c r="G525" s="123">
        <f>'Mapa de Risco'!F525</f>
        <v>0</v>
      </c>
      <c r="H525" s="770"/>
      <c r="I525" s="759"/>
      <c r="J525" s="207" t="s">
        <v>28</v>
      </c>
      <c r="K525" s="208"/>
      <c r="L525" s="207" t="s">
        <v>28</v>
      </c>
      <c r="M525" s="207" t="s">
        <v>28</v>
      </c>
      <c r="N525" s="207" t="s">
        <v>28</v>
      </c>
      <c r="O525" s="207" t="s">
        <v>28</v>
      </c>
      <c r="P525" s="207" t="s">
        <v>265</v>
      </c>
      <c r="Q525" s="207" t="s">
        <v>265</v>
      </c>
      <c r="R525" s="209"/>
      <c r="S525" s="9" t="str">
        <f t="shared" ref="S525:S588" si="8">IF(R525="","",IF(R525="Concluído",4,IF(R525="Em andamento",3,IF(R525="Atrasado",2,IF(R525="Não iniciado",1)))))</f>
        <v/>
      </c>
    </row>
    <row r="526" spans="2:19" s="78" customFormat="1" ht="13.9" customHeight="1" thickTop="1" thickBot="1" x14ac:dyDescent="0.25">
      <c r="B526" s="446"/>
      <c r="C526" s="459"/>
      <c r="D526" s="446"/>
      <c r="E526" s="459"/>
      <c r="F526" s="766"/>
      <c r="G526" s="123">
        <f>'Mapa de Risco'!F526</f>
        <v>0</v>
      </c>
      <c r="H526" s="770"/>
      <c r="I526" s="759"/>
      <c r="J526" s="207" t="s">
        <v>28</v>
      </c>
      <c r="K526" s="208"/>
      <c r="L526" s="207" t="s">
        <v>28</v>
      </c>
      <c r="M526" s="207" t="s">
        <v>28</v>
      </c>
      <c r="N526" s="207" t="s">
        <v>28</v>
      </c>
      <c r="O526" s="207" t="s">
        <v>28</v>
      </c>
      <c r="P526" s="207" t="s">
        <v>265</v>
      </c>
      <c r="Q526" s="207" t="s">
        <v>265</v>
      </c>
      <c r="R526" s="209"/>
      <c r="S526" s="9" t="str">
        <f t="shared" si="8"/>
        <v/>
      </c>
    </row>
    <row r="527" spans="2:19" s="78" customFormat="1" ht="13.9" customHeight="1" thickTop="1" thickBot="1" x14ac:dyDescent="0.25">
      <c r="B527" s="446"/>
      <c r="C527" s="459"/>
      <c r="D527" s="446"/>
      <c r="E527" s="459"/>
      <c r="F527" s="766"/>
      <c r="G527" s="123">
        <f>'Mapa de Risco'!F527</f>
        <v>0</v>
      </c>
      <c r="H527" s="770"/>
      <c r="I527" s="759"/>
      <c r="J527" s="207" t="s">
        <v>28</v>
      </c>
      <c r="K527" s="208"/>
      <c r="L527" s="207" t="s">
        <v>28</v>
      </c>
      <c r="M527" s="207" t="s">
        <v>28</v>
      </c>
      <c r="N527" s="207" t="s">
        <v>28</v>
      </c>
      <c r="O527" s="207" t="s">
        <v>28</v>
      </c>
      <c r="P527" s="207" t="s">
        <v>265</v>
      </c>
      <c r="Q527" s="207" t="s">
        <v>265</v>
      </c>
      <c r="R527" s="209"/>
      <c r="S527" s="9" t="str">
        <f t="shared" si="8"/>
        <v/>
      </c>
    </row>
    <row r="528" spans="2:19" s="78" customFormat="1" ht="13.9" customHeight="1" thickTop="1" thickBot="1" x14ac:dyDescent="0.25">
      <c r="B528" s="446"/>
      <c r="C528" s="459"/>
      <c r="D528" s="446"/>
      <c r="E528" s="459"/>
      <c r="F528" s="766"/>
      <c r="G528" s="123">
        <f>'Mapa de Risco'!F528</f>
        <v>0</v>
      </c>
      <c r="H528" s="770"/>
      <c r="I528" s="759"/>
      <c r="J528" s="207" t="s">
        <v>28</v>
      </c>
      <c r="K528" s="208"/>
      <c r="L528" s="207" t="s">
        <v>28</v>
      </c>
      <c r="M528" s="207" t="s">
        <v>28</v>
      </c>
      <c r="N528" s="207" t="s">
        <v>28</v>
      </c>
      <c r="O528" s="207" t="s">
        <v>28</v>
      </c>
      <c r="P528" s="207" t="s">
        <v>265</v>
      </c>
      <c r="Q528" s="207" t="s">
        <v>265</v>
      </c>
      <c r="R528" s="209"/>
      <c r="S528" s="9" t="str">
        <f t="shared" si="8"/>
        <v/>
      </c>
    </row>
    <row r="529" spans="2:19" s="78" customFormat="1" ht="13.9" customHeight="1" thickTop="1" thickBot="1" x14ac:dyDescent="0.25">
      <c r="B529" s="446"/>
      <c r="C529" s="459"/>
      <c r="D529" s="446"/>
      <c r="E529" s="459"/>
      <c r="F529" s="766"/>
      <c r="G529" s="123">
        <f>'Mapa de Risco'!F529</f>
        <v>0</v>
      </c>
      <c r="H529" s="770"/>
      <c r="I529" s="759"/>
      <c r="J529" s="207" t="s">
        <v>28</v>
      </c>
      <c r="K529" s="208"/>
      <c r="L529" s="207" t="s">
        <v>28</v>
      </c>
      <c r="M529" s="207" t="s">
        <v>28</v>
      </c>
      <c r="N529" s="207" t="s">
        <v>28</v>
      </c>
      <c r="O529" s="207" t="s">
        <v>28</v>
      </c>
      <c r="P529" s="207" t="s">
        <v>265</v>
      </c>
      <c r="Q529" s="207" t="s">
        <v>265</v>
      </c>
      <c r="R529" s="209"/>
      <c r="S529" s="9" t="str">
        <f t="shared" si="8"/>
        <v/>
      </c>
    </row>
    <row r="530" spans="2:19" s="78" customFormat="1" ht="13.9" customHeight="1" thickTop="1" thickBot="1" x14ac:dyDescent="0.25">
      <c r="B530" s="446"/>
      <c r="C530" s="459"/>
      <c r="D530" s="446"/>
      <c r="E530" s="459"/>
      <c r="F530" s="766"/>
      <c r="G530" s="123">
        <f>'Mapa de Risco'!F530</f>
        <v>0</v>
      </c>
      <c r="H530" s="770"/>
      <c r="I530" s="759"/>
      <c r="J530" s="207" t="s">
        <v>28</v>
      </c>
      <c r="K530" s="208"/>
      <c r="L530" s="207" t="s">
        <v>28</v>
      </c>
      <c r="M530" s="207" t="s">
        <v>28</v>
      </c>
      <c r="N530" s="207" t="s">
        <v>28</v>
      </c>
      <c r="O530" s="207" t="s">
        <v>28</v>
      </c>
      <c r="P530" s="207" t="s">
        <v>265</v>
      </c>
      <c r="Q530" s="207" t="s">
        <v>265</v>
      </c>
      <c r="R530" s="209"/>
      <c r="S530" s="9" t="str">
        <f t="shared" si="8"/>
        <v/>
      </c>
    </row>
    <row r="531" spans="2:19" s="78" customFormat="1" ht="13.9" customHeight="1" thickTop="1" thickBot="1" x14ac:dyDescent="0.25">
      <c r="B531" s="446"/>
      <c r="C531" s="459"/>
      <c r="D531" s="447"/>
      <c r="E531" s="460"/>
      <c r="F531" s="766"/>
      <c r="G531" s="123">
        <f>'Mapa de Risco'!F531</f>
        <v>0</v>
      </c>
      <c r="H531" s="770"/>
      <c r="I531" s="760"/>
      <c r="J531" s="207" t="s">
        <v>28</v>
      </c>
      <c r="K531" s="208"/>
      <c r="L531" s="207" t="s">
        <v>28</v>
      </c>
      <c r="M531" s="207" t="s">
        <v>28</v>
      </c>
      <c r="N531" s="207" t="s">
        <v>28</v>
      </c>
      <c r="O531" s="207" t="s">
        <v>28</v>
      </c>
      <c r="P531" s="207" t="s">
        <v>265</v>
      </c>
      <c r="Q531" s="207" t="s">
        <v>265</v>
      </c>
      <c r="R531" s="209"/>
      <c r="S531" s="9" t="str">
        <f t="shared" si="8"/>
        <v/>
      </c>
    </row>
    <row r="532" spans="2:19" s="78" customFormat="1" ht="13.9" customHeight="1" thickTop="1" thickBot="1" x14ac:dyDescent="0.25">
      <c r="B532" s="446"/>
      <c r="C532" s="459"/>
      <c r="D532" s="445" t="str">
        <f>'Mapa de Risco'!D532:D541</f>
        <v>FCS.05</v>
      </c>
      <c r="E532" s="470">
        <f>'Mapa de Risco'!E532:E541</f>
        <v>0</v>
      </c>
      <c r="F532" s="766" t="str">
        <f>'Mapa de Risco'!G532:G541</f>
        <v>Evento 53</v>
      </c>
      <c r="G532" s="123">
        <f>'Mapa de Risco'!F532</f>
        <v>0</v>
      </c>
      <c r="H532" s="770" t="str">
        <f>'Avaliar os Controles Existent.'!AD532:AD541</f>
        <v/>
      </c>
      <c r="I532" s="758"/>
      <c r="J532" s="207" t="s">
        <v>28</v>
      </c>
      <c r="K532" s="208"/>
      <c r="L532" s="207" t="s">
        <v>28</v>
      </c>
      <c r="M532" s="207" t="s">
        <v>28</v>
      </c>
      <c r="N532" s="207" t="s">
        <v>28</v>
      </c>
      <c r="O532" s="207" t="s">
        <v>28</v>
      </c>
      <c r="P532" s="207" t="s">
        <v>265</v>
      </c>
      <c r="Q532" s="207" t="s">
        <v>265</v>
      </c>
      <c r="R532" s="209"/>
      <c r="S532" s="9" t="str">
        <f t="shared" si="8"/>
        <v/>
      </c>
    </row>
    <row r="533" spans="2:19" s="78" customFormat="1" ht="13.9" customHeight="1" thickTop="1" thickBot="1" x14ac:dyDescent="0.25">
      <c r="B533" s="446"/>
      <c r="C533" s="459"/>
      <c r="D533" s="446"/>
      <c r="E533" s="459"/>
      <c r="F533" s="766"/>
      <c r="G533" s="123">
        <f>'Mapa de Risco'!F533</f>
        <v>0</v>
      </c>
      <c r="H533" s="770"/>
      <c r="I533" s="759"/>
      <c r="J533" s="207" t="s">
        <v>28</v>
      </c>
      <c r="K533" s="208"/>
      <c r="L533" s="207" t="s">
        <v>28</v>
      </c>
      <c r="M533" s="207" t="s">
        <v>28</v>
      </c>
      <c r="N533" s="207" t="s">
        <v>28</v>
      </c>
      <c r="O533" s="207" t="s">
        <v>28</v>
      </c>
      <c r="P533" s="207" t="s">
        <v>265</v>
      </c>
      <c r="Q533" s="207" t="s">
        <v>265</v>
      </c>
      <c r="R533" s="209"/>
      <c r="S533" s="9" t="str">
        <f t="shared" si="8"/>
        <v/>
      </c>
    </row>
    <row r="534" spans="2:19" s="78" customFormat="1" ht="13.9" customHeight="1" thickTop="1" thickBot="1" x14ac:dyDescent="0.25">
      <c r="B534" s="446"/>
      <c r="C534" s="459"/>
      <c r="D534" s="446"/>
      <c r="E534" s="459"/>
      <c r="F534" s="766"/>
      <c r="G534" s="123">
        <f>'Mapa de Risco'!F534</f>
        <v>0</v>
      </c>
      <c r="H534" s="770"/>
      <c r="I534" s="759"/>
      <c r="J534" s="207" t="s">
        <v>28</v>
      </c>
      <c r="K534" s="208"/>
      <c r="L534" s="207" t="s">
        <v>28</v>
      </c>
      <c r="M534" s="207" t="s">
        <v>28</v>
      </c>
      <c r="N534" s="207" t="s">
        <v>28</v>
      </c>
      <c r="O534" s="207" t="s">
        <v>28</v>
      </c>
      <c r="P534" s="207" t="s">
        <v>265</v>
      </c>
      <c r="Q534" s="207" t="s">
        <v>265</v>
      </c>
      <c r="R534" s="209"/>
      <c r="S534" s="9" t="str">
        <f t="shared" si="8"/>
        <v/>
      </c>
    </row>
    <row r="535" spans="2:19" s="78" customFormat="1" ht="13.9" customHeight="1" thickTop="1" thickBot="1" x14ac:dyDescent="0.25">
      <c r="B535" s="446"/>
      <c r="C535" s="459"/>
      <c r="D535" s="446"/>
      <c r="E535" s="459"/>
      <c r="F535" s="766"/>
      <c r="G535" s="123">
        <f>'Mapa de Risco'!F535</f>
        <v>0</v>
      </c>
      <c r="H535" s="770"/>
      <c r="I535" s="759"/>
      <c r="J535" s="207" t="s">
        <v>28</v>
      </c>
      <c r="K535" s="208"/>
      <c r="L535" s="207" t="s">
        <v>28</v>
      </c>
      <c r="M535" s="207" t="s">
        <v>28</v>
      </c>
      <c r="N535" s="207" t="s">
        <v>28</v>
      </c>
      <c r="O535" s="207" t="s">
        <v>28</v>
      </c>
      <c r="P535" s="207" t="s">
        <v>265</v>
      </c>
      <c r="Q535" s="207" t="s">
        <v>265</v>
      </c>
      <c r="R535" s="209"/>
      <c r="S535" s="9" t="str">
        <f t="shared" si="8"/>
        <v/>
      </c>
    </row>
    <row r="536" spans="2:19" s="78" customFormat="1" ht="13.9" customHeight="1" thickTop="1" thickBot="1" x14ac:dyDescent="0.25">
      <c r="B536" s="446"/>
      <c r="C536" s="459"/>
      <c r="D536" s="446"/>
      <c r="E536" s="459"/>
      <c r="F536" s="766"/>
      <c r="G536" s="123">
        <f>'Mapa de Risco'!F536</f>
        <v>0</v>
      </c>
      <c r="H536" s="770"/>
      <c r="I536" s="759"/>
      <c r="J536" s="207" t="s">
        <v>28</v>
      </c>
      <c r="K536" s="208"/>
      <c r="L536" s="207" t="s">
        <v>28</v>
      </c>
      <c r="M536" s="207" t="s">
        <v>28</v>
      </c>
      <c r="N536" s="207" t="s">
        <v>28</v>
      </c>
      <c r="O536" s="207" t="s">
        <v>28</v>
      </c>
      <c r="P536" s="207" t="s">
        <v>265</v>
      </c>
      <c r="Q536" s="207" t="s">
        <v>265</v>
      </c>
      <c r="R536" s="209"/>
      <c r="S536" s="9" t="str">
        <f t="shared" si="8"/>
        <v/>
      </c>
    </row>
    <row r="537" spans="2:19" s="78" customFormat="1" ht="13.9" customHeight="1" thickTop="1" thickBot="1" x14ac:dyDescent="0.25">
      <c r="B537" s="446"/>
      <c r="C537" s="459"/>
      <c r="D537" s="446"/>
      <c r="E537" s="459"/>
      <c r="F537" s="766"/>
      <c r="G537" s="123">
        <f>'Mapa de Risco'!F537</f>
        <v>0</v>
      </c>
      <c r="H537" s="770"/>
      <c r="I537" s="759"/>
      <c r="J537" s="207" t="s">
        <v>28</v>
      </c>
      <c r="K537" s="208"/>
      <c r="L537" s="207" t="s">
        <v>28</v>
      </c>
      <c r="M537" s="207" t="s">
        <v>28</v>
      </c>
      <c r="N537" s="207" t="s">
        <v>28</v>
      </c>
      <c r="O537" s="207" t="s">
        <v>28</v>
      </c>
      <c r="P537" s="207" t="s">
        <v>265</v>
      </c>
      <c r="Q537" s="207" t="s">
        <v>265</v>
      </c>
      <c r="R537" s="209"/>
      <c r="S537" s="9" t="str">
        <f t="shared" si="8"/>
        <v/>
      </c>
    </row>
    <row r="538" spans="2:19" s="78" customFormat="1" ht="13.9" customHeight="1" thickTop="1" thickBot="1" x14ac:dyDescent="0.25">
      <c r="B538" s="446"/>
      <c r="C538" s="459"/>
      <c r="D538" s="446"/>
      <c r="E538" s="459"/>
      <c r="F538" s="766"/>
      <c r="G538" s="123">
        <f>'Mapa de Risco'!F538</f>
        <v>0</v>
      </c>
      <c r="H538" s="770"/>
      <c r="I538" s="759"/>
      <c r="J538" s="207" t="s">
        <v>28</v>
      </c>
      <c r="K538" s="208"/>
      <c r="L538" s="207" t="s">
        <v>28</v>
      </c>
      <c r="M538" s="207" t="s">
        <v>28</v>
      </c>
      <c r="N538" s="207" t="s">
        <v>28</v>
      </c>
      <c r="O538" s="207" t="s">
        <v>28</v>
      </c>
      <c r="P538" s="207" t="s">
        <v>265</v>
      </c>
      <c r="Q538" s="207" t="s">
        <v>265</v>
      </c>
      <c r="R538" s="209"/>
      <c r="S538" s="9" t="str">
        <f t="shared" si="8"/>
        <v/>
      </c>
    </row>
    <row r="539" spans="2:19" s="78" customFormat="1" ht="13.9" customHeight="1" thickTop="1" thickBot="1" x14ac:dyDescent="0.25">
      <c r="B539" s="446"/>
      <c r="C539" s="459"/>
      <c r="D539" s="446"/>
      <c r="E539" s="459"/>
      <c r="F539" s="766"/>
      <c r="G539" s="123">
        <f>'Mapa de Risco'!F539</f>
        <v>0</v>
      </c>
      <c r="H539" s="770"/>
      <c r="I539" s="759"/>
      <c r="J539" s="207" t="s">
        <v>28</v>
      </c>
      <c r="K539" s="208"/>
      <c r="L539" s="207" t="s">
        <v>28</v>
      </c>
      <c r="M539" s="207" t="s">
        <v>28</v>
      </c>
      <c r="N539" s="207" t="s">
        <v>28</v>
      </c>
      <c r="O539" s="207" t="s">
        <v>28</v>
      </c>
      <c r="P539" s="207" t="s">
        <v>265</v>
      </c>
      <c r="Q539" s="207" t="s">
        <v>265</v>
      </c>
      <c r="R539" s="209"/>
      <c r="S539" s="9" t="str">
        <f t="shared" si="8"/>
        <v/>
      </c>
    </row>
    <row r="540" spans="2:19" s="78" customFormat="1" ht="13.9" customHeight="1" thickTop="1" thickBot="1" x14ac:dyDescent="0.25">
      <c r="B540" s="446"/>
      <c r="C540" s="459"/>
      <c r="D540" s="446"/>
      <c r="E540" s="459"/>
      <c r="F540" s="766"/>
      <c r="G540" s="123">
        <f>'Mapa de Risco'!F540</f>
        <v>0</v>
      </c>
      <c r="H540" s="770"/>
      <c r="I540" s="759"/>
      <c r="J540" s="207" t="s">
        <v>28</v>
      </c>
      <c r="K540" s="208"/>
      <c r="L540" s="207" t="s">
        <v>28</v>
      </c>
      <c r="M540" s="207" t="s">
        <v>28</v>
      </c>
      <c r="N540" s="207" t="s">
        <v>28</v>
      </c>
      <c r="O540" s="207" t="s">
        <v>28</v>
      </c>
      <c r="P540" s="207" t="s">
        <v>265</v>
      </c>
      <c r="Q540" s="207" t="s">
        <v>265</v>
      </c>
      <c r="R540" s="209"/>
      <c r="S540" s="9" t="str">
        <f t="shared" si="8"/>
        <v/>
      </c>
    </row>
    <row r="541" spans="2:19" s="78" customFormat="1" ht="13.9" customHeight="1" thickTop="1" thickBot="1" x14ac:dyDescent="0.25">
      <c r="B541" s="446"/>
      <c r="C541" s="459"/>
      <c r="D541" s="447"/>
      <c r="E541" s="460"/>
      <c r="F541" s="766"/>
      <c r="G541" s="123">
        <f>'Mapa de Risco'!F541</f>
        <v>0</v>
      </c>
      <c r="H541" s="770"/>
      <c r="I541" s="760"/>
      <c r="J541" s="207" t="s">
        <v>28</v>
      </c>
      <c r="K541" s="208"/>
      <c r="L541" s="207" t="s">
        <v>28</v>
      </c>
      <c r="M541" s="207" t="s">
        <v>28</v>
      </c>
      <c r="N541" s="207" t="s">
        <v>28</v>
      </c>
      <c r="O541" s="207" t="s">
        <v>28</v>
      </c>
      <c r="P541" s="207" t="s">
        <v>265</v>
      </c>
      <c r="Q541" s="207" t="s">
        <v>265</v>
      </c>
      <c r="R541" s="209"/>
      <c r="S541" s="9" t="str">
        <f t="shared" si="8"/>
        <v/>
      </c>
    </row>
    <row r="542" spans="2:19" s="78" customFormat="1" ht="13.9" customHeight="1" thickTop="1" thickBot="1" x14ac:dyDescent="0.25">
      <c r="B542" s="446"/>
      <c r="C542" s="459"/>
      <c r="D542" s="445" t="str">
        <f>'Mapa de Risco'!D542:D551</f>
        <v>FCS.06</v>
      </c>
      <c r="E542" s="470">
        <f>'Mapa de Risco'!E542:E551</f>
        <v>0</v>
      </c>
      <c r="F542" s="766" t="str">
        <f>'Mapa de Risco'!G542:G551</f>
        <v>Evento 54</v>
      </c>
      <c r="G542" s="123">
        <f>'Mapa de Risco'!F542</f>
        <v>0</v>
      </c>
      <c r="H542" s="770" t="str">
        <f>'Avaliar os Controles Existent.'!AD542:AD551</f>
        <v/>
      </c>
      <c r="I542" s="758"/>
      <c r="J542" s="207" t="s">
        <v>28</v>
      </c>
      <c r="K542" s="208"/>
      <c r="L542" s="207" t="s">
        <v>28</v>
      </c>
      <c r="M542" s="207" t="s">
        <v>28</v>
      </c>
      <c r="N542" s="207" t="s">
        <v>28</v>
      </c>
      <c r="O542" s="207" t="s">
        <v>28</v>
      </c>
      <c r="P542" s="207" t="s">
        <v>265</v>
      </c>
      <c r="Q542" s="207" t="s">
        <v>265</v>
      </c>
      <c r="R542" s="209"/>
      <c r="S542" s="9" t="str">
        <f t="shared" si="8"/>
        <v/>
      </c>
    </row>
    <row r="543" spans="2:19" s="78" customFormat="1" ht="13.9" customHeight="1" thickTop="1" thickBot="1" x14ac:dyDescent="0.25">
      <c r="B543" s="446"/>
      <c r="C543" s="459"/>
      <c r="D543" s="446"/>
      <c r="E543" s="459"/>
      <c r="F543" s="766"/>
      <c r="G543" s="123">
        <f>'Mapa de Risco'!F543</f>
        <v>0</v>
      </c>
      <c r="H543" s="770"/>
      <c r="I543" s="759"/>
      <c r="J543" s="207" t="s">
        <v>28</v>
      </c>
      <c r="K543" s="208"/>
      <c r="L543" s="207" t="s">
        <v>28</v>
      </c>
      <c r="M543" s="207" t="s">
        <v>28</v>
      </c>
      <c r="N543" s="207" t="s">
        <v>28</v>
      </c>
      <c r="O543" s="207" t="s">
        <v>28</v>
      </c>
      <c r="P543" s="207" t="s">
        <v>265</v>
      </c>
      <c r="Q543" s="207" t="s">
        <v>265</v>
      </c>
      <c r="R543" s="209"/>
      <c r="S543" s="9" t="str">
        <f t="shared" si="8"/>
        <v/>
      </c>
    </row>
    <row r="544" spans="2:19" s="78" customFormat="1" ht="13.9" customHeight="1" thickTop="1" thickBot="1" x14ac:dyDescent="0.25">
      <c r="B544" s="446"/>
      <c r="C544" s="459"/>
      <c r="D544" s="446"/>
      <c r="E544" s="459"/>
      <c r="F544" s="766"/>
      <c r="G544" s="123">
        <f>'Mapa de Risco'!F544</f>
        <v>0</v>
      </c>
      <c r="H544" s="770"/>
      <c r="I544" s="759"/>
      <c r="J544" s="207" t="s">
        <v>28</v>
      </c>
      <c r="K544" s="208"/>
      <c r="L544" s="207" t="s">
        <v>28</v>
      </c>
      <c r="M544" s="207" t="s">
        <v>28</v>
      </c>
      <c r="N544" s="207" t="s">
        <v>28</v>
      </c>
      <c r="O544" s="207" t="s">
        <v>28</v>
      </c>
      <c r="P544" s="207" t="s">
        <v>265</v>
      </c>
      <c r="Q544" s="207" t="s">
        <v>265</v>
      </c>
      <c r="R544" s="209"/>
      <c r="S544" s="9" t="str">
        <f t="shared" si="8"/>
        <v/>
      </c>
    </row>
    <row r="545" spans="2:19" s="78" customFormat="1" ht="13.9" customHeight="1" thickTop="1" thickBot="1" x14ac:dyDescent="0.25">
      <c r="B545" s="446"/>
      <c r="C545" s="459"/>
      <c r="D545" s="446"/>
      <c r="E545" s="459"/>
      <c r="F545" s="766"/>
      <c r="G545" s="123">
        <f>'Mapa de Risco'!F545</f>
        <v>0</v>
      </c>
      <c r="H545" s="770"/>
      <c r="I545" s="759"/>
      <c r="J545" s="207" t="s">
        <v>28</v>
      </c>
      <c r="K545" s="208"/>
      <c r="L545" s="207" t="s">
        <v>28</v>
      </c>
      <c r="M545" s="207" t="s">
        <v>28</v>
      </c>
      <c r="N545" s="207" t="s">
        <v>28</v>
      </c>
      <c r="O545" s="207" t="s">
        <v>28</v>
      </c>
      <c r="P545" s="207" t="s">
        <v>265</v>
      </c>
      <c r="Q545" s="207" t="s">
        <v>265</v>
      </c>
      <c r="R545" s="209"/>
      <c r="S545" s="9" t="str">
        <f t="shared" si="8"/>
        <v/>
      </c>
    </row>
    <row r="546" spans="2:19" s="78" customFormat="1" ht="13.9" customHeight="1" thickTop="1" thickBot="1" x14ac:dyDescent="0.25">
      <c r="B546" s="446"/>
      <c r="C546" s="459"/>
      <c r="D546" s="446"/>
      <c r="E546" s="459"/>
      <c r="F546" s="766"/>
      <c r="G546" s="123">
        <f>'Mapa de Risco'!F546</f>
        <v>0</v>
      </c>
      <c r="H546" s="770"/>
      <c r="I546" s="759"/>
      <c r="J546" s="207" t="s">
        <v>28</v>
      </c>
      <c r="K546" s="208"/>
      <c r="L546" s="207" t="s">
        <v>28</v>
      </c>
      <c r="M546" s="207" t="s">
        <v>28</v>
      </c>
      <c r="N546" s="207" t="s">
        <v>28</v>
      </c>
      <c r="O546" s="207" t="s">
        <v>28</v>
      </c>
      <c r="P546" s="207" t="s">
        <v>265</v>
      </c>
      <c r="Q546" s="207" t="s">
        <v>265</v>
      </c>
      <c r="R546" s="209"/>
      <c r="S546" s="9" t="str">
        <f t="shared" si="8"/>
        <v/>
      </c>
    </row>
    <row r="547" spans="2:19" s="78" customFormat="1" ht="13.9" customHeight="1" thickTop="1" thickBot="1" x14ac:dyDescent="0.25">
      <c r="B547" s="446"/>
      <c r="C547" s="459"/>
      <c r="D547" s="446"/>
      <c r="E547" s="459"/>
      <c r="F547" s="766"/>
      <c r="G547" s="123">
        <f>'Mapa de Risco'!F547</f>
        <v>0</v>
      </c>
      <c r="H547" s="770"/>
      <c r="I547" s="759"/>
      <c r="J547" s="207" t="s">
        <v>28</v>
      </c>
      <c r="K547" s="208"/>
      <c r="L547" s="207" t="s">
        <v>28</v>
      </c>
      <c r="M547" s="207" t="s">
        <v>28</v>
      </c>
      <c r="N547" s="207" t="s">
        <v>28</v>
      </c>
      <c r="O547" s="207" t="s">
        <v>28</v>
      </c>
      <c r="P547" s="207" t="s">
        <v>265</v>
      </c>
      <c r="Q547" s="207" t="s">
        <v>265</v>
      </c>
      <c r="R547" s="209"/>
      <c r="S547" s="9" t="str">
        <f t="shared" si="8"/>
        <v/>
      </c>
    </row>
    <row r="548" spans="2:19" s="78" customFormat="1" ht="13.9" customHeight="1" thickTop="1" thickBot="1" x14ac:dyDescent="0.25">
      <c r="B548" s="446"/>
      <c r="C548" s="459"/>
      <c r="D548" s="446"/>
      <c r="E548" s="459"/>
      <c r="F548" s="766"/>
      <c r="G548" s="123">
        <f>'Mapa de Risco'!F548</f>
        <v>0</v>
      </c>
      <c r="H548" s="770"/>
      <c r="I548" s="759"/>
      <c r="J548" s="207" t="s">
        <v>28</v>
      </c>
      <c r="K548" s="208"/>
      <c r="L548" s="207" t="s">
        <v>28</v>
      </c>
      <c r="M548" s="207" t="s">
        <v>28</v>
      </c>
      <c r="N548" s="207" t="s">
        <v>28</v>
      </c>
      <c r="O548" s="207" t="s">
        <v>28</v>
      </c>
      <c r="P548" s="207" t="s">
        <v>265</v>
      </c>
      <c r="Q548" s="207" t="s">
        <v>265</v>
      </c>
      <c r="R548" s="209"/>
      <c r="S548" s="9" t="str">
        <f t="shared" si="8"/>
        <v/>
      </c>
    </row>
    <row r="549" spans="2:19" s="78" customFormat="1" ht="13.9" customHeight="1" thickTop="1" thickBot="1" x14ac:dyDescent="0.25">
      <c r="B549" s="446"/>
      <c r="C549" s="459"/>
      <c r="D549" s="446"/>
      <c r="E549" s="459"/>
      <c r="F549" s="766"/>
      <c r="G549" s="123">
        <f>'Mapa de Risco'!F549</f>
        <v>0</v>
      </c>
      <c r="H549" s="770"/>
      <c r="I549" s="759"/>
      <c r="J549" s="207" t="s">
        <v>28</v>
      </c>
      <c r="K549" s="208"/>
      <c r="L549" s="207" t="s">
        <v>28</v>
      </c>
      <c r="M549" s="207" t="s">
        <v>28</v>
      </c>
      <c r="N549" s="207" t="s">
        <v>28</v>
      </c>
      <c r="O549" s="207" t="s">
        <v>28</v>
      </c>
      <c r="P549" s="207" t="s">
        <v>265</v>
      </c>
      <c r="Q549" s="207" t="s">
        <v>265</v>
      </c>
      <c r="R549" s="209"/>
      <c r="S549" s="9" t="str">
        <f t="shared" si="8"/>
        <v/>
      </c>
    </row>
    <row r="550" spans="2:19" s="78" customFormat="1" ht="13.9" customHeight="1" thickTop="1" thickBot="1" x14ac:dyDescent="0.25">
      <c r="B550" s="446"/>
      <c r="C550" s="459"/>
      <c r="D550" s="446"/>
      <c r="E550" s="459"/>
      <c r="F550" s="766"/>
      <c r="G550" s="123">
        <f>'Mapa de Risco'!F550</f>
        <v>0</v>
      </c>
      <c r="H550" s="770"/>
      <c r="I550" s="759"/>
      <c r="J550" s="207" t="s">
        <v>28</v>
      </c>
      <c r="K550" s="208"/>
      <c r="L550" s="207" t="s">
        <v>28</v>
      </c>
      <c r="M550" s="207" t="s">
        <v>28</v>
      </c>
      <c r="N550" s="207" t="s">
        <v>28</v>
      </c>
      <c r="O550" s="207" t="s">
        <v>28</v>
      </c>
      <c r="P550" s="207" t="s">
        <v>265</v>
      </c>
      <c r="Q550" s="207" t="s">
        <v>265</v>
      </c>
      <c r="R550" s="209"/>
      <c r="S550" s="9" t="str">
        <f t="shared" si="8"/>
        <v/>
      </c>
    </row>
    <row r="551" spans="2:19" s="78" customFormat="1" ht="13.9" customHeight="1" thickTop="1" thickBot="1" x14ac:dyDescent="0.25">
      <c r="B551" s="446"/>
      <c r="C551" s="459"/>
      <c r="D551" s="447"/>
      <c r="E551" s="460"/>
      <c r="F551" s="766"/>
      <c r="G551" s="123">
        <f>'Mapa de Risco'!F551</f>
        <v>0</v>
      </c>
      <c r="H551" s="770"/>
      <c r="I551" s="760"/>
      <c r="J551" s="207" t="s">
        <v>28</v>
      </c>
      <c r="K551" s="208"/>
      <c r="L551" s="207" t="s">
        <v>28</v>
      </c>
      <c r="M551" s="207" t="s">
        <v>28</v>
      </c>
      <c r="N551" s="207" t="s">
        <v>28</v>
      </c>
      <c r="O551" s="207" t="s">
        <v>28</v>
      </c>
      <c r="P551" s="207" t="s">
        <v>265</v>
      </c>
      <c r="Q551" s="207" t="s">
        <v>265</v>
      </c>
      <c r="R551" s="209"/>
      <c r="S551" s="9" t="str">
        <f t="shared" si="8"/>
        <v/>
      </c>
    </row>
    <row r="552" spans="2:19" s="78" customFormat="1" ht="13.9" customHeight="1" thickTop="1" thickBot="1" x14ac:dyDescent="0.25">
      <c r="B552" s="446"/>
      <c r="C552" s="459"/>
      <c r="D552" s="445" t="str">
        <f>'Mapa de Risco'!D552:D561</f>
        <v>FCS.07</v>
      </c>
      <c r="E552" s="470">
        <f>'Mapa de Risco'!E552:E561</f>
        <v>0</v>
      </c>
      <c r="F552" s="766" t="str">
        <f>'Mapa de Risco'!G552:G561</f>
        <v>Evento 55</v>
      </c>
      <c r="G552" s="123">
        <f>'Mapa de Risco'!F552</f>
        <v>0</v>
      </c>
      <c r="H552" s="770" t="str">
        <f>'Avaliar os Controles Existent.'!AD552:AD561</f>
        <v/>
      </c>
      <c r="I552" s="758"/>
      <c r="J552" s="207" t="s">
        <v>28</v>
      </c>
      <c r="K552" s="208"/>
      <c r="L552" s="207" t="s">
        <v>28</v>
      </c>
      <c r="M552" s="207" t="s">
        <v>28</v>
      </c>
      <c r="N552" s="207" t="s">
        <v>28</v>
      </c>
      <c r="O552" s="207" t="s">
        <v>28</v>
      </c>
      <c r="P552" s="207" t="s">
        <v>265</v>
      </c>
      <c r="Q552" s="207" t="s">
        <v>265</v>
      </c>
      <c r="R552" s="209"/>
      <c r="S552" s="9" t="str">
        <f t="shared" si="8"/>
        <v/>
      </c>
    </row>
    <row r="553" spans="2:19" s="78" customFormat="1" ht="13.9" customHeight="1" thickTop="1" thickBot="1" x14ac:dyDescent="0.25">
      <c r="B553" s="446"/>
      <c r="C553" s="459"/>
      <c r="D553" s="446"/>
      <c r="E553" s="459"/>
      <c r="F553" s="766"/>
      <c r="G553" s="123">
        <f>'Mapa de Risco'!F553</f>
        <v>0</v>
      </c>
      <c r="H553" s="770"/>
      <c r="I553" s="759"/>
      <c r="J553" s="207" t="s">
        <v>28</v>
      </c>
      <c r="K553" s="208"/>
      <c r="L553" s="207" t="s">
        <v>28</v>
      </c>
      <c r="M553" s="207" t="s">
        <v>28</v>
      </c>
      <c r="N553" s="207" t="s">
        <v>28</v>
      </c>
      <c r="O553" s="207" t="s">
        <v>28</v>
      </c>
      <c r="P553" s="207" t="s">
        <v>265</v>
      </c>
      <c r="Q553" s="207" t="s">
        <v>265</v>
      </c>
      <c r="R553" s="209"/>
      <c r="S553" s="9" t="str">
        <f t="shared" si="8"/>
        <v/>
      </c>
    </row>
    <row r="554" spans="2:19" s="78" customFormat="1" ht="13.9" customHeight="1" thickTop="1" thickBot="1" x14ac:dyDescent="0.25">
      <c r="B554" s="446"/>
      <c r="C554" s="459"/>
      <c r="D554" s="446"/>
      <c r="E554" s="459"/>
      <c r="F554" s="766"/>
      <c r="G554" s="123">
        <f>'Mapa de Risco'!F554</f>
        <v>0</v>
      </c>
      <c r="H554" s="770"/>
      <c r="I554" s="759"/>
      <c r="J554" s="207" t="s">
        <v>28</v>
      </c>
      <c r="K554" s="208"/>
      <c r="L554" s="207" t="s">
        <v>28</v>
      </c>
      <c r="M554" s="207" t="s">
        <v>28</v>
      </c>
      <c r="N554" s="207" t="s">
        <v>28</v>
      </c>
      <c r="O554" s="207" t="s">
        <v>28</v>
      </c>
      <c r="P554" s="207" t="s">
        <v>265</v>
      </c>
      <c r="Q554" s="207" t="s">
        <v>265</v>
      </c>
      <c r="R554" s="209"/>
      <c r="S554" s="9" t="str">
        <f t="shared" si="8"/>
        <v/>
      </c>
    </row>
    <row r="555" spans="2:19" s="78" customFormat="1" ht="13.9" customHeight="1" thickTop="1" thickBot="1" x14ac:dyDescent="0.25">
      <c r="B555" s="446"/>
      <c r="C555" s="459"/>
      <c r="D555" s="446"/>
      <c r="E555" s="459"/>
      <c r="F555" s="766"/>
      <c r="G555" s="123">
        <f>'Mapa de Risco'!F555</f>
        <v>0</v>
      </c>
      <c r="H555" s="770"/>
      <c r="I555" s="759"/>
      <c r="J555" s="207" t="s">
        <v>28</v>
      </c>
      <c r="K555" s="208"/>
      <c r="L555" s="207" t="s">
        <v>28</v>
      </c>
      <c r="M555" s="207" t="s">
        <v>28</v>
      </c>
      <c r="N555" s="207" t="s">
        <v>28</v>
      </c>
      <c r="O555" s="207" t="s">
        <v>28</v>
      </c>
      <c r="P555" s="207" t="s">
        <v>265</v>
      </c>
      <c r="Q555" s="207" t="s">
        <v>265</v>
      </c>
      <c r="R555" s="209"/>
      <c r="S555" s="9" t="str">
        <f t="shared" si="8"/>
        <v/>
      </c>
    </row>
    <row r="556" spans="2:19" s="78" customFormat="1" ht="13.9" customHeight="1" thickTop="1" thickBot="1" x14ac:dyDescent="0.25">
      <c r="B556" s="446"/>
      <c r="C556" s="459"/>
      <c r="D556" s="446"/>
      <c r="E556" s="459"/>
      <c r="F556" s="766"/>
      <c r="G556" s="123">
        <f>'Mapa de Risco'!F556</f>
        <v>0</v>
      </c>
      <c r="H556" s="770"/>
      <c r="I556" s="759"/>
      <c r="J556" s="207" t="s">
        <v>28</v>
      </c>
      <c r="K556" s="208"/>
      <c r="L556" s="207" t="s">
        <v>28</v>
      </c>
      <c r="M556" s="207" t="s">
        <v>28</v>
      </c>
      <c r="N556" s="207" t="s">
        <v>28</v>
      </c>
      <c r="O556" s="207" t="s">
        <v>28</v>
      </c>
      <c r="P556" s="207" t="s">
        <v>265</v>
      </c>
      <c r="Q556" s="207" t="s">
        <v>265</v>
      </c>
      <c r="R556" s="209"/>
      <c r="S556" s="9" t="str">
        <f t="shared" si="8"/>
        <v/>
      </c>
    </row>
    <row r="557" spans="2:19" s="78" customFormat="1" ht="13.9" customHeight="1" thickTop="1" thickBot="1" x14ac:dyDescent="0.25">
      <c r="B557" s="446"/>
      <c r="C557" s="459"/>
      <c r="D557" s="446"/>
      <c r="E557" s="459"/>
      <c r="F557" s="766"/>
      <c r="G557" s="123">
        <f>'Mapa de Risco'!F557</f>
        <v>0</v>
      </c>
      <c r="H557" s="770"/>
      <c r="I557" s="759"/>
      <c r="J557" s="207" t="s">
        <v>28</v>
      </c>
      <c r="K557" s="208"/>
      <c r="L557" s="207" t="s">
        <v>28</v>
      </c>
      <c r="M557" s="207" t="s">
        <v>28</v>
      </c>
      <c r="N557" s="207" t="s">
        <v>28</v>
      </c>
      <c r="O557" s="207" t="s">
        <v>28</v>
      </c>
      <c r="P557" s="207" t="s">
        <v>265</v>
      </c>
      <c r="Q557" s="207" t="s">
        <v>265</v>
      </c>
      <c r="R557" s="209"/>
      <c r="S557" s="9" t="str">
        <f t="shared" si="8"/>
        <v/>
      </c>
    </row>
    <row r="558" spans="2:19" s="78" customFormat="1" ht="13.9" customHeight="1" thickTop="1" thickBot="1" x14ac:dyDescent="0.25">
      <c r="B558" s="446"/>
      <c r="C558" s="459"/>
      <c r="D558" s="446"/>
      <c r="E558" s="459"/>
      <c r="F558" s="766"/>
      <c r="G558" s="123">
        <f>'Mapa de Risco'!F558</f>
        <v>0</v>
      </c>
      <c r="H558" s="770"/>
      <c r="I558" s="759"/>
      <c r="J558" s="207" t="s">
        <v>28</v>
      </c>
      <c r="K558" s="208"/>
      <c r="L558" s="207" t="s">
        <v>28</v>
      </c>
      <c r="M558" s="207" t="s">
        <v>28</v>
      </c>
      <c r="N558" s="207" t="s">
        <v>28</v>
      </c>
      <c r="O558" s="207" t="s">
        <v>28</v>
      </c>
      <c r="P558" s="207" t="s">
        <v>265</v>
      </c>
      <c r="Q558" s="207" t="s">
        <v>265</v>
      </c>
      <c r="R558" s="209"/>
      <c r="S558" s="9" t="str">
        <f t="shared" si="8"/>
        <v/>
      </c>
    </row>
    <row r="559" spans="2:19" s="78" customFormat="1" ht="13.9" customHeight="1" thickTop="1" thickBot="1" x14ac:dyDescent="0.25">
      <c r="B559" s="446"/>
      <c r="C559" s="459"/>
      <c r="D559" s="446"/>
      <c r="E559" s="459"/>
      <c r="F559" s="766"/>
      <c r="G559" s="123">
        <f>'Mapa de Risco'!F559</f>
        <v>0</v>
      </c>
      <c r="H559" s="770"/>
      <c r="I559" s="759"/>
      <c r="J559" s="207" t="s">
        <v>28</v>
      </c>
      <c r="K559" s="208"/>
      <c r="L559" s="207" t="s">
        <v>28</v>
      </c>
      <c r="M559" s="207" t="s">
        <v>28</v>
      </c>
      <c r="N559" s="207" t="s">
        <v>28</v>
      </c>
      <c r="O559" s="207" t="s">
        <v>28</v>
      </c>
      <c r="P559" s="207" t="s">
        <v>265</v>
      </c>
      <c r="Q559" s="207" t="s">
        <v>265</v>
      </c>
      <c r="R559" s="209"/>
      <c r="S559" s="9" t="str">
        <f t="shared" si="8"/>
        <v/>
      </c>
    </row>
    <row r="560" spans="2:19" s="78" customFormat="1" ht="13.9" customHeight="1" thickTop="1" thickBot="1" x14ac:dyDescent="0.25">
      <c r="B560" s="446"/>
      <c r="C560" s="459"/>
      <c r="D560" s="446"/>
      <c r="E560" s="459"/>
      <c r="F560" s="766"/>
      <c r="G560" s="123">
        <f>'Mapa de Risco'!F560</f>
        <v>0</v>
      </c>
      <c r="H560" s="770"/>
      <c r="I560" s="759"/>
      <c r="J560" s="207" t="s">
        <v>28</v>
      </c>
      <c r="K560" s="208"/>
      <c r="L560" s="207" t="s">
        <v>28</v>
      </c>
      <c r="M560" s="207" t="s">
        <v>28</v>
      </c>
      <c r="N560" s="207" t="s">
        <v>28</v>
      </c>
      <c r="O560" s="207" t="s">
        <v>28</v>
      </c>
      <c r="P560" s="207" t="s">
        <v>265</v>
      </c>
      <c r="Q560" s="207" t="s">
        <v>265</v>
      </c>
      <c r="R560" s="209"/>
      <c r="S560" s="9" t="str">
        <f t="shared" si="8"/>
        <v/>
      </c>
    </row>
    <row r="561" spans="2:19" s="78" customFormat="1" ht="13.9" customHeight="1" thickTop="1" thickBot="1" x14ac:dyDescent="0.25">
      <c r="B561" s="446"/>
      <c r="C561" s="459"/>
      <c r="D561" s="447"/>
      <c r="E561" s="460"/>
      <c r="F561" s="766"/>
      <c r="G561" s="123">
        <f>'Mapa de Risco'!F561</f>
        <v>0</v>
      </c>
      <c r="H561" s="770"/>
      <c r="I561" s="760"/>
      <c r="J561" s="207" t="s">
        <v>28</v>
      </c>
      <c r="K561" s="208"/>
      <c r="L561" s="207" t="s">
        <v>28</v>
      </c>
      <c r="M561" s="207" t="s">
        <v>28</v>
      </c>
      <c r="N561" s="207" t="s">
        <v>28</v>
      </c>
      <c r="O561" s="207" t="s">
        <v>28</v>
      </c>
      <c r="P561" s="207" t="s">
        <v>265</v>
      </c>
      <c r="Q561" s="207" t="s">
        <v>265</v>
      </c>
      <c r="R561" s="209"/>
      <c r="S561" s="9" t="str">
        <f t="shared" si="8"/>
        <v/>
      </c>
    </row>
    <row r="562" spans="2:19" s="78" customFormat="1" ht="13.9" customHeight="1" thickTop="1" thickBot="1" x14ac:dyDescent="0.25">
      <c r="B562" s="446"/>
      <c r="C562" s="459"/>
      <c r="D562" s="445" t="str">
        <f>'Mapa de Risco'!D562:D571</f>
        <v>FCS.08</v>
      </c>
      <c r="E562" s="470">
        <f>'Mapa de Risco'!E562:E571</f>
        <v>0</v>
      </c>
      <c r="F562" s="766" t="str">
        <f>'Mapa de Risco'!G562:G571</f>
        <v>Evento 56</v>
      </c>
      <c r="G562" s="123">
        <f>'Mapa de Risco'!F562</f>
        <v>0</v>
      </c>
      <c r="H562" s="770" t="str">
        <f>'Avaliar os Controles Existent.'!AD562:AD571</f>
        <v/>
      </c>
      <c r="I562" s="758"/>
      <c r="J562" s="207" t="s">
        <v>28</v>
      </c>
      <c r="K562" s="208"/>
      <c r="L562" s="207" t="s">
        <v>28</v>
      </c>
      <c r="M562" s="207" t="s">
        <v>28</v>
      </c>
      <c r="N562" s="207" t="s">
        <v>28</v>
      </c>
      <c r="O562" s="207" t="s">
        <v>28</v>
      </c>
      <c r="P562" s="207" t="s">
        <v>265</v>
      </c>
      <c r="Q562" s="207" t="s">
        <v>265</v>
      </c>
      <c r="R562" s="209"/>
      <c r="S562" s="9" t="str">
        <f t="shared" si="8"/>
        <v/>
      </c>
    </row>
    <row r="563" spans="2:19" s="78" customFormat="1" ht="13.9" customHeight="1" thickTop="1" thickBot="1" x14ac:dyDescent="0.25">
      <c r="B563" s="446"/>
      <c r="C563" s="459"/>
      <c r="D563" s="446"/>
      <c r="E563" s="459"/>
      <c r="F563" s="766"/>
      <c r="G563" s="123">
        <f>'Mapa de Risco'!F563</f>
        <v>0</v>
      </c>
      <c r="H563" s="770"/>
      <c r="I563" s="759"/>
      <c r="J563" s="207" t="s">
        <v>28</v>
      </c>
      <c r="K563" s="208"/>
      <c r="L563" s="207" t="s">
        <v>28</v>
      </c>
      <c r="M563" s="207" t="s">
        <v>28</v>
      </c>
      <c r="N563" s="207" t="s">
        <v>28</v>
      </c>
      <c r="O563" s="207" t="s">
        <v>28</v>
      </c>
      <c r="P563" s="207" t="s">
        <v>265</v>
      </c>
      <c r="Q563" s="207" t="s">
        <v>265</v>
      </c>
      <c r="R563" s="209"/>
      <c r="S563" s="9" t="str">
        <f t="shared" si="8"/>
        <v/>
      </c>
    </row>
    <row r="564" spans="2:19" s="78" customFormat="1" ht="13.9" customHeight="1" thickTop="1" thickBot="1" x14ac:dyDescent="0.25">
      <c r="B564" s="446"/>
      <c r="C564" s="459"/>
      <c r="D564" s="446"/>
      <c r="E564" s="459"/>
      <c r="F564" s="766"/>
      <c r="G564" s="123">
        <f>'Mapa de Risco'!F564</f>
        <v>0</v>
      </c>
      <c r="H564" s="770"/>
      <c r="I564" s="759"/>
      <c r="J564" s="207" t="s">
        <v>28</v>
      </c>
      <c r="K564" s="208"/>
      <c r="L564" s="207" t="s">
        <v>28</v>
      </c>
      <c r="M564" s="207" t="s">
        <v>28</v>
      </c>
      <c r="N564" s="207" t="s">
        <v>28</v>
      </c>
      <c r="O564" s="207" t="s">
        <v>28</v>
      </c>
      <c r="P564" s="207" t="s">
        <v>265</v>
      </c>
      <c r="Q564" s="207" t="s">
        <v>265</v>
      </c>
      <c r="R564" s="209"/>
      <c r="S564" s="9" t="str">
        <f t="shared" si="8"/>
        <v/>
      </c>
    </row>
    <row r="565" spans="2:19" s="78" customFormat="1" ht="13.9" customHeight="1" thickTop="1" thickBot="1" x14ac:dyDescent="0.25">
      <c r="B565" s="446"/>
      <c r="C565" s="459"/>
      <c r="D565" s="446"/>
      <c r="E565" s="459"/>
      <c r="F565" s="766"/>
      <c r="G565" s="123">
        <f>'Mapa de Risco'!F565</f>
        <v>0</v>
      </c>
      <c r="H565" s="770"/>
      <c r="I565" s="759"/>
      <c r="J565" s="207" t="s">
        <v>28</v>
      </c>
      <c r="K565" s="208"/>
      <c r="L565" s="207" t="s">
        <v>28</v>
      </c>
      <c r="M565" s="207" t="s">
        <v>28</v>
      </c>
      <c r="N565" s="207" t="s">
        <v>28</v>
      </c>
      <c r="O565" s="207" t="s">
        <v>28</v>
      </c>
      <c r="P565" s="207" t="s">
        <v>265</v>
      </c>
      <c r="Q565" s="207" t="s">
        <v>265</v>
      </c>
      <c r="R565" s="209"/>
      <c r="S565" s="9" t="str">
        <f t="shared" si="8"/>
        <v/>
      </c>
    </row>
    <row r="566" spans="2:19" s="78" customFormat="1" ht="13.9" customHeight="1" thickTop="1" thickBot="1" x14ac:dyDescent="0.25">
      <c r="B566" s="446"/>
      <c r="C566" s="459"/>
      <c r="D566" s="446"/>
      <c r="E566" s="459"/>
      <c r="F566" s="766"/>
      <c r="G566" s="123">
        <f>'Mapa de Risco'!F566</f>
        <v>0</v>
      </c>
      <c r="H566" s="770"/>
      <c r="I566" s="759"/>
      <c r="J566" s="207" t="s">
        <v>28</v>
      </c>
      <c r="K566" s="208"/>
      <c r="L566" s="207" t="s">
        <v>28</v>
      </c>
      <c r="M566" s="207" t="s">
        <v>28</v>
      </c>
      <c r="N566" s="207" t="s">
        <v>28</v>
      </c>
      <c r="O566" s="207" t="s">
        <v>28</v>
      </c>
      <c r="P566" s="207" t="s">
        <v>265</v>
      </c>
      <c r="Q566" s="207" t="s">
        <v>265</v>
      </c>
      <c r="R566" s="209"/>
      <c r="S566" s="9" t="str">
        <f t="shared" si="8"/>
        <v/>
      </c>
    </row>
    <row r="567" spans="2:19" s="78" customFormat="1" ht="13.9" customHeight="1" thickTop="1" thickBot="1" x14ac:dyDescent="0.25">
      <c r="B567" s="446"/>
      <c r="C567" s="459"/>
      <c r="D567" s="446"/>
      <c r="E567" s="459"/>
      <c r="F567" s="766"/>
      <c r="G567" s="123">
        <f>'Mapa de Risco'!F567</f>
        <v>0</v>
      </c>
      <c r="H567" s="770"/>
      <c r="I567" s="759"/>
      <c r="J567" s="207" t="s">
        <v>28</v>
      </c>
      <c r="K567" s="208"/>
      <c r="L567" s="207" t="s">
        <v>28</v>
      </c>
      <c r="M567" s="207" t="s">
        <v>28</v>
      </c>
      <c r="N567" s="207" t="s">
        <v>28</v>
      </c>
      <c r="O567" s="207" t="s">
        <v>28</v>
      </c>
      <c r="P567" s="207" t="s">
        <v>265</v>
      </c>
      <c r="Q567" s="207" t="s">
        <v>265</v>
      </c>
      <c r="R567" s="209"/>
      <c r="S567" s="9" t="str">
        <f t="shared" si="8"/>
        <v/>
      </c>
    </row>
    <row r="568" spans="2:19" s="78" customFormat="1" ht="13.9" customHeight="1" thickTop="1" thickBot="1" x14ac:dyDescent="0.25">
      <c r="B568" s="446"/>
      <c r="C568" s="459"/>
      <c r="D568" s="446"/>
      <c r="E568" s="459"/>
      <c r="F568" s="766"/>
      <c r="G568" s="123">
        <f>'Mapa de Risco'!F568</f>
        <v>0</v>
      </c>
      <c r="H568" s="770"/>
      <c r="I568" s="759"/>
      <c r="J568" s="207" t="s">
        <v>28</v>
      </c>
      <c r="K568" s="208"/>
      <c r="L568" s="207" t="s">
        <v>28</v>
      </c>
      <c r="M568" s="207" t="s">
        <v>28</v>
      </c>
      <c r="N568" s="207" t="s">
        <v>28</v>
      </c>
      <c r="O568" s="207" t="s">
        <v>28</v>
      </c>
      <c r="P568" s="207" t="s">
        <v>265</v>
      </c>
      <c r="Q568" s="207" t="s">
        <v>265</v>
      </c>
      <c r="R568" s="209"/>
      <c r="S568" s="9" t="str">
        <f t="shared" si="8"/>
        <v/>
      </c>
    </row>
    <row r="569" spans="2:19" s="78" customFormat="1" ht="13.9" customHeight="1" thickTop="1" thickBot="1" x14ac:dyDescent="0.25">
      <c r="B569" s="446"/>
      <c r="C569" s="459"/>
      <c r="D569" s="446"/>
      <c r="E569" s="459"/>
      <c r="F569" s="766"/>
      <c r="G569" s="123">
        <f>'Mapa de Risco'!F569</f>
        <v>0</v>
      </c>
      <c r="H569" s="770"/>
      <c r="I569" s="759"/>
      <c r="J569" s="207" t="s">
        <v>28</v>
      </c>
      <c r="K569" s="208"/>
      <c r="L569" s="207" t="s">
        <v>28</v>
      </c>
      <c r="M569" s="207" t="s">
        <v>28</v>
      </c>
      <c r="N569" s="207" t="s">
        <v>28</v>
      </c>
      <c r="O569" s="207" t="s">
        <v>28</v>
      </c>
      <c r="P569" s="207" t="s">
        <v>265</v>
      </c>
      <c r="Q569" s="207" t="s">
        <v>265</v>
      </c>
      <c r="R569" s="209"/>
      <c r="S569" s="9" t="str">
        <f t="shared" si="8"/>
        <v/>
      </c>
    </row>
    <row r="570" spans="2:19" s="78" customFormat="1" ht="13.9" customHeight="1" thickTop="1" thickBot="1" x14ac:dyDescent="0.25">
      <c r="B570" s="446"/>
      <c r="C570" s="459"/>
      <c r="D570" s="446"/>
      <c r="E570" s="459"/>
      <c r="F570" s="766"/>
      <c r="G570" s="123">
        <f>'Mapa de Risco'!F570</f>
        <v>0</v>
      </c>
      <c r="H570" s="770"/>
      <c r="I570" s="759"/>
      <c r="J570" s="207" t="s">
        <v>28</v>
      </c>
      <c r="K570" s="208"/>
      <c r="L570" s="207" t="s">
        <v>28</v>
      </c>
      <c r="M570" s="207" t="s">
        <v>28</v>
      </c>
      <c r="N570" s="207" t="s">
        <v>28</v>
      </c>
      <c r="O570" s="207" t="s">
        <v>28</v>
      </c>
      <c r="P570" s="207" t="s">
        <v>265</v>
      </c>
      <c r="Q570" s="207" t="s">
        <v>265</v>
      </c>
      <c r="R570" s="209"/>
      <c r="S570" s="9" t="str">
        <f t="shared" si="8"/>
        <v/>
      </c>
    </row>
    <row r="571" spans="2:19" s="78" customFormat="1" ht="13.9" customHeight="1" thickTop="1" thickBot="1" x14ac:dyDescent="0.25">
      <c r="B571" s="447"/>
      <c r="C571" s="460"/>
      <c r="D571" s="447"/>
      <c r="E571" s="460"/>
      <c r="F571" s="766"/>
      <c r="G571" s="123">
        <f>'Mapa de Risco'!F571</f>
        <v>0</v>
      </c>
      <c r="H571" s="770"/>
      <c r="I571" s="760"/>
      <c r="J571" s="207" t="s">
        <v>28</v>
      </c>
      <c r="K571" s="208"/>
      <c r="L571" s="207" t="s">
        <v>28</v>
      </c>
      <c r="M571" s="207" t="s">
        <v>28</v>
      </c>
      <c r="N571" s="207" t="s">
        <v>28</v>
      </c>
      <c r="O571" s="207" t="s">
        <v>28</v>
      </c>
      <c r="P571" s="207" t="s">
        <v>265</v>
      </c>
      <c r="Q571" s="207" t="s">
        <v>265</v>
      </c>
      <c r="R571" s="209"/>
      <c r="S571" s="9" t="str">
        <f t="shared" si="8"/>
        <v/>
      </c>
    </row>
    <row r="572" spans="2:19" s="78" customFormat="1" ht="13.9" customHeight="1" thickTop="1" thickBot="1" x14ac:dyDescent="0.25">
      <c r="B572" s="454" t="str">
        <f>'Mapa de Risco'!B572:B651</f>
        <v>Subp.08</v>
      </c>
      <c r="C572" s="461">
        <f>'Mapa de Risco'!C572:C651</f>
        <v>0</v>
      </c>
      <c r="D572" s="464" t="str">
        <f>'Mapa de Risco'!D572:D581</f>
        <v>FCS.01</v>
      </c>
      <c r="E572" s="471">
        <f>'Mapa de Risco'!E572:E581</f>
        <v>0</v>
      </c>
      <c r="F572" s="771" t="str">
        <f>'Mapa de Risco'!G572:G581</f>
        <v>Evento 57</v>
      </c>
      <c r="G572" s="120">
        <f>'Mapa de Risco'!F572</f>
        <v>0</v>
      </c>
      <c r="H572" s="772" t="str">
        <f>'Avaliar os Controles Existent.'!AD572:AD581</f>
        <v/>
      </c>
      <c r="I572" s="761"/>
      <c r="J572" s="210" t="s">
        <v>28</v>
      </c>
      <c r="K572" s="211"/>
      <c r="L572" s="210" t="s">
        <v>28</v>
      </c>
      <c r="M572" s="210" t="s">
        <v>28</v>
      </c>
      <c r="N572" s="210" t="s">
        <v>28</v>
      </c>
      <c r="O572" s="210" t="s">
        <v>28</v>
      </c>
      <c r="P572" s="210" t="s">
        <v>265</v>
      </c>
      <c r="Q572" s="210" t="s">
        <v>265</v>
      </c>
      <c r="R572" s="212"/>
      <c r="S572" s="60" t="str">
        <f t="shared" si="8"/>
        <v/>
      </c>
    </row>
    <row r="573" spans="2:19" s="78" customFormat="1" ht="13.9" customHeight="1" thickTop="1" thickBot="1" x14ac:dyDescent="0.25">
      <c r="B573" s="455"/>
      <c r="C573" s="462"/>
      <c r="D573" s="465"/>
      <c r="E573" s="472"/>
      <c r="F573" s="771"/>
      <c r="G573" s="120">
        <f>'Mapa de Risco'!F573</f>
        <v>0</v>
      </c>
      <c r="H573" s="772"/>
      <c r="I573" s="762"/>
      <c r="J573" s="210" t="s">
        <v>28</v>
      </c>
      <c r="K573" s="211"/>
      <c r="L573" s="210" t="s">
        <v>28</v>
      </c>
      <c r="M573" s="210" t="s">
        <v>28</v>
      </c>
      <c r="N573" s="210" t="s">
        <v>28</v>
      </c>
      <c r="O573" s="210" t="s">
        <v>28</v>
      </c>
      <c r="P573" s="210" t="s">
        <v>265</v>
      </c>
      <c r="Q573" s="210" t="s">
        <v>265</v>
      </c>
      <c r="R573" s="212"/>
      <c r="S573" s="60" t="str">
        <f t="shared" si="8"/>
        <v/>
      </c>
    </row>
    <row r="574" spans="2:19" s="78" customFormat="1" ht="13.9" customHeight="1" thickTop="1" thickBot="1" x14ac:dyDescent="0.25">
      <c r="B574" s="455"/>
      <c r="C574" s="462"/>
      <c r="D574" s="465"/>
      <c r="E574" s="472"/>
      <c r="F574" s="771"/>
      <c r="G574" s="120">
        <f>'Mapa de Risco'!F574</f>
        <v>0</v>
      </c>
      <c r="H574" s="772"/>
      <c r="I574" s="762"/>
      <c r="J574" s="210" t="s">
        <v>28</v>
      </c>
      <c r="K574" s="211"/>
      <c r="L574" s="210" t="s">
        <v>28</v>
      </c>
      <c r="M574" s="210" t="s">
        <v>28</v>
      </c>
      <c r="N574" s="210" t="s">
        <v>28</v>
      </c>
      <c r="O574" s="210" t="s">
        <v>28</v>
      </c>
      <c r="P574" s="210" t="s">
        <v>265</v>
      </c>
      <c r="Q574" s="210" t="s">
        <v>265</v>
      </c>
      <c r="R574" s="212"/>
      <c r="S574" s="60" t="str">
        <f t="shared" si="8"/>
        <v/>
      </c>
    </row>
    <row r="575" spans="2:19" s="78" customFormat="1" ht="13.9" customHeight="1" thickTop="1" thickBot="1" x14ac:dyDescent="0.25">
      <c r="B575" s="455"/>
      <c r="C575" s="462"/>
      <c r="D575" s="465"/>
      <c r="E575" s="472"/>
      <c r="F575" s="771"/>
      <c r="G575" s="120">
        <f>'Mapa de Risco'!F575</f>
        <v>0</v>
      </c>
      <c r="H575" s="772"/>
      <c r="I575" s="762"/>
      <c r="J575" s="210" t="s">
        <v>28</v>
      </c>
      <c r="K575" s="211"/>
      <c r="L575" s="210" t="s">
        <v>28</v>
      </c>
      <c r="M575" s="210" t="s">
        <v>28</v>
      </c>
      <c r="N575" s="210" t="s">
        <v>28</v>
      </c>
      <c r="O575" s="210" t="s">
        <v>28</v>
      </c>
      <c r="P575" s="210" t="s">
        <v>265</v>
      </c>
      <c r="Q575" s="210" t="s">
        <v>265</v>
      </c>
      <c r="R575" s="212"/>
      <c r="S575" s="60" t="str">
        <f t="shared" si="8"/>
        <v/>
      </c>
    </row>
    <row r="576" spans="2:19" s="78" customFormat="1" ht="13.9" customHeight="1" thickTop="1" thickBot="1" x14ac:dyDescent="0.25">
      <c r="B576" s="455"/>
      <c r="C576" s="462"/>
      <c r="D576" s="465"/>
      <c r="E576" s="472"/>
      <c r="F576" s="771"/>
      <c r="G576" s="120">
        <f>'Mapa de Risco'!F576</f>
        <v>0</v>
      </c>
      <c r="H576" s="772"/>
      <c r="I576" s="762"/>
      <c r="J576" s="210" t="s">
        <v>28</v>
      </c>
      <c r="K576" s="211"/>
      <c r="L576" s="210" t="s">
        <v>28</v>
      </c>
      <c r="M576" s="210" t="s">
        <v>28</v>
      </c>
      <c r="N576" s="210" t="s">
        <v>28</v>
      </c>
      <c r="O576" s="210" t="s">
        <v>28</v>
      </c>
      <c r="P576" s="210" t="s">
        <v>265</v>
      </c>
      <c r="Q576" s="210" t="s">
        <v>265</v>
      </c>
      <c r="R576" s="212"/>
      <c r="S576" s="60" t="str">
        <f t="shared" si="8"/>
        <v/>
      </c>
    </row>
    <row r="577" spans="2:19" s="78" customFormat="1" ht="13.9" customHeight="1" thickTop="1" thickBot="1" x14ac:dyDescent="0.25">
      <c r="B577" s="455"/>
      <c r="C577" s="462"/>
      <c r="D577" s="465"/>
      <c r="E577" s="472"/>
      <c r="F577" s="771"/>
      <c r="G577" s="120">
        <f>'Mapa de Risco'!F577</f>
        <v>0</v>
      </c>
      <c r="H577" s="772"/>
      <c r="I577" s="762"/>
      <c r="J577" s="210" t="s">
        <v>28</v>
      </c>
      <c r="K577" s="211"/>
      <c r="L577" s="210" t="s">
        <v>28</v>
      </c>
      <c r="M577" s="210" t="s">
        <v>28</v>
      </c>
      <c r="N577" s="210" t="s">
        <v>28</v>
      </c>
      <c r="O577" s="210" t="s">
        <v>28</v>
      </c>
      <c r="P577" s="210" t="s">
        <v>265</v>
      </c>
      <c r="Q577" s="210" t="s">
        <v>265</v>
      </c>
      <c r="R577" s="212"/>
      <c r="S577" s="60" t="str">
        <f t="shared" si="8"/>
        <v/>
      </c>
    </row>
    <row r="578" spans="2:19" s="78" customFormat="1" ht="13.9" customHeight="1" thickTop="1" thickBot="1" x14ac:dyDescent="0.25">
      <c r="B578" s="455"/>
      <c r="C578" s="462"/>
      <c r="D578" s="465"/>
      <c r="E578" s="472"/>
      <c r="F578" s="771"/>
      <c r="G578" s="120">
        <f>'Mapa de Risco'!F578</f>
        <v>0</v>
      </c>
      <c r="H578" s="772"/>
      <c r="I578" s="762"/>
      <c r="J578" s="210" t="s">
        <v>28</v>
      </c>
      <c r="K578" s="211"/>
      <c r="L578" s="210" t="s">
        <v>28</v>
      </c>
      <c r="M578" s="210" t="s">
        <v>28</v>
      </c>
      <c r="N578" s="210" t="s">
        <v>28</v>
      </c>
      <c r="O578" s="210" t="s">
        <v>28</v>
      </c>
      <c r="P578" s="210" t="s">
        <v>265</v>
      </c>
      <c r="Q578" s="210" t="s">
        <v>265</v>
      </c>
      <c r="R578" s="212"/>
      <c r="S578" s="60" t="str">
        <f t="shared" si="8"/>
        <v/>
      </c>
    </row>
    <row r="579" spans="2:19" s="78" customFormat="1" ht="13.9" customHeight="1" thickTop="1" thickBot="1" x14ac:dyDescent="0.25">
      <c r="B579" s="455"/>
      <c r="C579" s="462"/>
      <c r="D579" s="465"/>
      <c r="E579" s="472"/>
      <c r="F579" s="771"/>
      <c r="G579" s="120">
        <f>'Mapa de Risco'!F579</f>
        <v>0</v>
      </c>
      <c r="H579" s="772"/>
      <c r="I579" s="762"/>
      <c r="J579" s="210" t="s">
        <v>28</v>
      </c>
      <c r="K579" s="211"/>
      <c r="L579" s="210" t="s">
        <v>28</v>
      </c>
      <c r="M579" s="210" t="s">
        <v>28</v>
      </c>
      <c r="N579" s="210" t="s">
        <v>28</v>
      </c>
      <c r="O579" s="210" t="s">
        <v>28</v>
      </c>
      <c r="P579" s="210" t="s">
        <v>265</v>
      </c>
      <c r="Q579" s="210" t="s">
        <v>265</v>
      </c>
      <c r="R579" s="212"/>
      <c r="S579" s="60" t="str">
        <f t="shared" si="8"/>
        <v/>
      </c>
    </row>
    <row r="580" spans="2:19" s="78" customFormat="1" ht="13.9" customHeight="1" thickTop="1" thickBot="1" x14ac:dyDescent="0.25">
      <c r="B580" s="455"/>
      <c r="C580" s="462"/>
      <c r="D580" s="465"/>
      <c r="E580" s="472"/>
      <c r="F580" s="771"/>
      <c r="G580" s="120">
        <f>'Mapa de Risco'!F580</f>
        <v>0</v>
      </c>
      <c r="H580" s="772"/>
      <c r="I580" s="762"/>
      <c r="J580" s="210" t="s">
        <v>28</v>
      </c>
      <c r="K580" s="211"/>
      <c r="L580" s="210" t="s">
        <v>28</v>
      </c>
      <c r="M580" s="210" t="s">
        <v>28</v>
      </c>
      <c r="N580" s="210" t="s">
        <v>28</v>
      </c>
      <c r="O580" s="210" t="s">
        <v>28</v>
      </c>
      <c r="P580" s="210" t="s">
        <v>265</v>
      </c>
      <c r="Q580" s="210" t="s">
        <v>265</v>
      </c>
      <c r="R580" s="212"/>
      <c r="S580" s="60" t="str">
        <f t="shared" si="8"/>
        <v/>
      </c>
    </row>
    <row r="581" spans="2:19" s="78" customFormat="1" ht="13.9" customHeight="1" thickTop="1" thickBot="1" x14ac:dyDescent="0.25">
      <c r="B581" s="455"/>
      <c r="C581" s="462"/>
      <c r="D581" s="466"/>
      <c r="E581" s="473"/>
      <c r="F581" s="771"/>
      <c r="G581" s="120">
        <f>'Mapa de Risco'!F581</f>
        <v>0</v>
      </c>
      <c r="H581" s="772"/>
      <c r="I581" s="763"/>
      <c r="J581" s="210" t="s">
        <v>28</v>
      </c>
      <c r="K581" s="211"/>
      <c r="L581" s="210" t="s">
        <v>28</v>
      </c>
      <c r="M581" s="210" t="s">
        <v>28</v>
      </c>
      <c r="N581" s="210" t="s">
        <v>28</v>
      </c>
      <c r="O581" s="210" t="s">
        <v>28</v>
      </c>
      <c r="P581" s="210" t="s">
        <v>265</v>
      </c>
      <c r="Q581" s="210" t="s">
        <v>265</v>
      </c>
      <c r="R581" s="212"/>
      <c r="S581" s="60" t="str">
        <f t="shared" si="8"/>
        <v/>
      </c>
    </row>
    <row r="582" spans="2:19" s="78" customFormat="1" ht="13.9" customHeight="1" thickTop="1" thickBot="1" x14ac:dyDescent="0.25">
      <c r="B582" s="455"/>
      <c r="C582" s="462"/>
      <c r="D582" s="464" t="str">
        <f>'Mapa de Risco'!D582:D591</f>
        <v>FCS.02</v>
      </c>
      <c r="E582" s="471">
        <f>'Mapa de Risco'!E582:E591</f>
        <v>0</v>
      </c>
      <c r="F582" s="771" t="str">
        <f>'Mapa de Risco'!G582:G591</f>
        <v>Evento 58</v>
      </c>
      <c r="G582" s="120">
        <f>'Mapa de Risco'!F582</f>
        <v>0</v>
      </c>
      <c r="H582" s="772" t="str">
        <f>'Avaliar os Controles Existent.'!AD582:AD591</f>
        <v/>
      </c>
      <c r="I582" s="761"/>
      <c r="J582" s="210" t="s">
        <v>28</v>
      </c>
      <c r="K582" s="211"/>
      <c r="L582" s="210" t="s">
        <v>28</v>
      </c>
      <c r="M582" s="210" t="s">
        <v>28</v>
      </c>
      <c r="N582" s="210" t="s">
        <v>28</v>
      </c>
      <c r="O582" s="210" t="s">
        <v>28</v>
      </c>
      <c r="P582" s="210" t="s">
        <v>265</v>
      </c>
      <c r="Q582" s="210" t="s">
        <v>265</v>
      </c>
      <c r="R582" s="212"/>
      <c r="S582" s="60" t="str">
        <f t="shared" si="8"/>
        <v/>
      </c>
    </row>
    <row r="583" spans="2:19" s="78" customFormat="1" ht="13.9" customHeight="1" thickTop="1" thickBot="1" x14ac:dyDescent="0.25">
      <c r="B583" s="455"/>
      <c r="C583" s="462"/>
      <c r="D583" s="465"/>
      <c r="E583" s="472"/>
      <c r="F583" s="771"/>
      <c r="G583" s="120">
        <f>'Mapa de Risco'!F583</f>
        <v>0</v>
      </c>
      <c r="H583" s="772"/>
      <c r="I583" s="762"/>
      <c r="J583" s="210" t="s">
        <v>28</v>
      </c>
      <c r="K583" s="211"/>
      <c r="L583" s="210" t="s">
        <v>28</v>
      </c>
      <c r="M583" s="210" t="s">
        <v>28</v>
      </c>
      <c r="N583" s="210" t="s">
        <v>28</v>
      </c>
      <c r="O583" s="210" t="s">
        <v>28</v>
      </c>
      <c r="P583" s="210" t="s">
        <v>265</v>
      </c>
      <c r="Q583" s="210" t="s">
        <v>265</v>
      </c>
      <c r="R583" s="212"/>
      <c r="S583" s="60" t="str">
        <f t="shared" si="8"/>
        <v/>
      </c>
    </row>
    <row r="584" spans="2:19" s="78" customFormat="1" ht="13.9" customHeight="1" thickTop="1" thickBot="1" x14ac:dyDescent="0.25">
      <c r="B584" s="455"/>
      <c r="C584" s="462"/>
      <c r="D584" s="465"/>
      <c r="E584" s="472"/>
      <c r="F584" s="771"/>
      <c r="G584" s="120">
        <f>'Mapa de Risco'!F584</f>
        <v>0</v>
      </c>
      <c r="H584" s="772"/>
      <c r="I584" s="762"/>
      <c r="J584" s="210" t="s">
        <v>28</v>
      </c>
      <c r="K584" s="211"/>
      <c r="L584" s="210" t="s">
        <v>28</v>
      </c>
      <c r="M584" s="210" t="s">
        <v>28</v>
      </c>
      <c r="N584" s="210" t="s">
        <v>28</v>
      </c>
      <c r="O584" s="210" t="s">
        <v>28</v>
      </c>
      <c r="P584" s="210" t="s">
        <v>265</v>
      </c>
      <c r="Q584" s="210" t="s">
        <v>265</v>
      </c>
      <c r="R584" s="212"/>
      <c r="S584" s="60" t="str">
        <f t="shared" si="8"/>
        <v/>
      </c>
    </row>
    <row r="585" spans="2:19" s="78" customFormat="1" ht="13.9" customHeight="1" thickTop="1" thickBot="1" x14ac:dyDescent="0.25">
      <c r="B585" s="455"/>
      <c r="C585" s="462"/>
      <c r="D585" s="465"/>
      <c r="E585" s="472"/>
      <c r="F585" s="771"/>
      <c r="G585" s="120">
        <f>'Mapa de Risco'!F585</f>
        <v>0</v>
      </c>
      <c r="H585" s="772"/>
      <c r="I585" s="762"/>
      <c r="J585" s="210" t="s">
        <v>28</v>
      </c>
      <c r="K585" s="211"/>
      <c r="L585" s="210" t="s">
        <v>28</v>
      </c>
      <c r="M585" s="210" t="s">
        <v>28</v>
      </c>
      <c r="N585" s="210" t="s">
        <v>28</v>
      </c>
      <c r="O585" s="210" t="s">
        <v>28</v>
      </c>
      <c r="P585" s="210" t="s">
        <v>265</v>
      </c>
      <c r="Q585" s="210" t="s">
        <v>265</v>
      </c>
      <c r="R585" s="212"/>
      <c r="S585" s="60" t="str">
        <f t="shared" si="8"/>
        <v/>
      </c>
    </row>
    <row r="586" spans="2:19" s="78" customFormat="1" ht="13.9" customHeight="1" thickTop="1" thickBot="1" x14ac:dyDescent="0.25">
      <c r="B586" s="455"/>
      <c r="C586" s="462"/>
      <c r="D586" s="465"/>
      <c r="E586" s="472"/>
      <c r="F586" s="771"/>
      <c r="G586" s="120">
        <f>'Mapa de Risco'!F586</f>
        <v>0</v>
      </c>
      <c r="H586" s="772"/>
      <c r="I586" s="762"/>
      <c r="J586" s="210" t="s">
        <v>28</v>
      </c>
      <c r="K586" s="211"/>
      <c r="L586" s="210" t="s">
        <v>28</v>
      </c>
      <c r="M586" s="210" t="s">
        <v>28</v>
      </c>
      <c r="N586" s="210" t="s">
        <v>28</v>
      </c>
      <c r="O586" s="210" t="s">
        <v>28</v>
      </c>
      <c r="P586" s="210" t="s">
        <v>265</v>
      </c>
      <c r="Q586" s="210" t="s">
        <v>265</v>
      </c>
      <c r="R586" s="212"/>
      <c r="S586" s="60" t="str">
        <f t="shared" si="8"/>
        <v/>
      </c>
    </row>
    <row r="587" spans="2:19" s="78" customFormat="1" ht="13.9" customHeight="1" thickTop="1" thickBot="1" x14ac:dyDescent="0.25">
      <c r="B587" s="455"/>
      <c r="C587" s="462"/>
      <c r="D587" s="465"/>
      <c r="E587" s="472"/>
      <c r="F587" s="771"/>
      <c r="G587" s="120">
        <f>'Mapa de Risco'!F587</f>
        <v>0</v>
      </c>
      <c r="H587" s="772"/>
      <c r="I587" s="762"/>
      <c r="J587" s="210" t="s">
        <v>28</v>
      </c>
      <c r="K587" s="211"/>
      <c r="L587" s="210" t="s">
        <v>28</v>
      </c>
      <c r="M587" s="210" t="s">
        <v>28</v>
      </c>
      <c r="N587" s="210" t="s">
        <v>28</v>
      </c>
      <c r="O587" s="210" t="s">
        <v>28</v>
      </c>
      <c r="P587" s="210" t="s">
        <v>265</v>
      </c>
      <c r="Q587" s="210" t="s">
        <v>265</v>
      </c>
      <c r="R587" s="212"/>
      <c r="S587" s="60" t="str">
        <f t="shared" si="8"/>
        <v/>
      </c>
    </row>
    <row r="588" spans="2:19" s="78" customFormat="1" ht="13.9" customHeight="1" thickTop="1" thickBot="1" x14ac:dyDescent="0.25">
      <c r="B588" s="455"/>
      <c r="C588" s="462"/>
      <c r="D588" s="465"/>
      <c r="E588" s="472"/>
      <c r="F588" s="771"/>
      <c r="G588" s="120">
        <f>'Mapa de Risco'!F588</f>
        <v>0</v>
      </c>
      <c r="H588" s="772"/>
      <c r="I588" s="762"/>
      <c r="J588" s="210" t="s">
        <v>28</v>
      </c>
      <c r="K588" s="211"/>
      <c r="L588" s="210" t="s">
        <v>28</v>
      </c>
      <c r="M588" s="210" t="s">
        <v>28</v>
      </c>
      <c r="N588" s="210" t="s">
        <v>28</v>
      </c>
      <c r="O588" s="210" t="s">
        <v>28</v>
      </c>
      <c r="P588" s="210" t="s">
        <v>265</v>
      </c>
      <c r="Q588" s="210" t="s">
        <v>265</v>
      </c>
      <c r="R588" s="212"/>
      <c r="S588" s="60" t="str">
        <f t="shared" si="8"/>
        <v/>
      </c>
    </row>
    <row r="589" spans="2:19" s="78" customFormat="1" ht="13.9" customHeight="1" thickTop="1" thickBot="1" x14ac:dyDescent="0.25">
      <c r="B589" s="455"/>
      <c r="C589" s="462"/>
      <c r="D589" s="465"/>
      <c r="E589" s="472"/>
      <c r="F589" s="771"/>
      <c r="G589" s="120">
        <f>'Mapa de Risco'!F589</f>
        <v>0</v>
      </c>
      <c r="H589" s="772"/>
      <c r="I589" s="762"/>
      <c r="J589" s="210" t="s">
        <v>28</v>
      </c>
      <c r="K589" s="211"/>
      <c r="L589" s="210" t="s">
        <v>28</v>
      </c>
      <c r="M589" s="210" t="s">
        <v>28</v>
      </c>
      <c r="N589" s="210" t="s">
        <v>28</v>
      </c>
      <c r="O589" s="210" t="s">
        <v>28</v>
      </c>
      <c r="P589" s="210" t="s">
        <v>265</v>
      </c>
      <c r="Q589" s="210" t="s">
        <v>265</v>
      </c>
      <c r="R589" s="212"/>
      <c r="S589" s="60" t="str">
        <f t="shared" ref="S589:S652" si="9">IF(R589="","",IF(R589="Concluído",4,IF(R589="Em andamento",3,IF(R589="Atrasado",2,IF(R589="Não iniciado",1)))))</f>
        <v/>
      </c>
    </row>
    <row r="590" spans="2:19" s="78" customFormat="1" ht="13.9" customHeight="1" thickTop="1" thickBot="1" x14ac:dyDescent="0.25">
      <c r="B590" s="455"/>
      <c r="C590" s="462"/>
      <c r="D590" s="465"/>
      <c r="E590" s="472"/>
      <c r="F590" s="771"/>
      <c r="G590" s="120">
        <f>'Mapa de Risco'!F590</f>
        <v>0</v>
      </c>
      <c r="H590" s="772"/>
      <c r="I590" s="762"/>
      <c r="J590" s="210" t="s">
        <v>28</v>
      </c>
      <c r="K590" s="211"/>
      <c r="L590" s="210" t="s">
        <v>28</v>
      </c>
      <c r="M590" s="210" t="s">
        <v>28</v>
      </c>
      <c r="N590" s="210" t="s">
        <v>28</v>
      </c>
      <c r="O590" s="210" t="s">
        <v>28</v>
      </c>
      <c r="P590" s="210" t="s">
        <v>265</v>
      </c>
      <c r="Q590" s="210" t="s">
        <v>265</v>
      </c>
      <c r="R590" s="212"/>
      <c r="S590" s="60" t="str">
        <f t="shared" si="9"/>
        <v/>
      </c>
    </row>
    <row r="591" spans="2:19" s="78" customFormat="1" ht="13.9" customHeight="1" thickTop="1" thickBot="1" x14ac:dyDescent="0.25">
      <c r="B591" s="455"/>
      <c r="C591" s="462"/>
      <c r="D591" s="466"/>
      <c r="E591" s="473"/>
      <c r="F591" s="771"/>
      <c r="G591" s="120">
        <f>'Mapa de Risco'!F591</f>
        <v>0</v>
      </c>
      <c r="H591" s="772"/>
      <c r="I591" s="763"/>
      <c r="J591" s="210" t="s">
        <v>28</v>
      </c>
      <c r="K591" s="211"/>
      <c r="L591" s="210" t="s">
        <v>28</v>
      </c>
      <c r="M591" s="210" t="s">
        <v>28</v>
      </c>
      <c r="N591" s="210" t="s">
        <v>28</v>
      </c>
      <c r="O591" s="210" t="s">
        <v>28</v>
      </c>
      <c r="P591" s="210" t="s">
        <v>265</v>
      </c>
      <c r="Q591" s="210" t="s">
        <v>265</v>
      </c>
      <c r="R591" s="212"/>
      <c r="S591" s="60" t="str">
        <f t="shared" si="9"/>
        <v/>
      </c>
    </row>
    <row r="592" spans="2:19" s="78" customFormat="1" ht="13.9" customHeight="1" thickTop="1" thickBot="1" x14ac:dyDescent="0.25">
      <c r="B592" s="455"/>
      <c r="C592" s="462"/>
      <c r="D592" s="464" t="str">
        <f>'Mapa de Risco'!D592:D601</f>
        <v>FCS.03</v>
      </c>
      <c r="E592" s="471">
        <f>'Mapa de Risco'!E592:E601</f>
        <v>0</v>
      </c>
      <c r="F592" s="771" t="str">
        <f>'Mapa de Risco'!G592:G601</f>
        <v>Evento 59</v>
      </c>
      <c r="G592" s="120">
        <f>'Mapa de Risco'!F592</f>
        <v>0</v>
      </c>
      <c r="H592" s="772" t="str">
        <f>'Avaliar os Controles Existent.'!AD592:AD601</f>
        <v/>
      </c>
      <c r="I592" s="761"/>
      <c r="J592" s="210" t="s">
        <v>28</v>
      </c>
      <c r="K592" s="211"/>
      <c r="L592" s="210" t="s">
        <v>28</v>
      </c>
      <c r="M592" s="210" t="s">
        <v>28</v>
      </c>
      <c r="N592" s="210" t="s">
        <v>28</v>
      </c>
      <c r="O592" s="210" t="s">
        <v>28</v>
      </c>
      <c r="P592" s="210" t="s">
        <v>265</v>
      </c>
      <c r="Q592" s="210" t="s">
        <v>265</v>
      </c>
      <c r="R592" s="212"/>
      <c r="S592" s="60" t="str">
        <f t="shared" si="9"/>
        <v/>
      </c>
    </row>
    <row r="593" spans="2:19" s="78" customFormat="1" ht="13.9" customHeight="1" thickTop="1" thickBot="1" x14ac:dyDescent="0.25">
      <c r="B593" s="455"/>
      <c r="C593" s="462"/>
      <c r="D593" s="465"/>
      <c r="E593" s="472"/>
      <c r="F593" s="771"/>
      <c r="G593" s="120">
        <f>'Mapa de Risco'!F593</f>
        <v>0</v>
      </c>
      <c r="H593" s="772"/>
      <c r="I593" s="762"/>
      <c r="J593" s="210" t="s">
        <v>28</v>
      </c>
      <c r="K593" s="211"/>
      <c r="L593" s="210" t="s">
        <v>28</v>
      </c>
      <c r="M593" s="210" t="s">
        <v>28</v>
      </c>
      <c r="N593" s="210" t="s">
        <v>28</v>
      </c>
      <c r="O593" s="210" t="s">
        <v>28</v>
      </c>
      <c r="P593" s="210" t="s">
        <v>265</v>
      </c>
      <c r="Q593" s="210" t="s">
        <v>265</v>
      </c>
      <c r="R593" s="212"/>
      <c r="S593" s="60" t="str">
        <f t="shared" si="9"/>
        <v/>
      </c>
    </row>
    <row r="594" spans="2:19" s="78" customFormat="1" ht="13.9" customHeight="1" thickTop="1" thickBot="1" x14ac:dyDescent="0.25">
      <c r="B594" s="455"/>
      <c r="C594" s="462"/>
      <c r="D594" s="465"/>
      <c r="E594" s="472"/>
      <c r="F594" s="771"/>
      <c r="G594" s="120">
        <f>'Mapa de Risco'!F594</f>
        <v>0</v>
      </c>
      <c r="H594" s="772"/>
      <c r="I594" s="762"/>
      <c r="J594" s="210" t="s">
        <v>28</v>
      </c>
      <c r="K594" s="211"/>
      <c r="L594" s="210" t="s">
        <v>28</v>
      </c>
      <c r="M594" s="210" t="s">
        <v>28</v>
      </c>
      <c r="N594" s="210" t="s">
        <v>28</v>
      </c>
      <c r="O594" s="210" t="s">
        <v>28</v>
      </c>
      <c r="P594" s="210" t="s">
        <v>265</v>
      </c>
      <c r="Q594" s="210" t="s">
        <v>265</v>
      </c>
      <c r="R594" s="212"/>
      <c r="S594" s="60" t="str">
        <f t="shared" si="9"/>
        <v/>
      </c>
    </row>
    <row r="595" spans="2:19" s="78" customFormat="1" ht="13.9" customHeight="1" thickTop="1" thickBot="1" x14ac:dyDescent="0.25">
      <c r="B595" s="455"/>
      <c r="C595" s="462"/>
      <c r="D595" s="465"/>
      <c r="E595" s="472"/>
      <c r="F595" s="771"/>
      <c r="G595" s="120">
        <f>'Mapa de Risco'!F595</f>
        <v>0</v>
      </c>
      <c r="H595" s="772"/>
      <c r="I595" s="762"/>
      <c r="J595" s="210" t="s">
        <v>28</v>
      </c>
      <c r="K595" s="211"/>
      <c r="L595" s="210" t="s">
        <v>28</v>
      </c>
      <c r="M595" s="210" t="s">
        <v>28</v>
      </c>
      <c r="N595" s="210" t="s">
        <v>28</v>
      </c>
      <c r="O595" s="210" t="s">
        <v>28</v>
      </c>
      <c r="P595" s="210" t="s">
        <v>265</v>
      </c>
      <c r="Q595" s="210" t="s">
        <v>265</v>
      </c>
      <c r="R595" s="212"/>
      <c r="S595" s="60" t="str">
        <f t="shared" si="9"/>
        <v/>
      </c>
    </row>
    <row r="596" spans="2:19" s="78" customFormat="1" ht="13.9" customHeight="1" thickTop="1" thickBot="1" x14ac:dyDescent="0.25">
      <c r="B596" s="455"/>
      <c r="C596" s="462"/>
      <c r="D596" s="465"/>
      <c r="E596" s="472"/>
      <c r="F596" s="771"/>
      <c r="G596" s="120">
        <f>'Mapa de Risco'!F596</f>
        <v>0</v>
      </c>
      <c r="H596" s="772"/>
      <c r="I596" s="762"/>
      <c r="J596" s="210" t="s">
        <v>28</v>
      </c>
      <c r="K596" s="211"/>
      <c r="L596" s="210" t="s">
        <v>28</v>
      </c>
      <c r="M596" s="210" t="s">
        <v>28</v>
      </c>
      <c r="N596" s="210" t="s">
        <v>28</v>
      </c>
      <c r="O596" s="210" t="s">
        <v>28</v>
      </c>
      <c r="P596" s="210" t="s">
        <v>265</v>
      </c>
      <c r="Q596" s="210" t="s">
        <v>265</v>
      </c>
      <c r="R596" s="212"/>
      <c r="S596" s="60" t="str">
        <f t="shared" si="9"/>
        <v/>
      </c>
    </row>
    <row r="597" spans="2:19" s="78" customFormat="1" ht="13.9" customHeight="1" thickTop="1" thickBot="1" x14ac:dyDescent="0.25">
      <c r="B597" s="455"/>
      <c r="C597" s="462"/>
      <c r="D597" s="465"/>
      <c r="E597" s="472"/>
      <c r="F597" s="771"/>
      <c r="G597" s="120">
        <f>'Mapa de Risco'!F597</f>
        <v>0</v>
      </c>
      <c r="H597" s="772"/>
      <c r="I597" s="762"/>
      <c r="J597" s="210" t="s">
        <v>28</v>
      </c>
      <c r="K597" s="211"/>
      <c r="L597" s="210" t="s">
        <v>28</v>
      </c>
      <c r="M597" s="210" t="s">
        <v>28</v>
      </c>
      <c r="N597" s="210" t="s">
        <v>28</v>
      </c>
      <c r="O597" s="210" t="s">
        <v>28</v>
      </c>
      <c r="P597" s="210" t="s">
        <v>265</v>
      </c>
      <c r="Q597" s="210" t="s">
        <v>265</v>
      </c>
      <c r="R597" s="212"/>
      <c r="S597" s="60" t="str">
        <f t="shared" si="9"/>
        <v/>
      </c>
    </row>
    <row r="598" spans="2:19" s="78" customFormat="1" ht="13.9" customHeight="1" thickTop="1" thickBot="1" x14ac:dyDescent="0.25">
      <c r="B598" s="455"/>
      <c r="C598" s="462"/>
      <c r="D598" s="465"/>
      <c r="E598" s="472"/>
      <c r="F598" s="771"/>
      <c r="G598" s="120">
        <f>'Mapa de Risco'!F598</f>
        <v>0</v>
      </c>
      <c r="H598" s="772"/>
      <c r="I598" s="762"/>
      <c r="J598" s="210" t="s">
        <v>28</v>
      </c>
      <c r="K598" s="211"/>
      <c r="L598" s="210" t="s">
        <v>28</v>
      </c>
      <c r="M598" s="210" t="s">
        <v>28</v>
      </c>
      <c r="N598" s="210" t="s">
        <v>28</v>
      </c>
      <c r="O598" s="210" t="s">
        <v>28</v>
      </c>
      <c r="P598" s="210" t="s">
        <v>265</v>
      </c>
      <c r="Q598" s="210" t="s">
        <v>265</v>
      </c>
      <c r="R598" s="212"/>
      <c r="S598" s="60" t="str">
        <f t="shared" si="9"/>
        <v/>
      </c>
    </row>
    <row r="599" spans="2:19" s="78" customFormat="1" ht="13.9" customHeight="1" thickTop="1" thickBot="1" x14ac:dyDescent="0.25">
      <c r="B599" s="455"/>
      <c r="C599" s="462"/>
      <c r="D599" s="465"/>
      <c r="E599" s="472"/>
      <c r="F599" s="771"/>
      <c r="G599" s="120">
        <f>'Mapa de Risco'!F599</f>
        <v>0</v>
      </c>
      <c r="H599" s="772"/>
      <c r="I599" s="762"/>
      <c r="J599" s="210" t="s">
        <v>28</v>
      </c>
      <c r="K599" s="211"/>
      <c r="L599" s="210" t="s">
        <v>28</v>
      </c>
      <c r="M599" s="210" t="s">
        <v>28</v>
      </c>
      <c r="N599" s="210" t="s">
        <v>28</v>
      </c>
      <c r="O599" s="210" t="s">
        <v>28</v>
      </c>
      <c r="P599" s="210" t="s">
        <v>265</v>
      </c>
      <c r="Q599" s="210" t="s">
        <v>265</v>
      </c>
      <c r="R599" s="212"/>
      <c r="S599" s="60" t="str">
        <f t="shared" si="9"/>
        <v/>
      </c>
    </row>
    <row r="600" spans="2:19" s="78" customFormat="1" ht="13.9" customHeight="1" thickTop="1" thickBot="1" x14ac:dyDescent="0.25">
      <c r="B600" s="455"/>
      <c r="C600" s="462"/>
      <c r="D600" s="465"/>
      <c r="E600" s="472"/>
      <c r="F600" s="771"/>
      <c r="G600" s="120">
        <f>'Mapa de Risco'!F600</f>
        <v>0</v>
      </c>
      <c r="H600" s="772"/>
      <c r="I600" s="762"/>
      <c r="J600" s="210" t="s">
        <v>28</v>
      </c>
      <c r="K600" s="211"/>
      <c r="L600" s="210" t="s">
        <v>28</v>
      </c>
      <c r="M600" s="210" t="s">
        <v>28</v>
      </c>
      <c r="N600" s="210" t="s">
        <v>28</v>
      </c>
      <c r="O600" s="210" t="s">
        <v>28</v>
      </c>
      <c r="P600" s="210" t="s">
        <v>265</v>
      </c>
      <c r="Q600" s="210" t="s">
        <v>265</v>
      </c>
      <c r="R600" s="212"/>
      <c r="S600" s="60" t="str">
        <f t="shared" si="9"/>
        <v/>
      </c>
    </row>
    <row r="601" spans="2:19" s="78" customFormat="1" ht="13.9" customHeight="1" thickTop="1" thickBot="1" x14ac:dyDescent="0.25">
      <c r="B601" s="455"/>
      <c r="C601" s="462"/>
      <c r="D601" s="466"/>
      <c r="E601" s="473"/>
      <c r="F601" s="771"/>
      <c r="G601" s="120">
        <f>'Mapa de Risco'!F601</f>
        <v>0</v>
      </c>
      <c r="H601" s="772"/>
      <c r="I601" s="763"/>
      <c r="J601" s="210" t="s">
        <v>28</v>
      </c>
      <c r="K601" s="211"/>
      <c r="L601" s="210" t="s">
        <v>28</v>
      </c>
      <c r="M601" s="210" t="s">
        <v>28</v>
      </c>
      <c r="N601" s="210" t="s">
        <v>28</v>
      </c>
      <c r="O601" s="210" t="s">
        <v>28</v>
      </c>
      <c r="P601" s="210" t="s">
        <v>265</v>
      </c>
      <c r="Q601" s="210" t="s">
        <v>265</v>
      </c>
      <c r="R601" s="212"/>
      <c r="S601" s="60" t="str">
        <f t="shared" si="9"/>
        <v/>
      </c>
    </row>
    <row r="602" spans="2:19" s="78" customFormat="1" ht="13.9" customHeight="1" thickTop="1" thickBot="1" x14ac:dyDescent="0.25">
      <c r="B602" s="455"/>
      <c r="C602" s="462"/>
      <c r="D602" s="464" t="str">
        <f>'Mapa de Risco'!D602:D611</f>
        <v>FCS.04</v>
      </c>
      <c r="E602" s="471">
        <f>'Mapa de Risco'!E602:E611</f>
        <v>0</v>
      </c>
      <c r="F602" s="771" t="str">
        <f>'Mapa de Risco'!G602:G611</f>
        <v>Evento 60</v>
      </c>
      <c r="G602" s="120">
        <f>'Mapa de Risco'!F602</f>
        <v>0</v>
      </c>
      <c r="H602" s="772" t="str">
        <f>'Avaliar os Controles Existent.'!AD602:AD611</f>
        <v/>
      </c>
      <c r="I602" s="761"/>
      <c r="J602" s="210" t="s">
        <v>28</v>
      </c>
      <c r="K602" s="211"/>
      <c r="L602" s="210" t="s">
        <v>28</v>
      </c>
      <c r="M602" s="210" t="s">
        <v>28</v>
      </c>
      <c r="N602" s="210" t="s">
        <v>28</v>
      </c>
      <c r="O602" s="210" t="s">
        <v>28</v>
      </c>
      <c r="P602" s="210" t="s">
        <v>265</v>
      </c>
      <c r="Q602" s="210" t="s">
        <v>265</v>
      </c>
      <c r="R602" s="212"/>
      <c r="S602" s="60" t="str">
        <f t="shared" si="9"/>
        <v/>
      </c>
    </row>
    <row r="603" spans="2:19" s="78" customFormat="1" ht="13.9" customHeight="1" thickTop="1" thickBot="1" x14ac:dyDescent="0.25">
      <c r="B603" s="455"/>
      <c r="C603" s="462"/>
      <c r="D603" s="465"/>
      <c r="E603" s="472"/>
      <c r="F603" s="771"/>
      <c r="G603" s="120">
        <f>'Mapa de Risco'!F603</f>
        <v>0</v>
      </c>
      <c r="H603" s="772"/>
      <c r="I603" s="762"/>
      <c r="J603" s="210" t="s">
        <v>28</v>
      </c>
      <c r="K603" s="211"/>
      <c r="L603" s="210" t="s">
        <v>28</v>
      </c>
      <c r="M603" s="210" t="s">
        <v>28</v>
      </c>
      <c r="N603" s="210" t="s">
        <v>28</v>
      </c>
      <c r="O603" s="210" t="s">
        <v>28</v>
      </c>
      <c r="P603" s="210" t="s">
        <v>265</v>
      </c>
      <c r="Q603" s="210" t="s">
        <v>265</v>
      </c>
      <c r="R603" s="212"/>
      <c r="S603" s="60" t="str">
        <f t="shared" si="9"/>
        <v/>
      </c>
    </row>
    <row r="604" spans="2:19" s="78" customFormat="1" ht="13.9" customHeight="1" thickTop="1" thickBot="1" x14ac:dyDescent="0.25">
      <c r="B604" s="455"/>
      <c r="C604" s="462"/>
      <c r="D604" s="465"/>
      <c r="E604" s="472"/>
      <c r="F604" s="771"/>
      <c r="G604" s="120">
        <f>'Mapa de Risco'!F604</f>
        <v>0</v>
      </c>
      <c r="H604" s="772"/>
      <c r="I604" s="762"/>
      <c r="J604" s="210" t="s">
        <v>28</v>
      </c>
      <c r="K604" s="211"/>
      <c r="L604" s="210" t="s">
        <v>28</v>
      </c>
      <c r="M604" s="210" t="s">
        <v>28</v>
      </c>
      <c r="N604" s="210" t="s">
        <v>28</v>
      </c>
      <c r="O604" s="210" t="s">
        <v>28</v>
      </c>
      <c r="P604" s="210" t="s">
        <v>265</v>
      </c>
      <c r="Q604" s="210" t="s">
        <v>265</v>
      </c>
      <c r="R604" s="212"/>
      <c r="S604" s="60" t="str">
        <f t="shared" si="9"/>
        <v/>
      </c>
    </row>
    <row r="605" spans="2:19" s="78" customFormat="1" ht="13.9" customHeight="1" thickTop="1" thickBot="1" x14ac:dyDescent="0.25">
      <c r="B605" s="455"/>
      <c r="C605" s="462"/>
      <c r="D605" s="465"/>
      <c r="E605" s="472"/>
      <c r="F605" s="771"/>
      <c r="G605" s="120">
        <f>'Mapa de Risco'!F605</f>
        <v>0</v>
      </c>
      <c r="H605" s="772"/>
      <c r="I605" s="762"/>
      <c r="J605" s="210" t="s">
        <v>28</v>
      </c>
      <c r="K605" s="211"/>
      <c r="L605" s="210" t="s">
        <v>28</v>
      </c>
      <c r="M605" s="210" t="s">
        <v>28</v>
      </c>
      <c r="N605" s="210" t="s">
        <v>28</v>
      </c>
      <c r="O605" s="210" t="s">
        <v>28</v>
      </c>
      <c r="P605" s="210" t="s">
        <v>265</v>
      </c>
      <c r="Q605" s="210" t="s">
        <v>265</v>
      </c>
      <c r="R605" s="212"/>
      <c r="S605" s="60" t="str">
        <f t="shared" si="9"/>
        <v/>
      </c>
    </row>
    <row r="606" spans="2:19" s="78" customFormat="1" ht="13.9" customHeight="1" thickTop="1" thickBot="1" x14ac:dyDescent="0.25">
      <c r="B606" s="455"/>
      <c r="C606" s="462"/>
      <c r="D606" s="465"/>
      <c r="E606" s="472"/>
      <c r="F606" s="771"/>
      <c r="G606" s="120">
        <f>'Mapa de Risco'!F606</f>
        <v>0</v>
      </c>
      <c r="H606" s="772"/>
      <c r="I606" s="762"/>
      <c r="J606" s="210" t="s">
        <v>28</v>
      </c>
      <c r="K606" s="211"/>
      <c r="L606" s="210" t="s">
        <v>28</v>
      </c>
      <c r="M606" s="210" t="s">
        <v>28</v>
      </c>
      <c r="N606" s="210" t="s">
        <v>28</v>
      </c>
      <c r="O606" s="210" t="s">
        <v>28</v>
      </c>
      <c r="P606" s="210" t="s">
        <v>265</v>
      </c>
      <c r="Q606" s="210" t="s">
        <v>265</v>
      </c>
      <c r="R606" s="212"/>
      <c r="S606" s="60" t="str">
        <f t="shared" si="9"/>
        <v/>
      </c>
    </row>
    <row r="607" spans="2:19" s="78" customFormat="1" ht="13.9" customHeight="1" thickTop="1" thickBot="1" x14ac:dyDescent="0.25">
      <c r="B607" s="455"/>
      <c r="C607" s="462"/>
      <c r="D607" s="465"/>
      <c r="E607" s="472"/>
      <c r="F607" s="771"/>
      <c r="G607" s="120">
        <f>'Mapa de Risco'!F607</f>
        <v>0</v>
      </c>
      <c r="H607" s="772"/>
      <c r="I607" s="762"/>
      <c r="J607" s="210" t="s">
        <v>28</v>
      </c>
      <c r="K607" s="211"/>
      <c r="L607" s="210" t="s">
        <v>28</v>
      </c>
      <c r="M607" s="210" t="s">
        <v>28</v>
      </c>
      <c r="N607" s="210" t="s">
        <v>28</v>
      </c>
      <c r="O607" s="210" t="s">
        <v>28</v>
      </c>
      <c r="P607" s="210" t="s">
        <v>265</v>
      </c>
      <c r="Q607" s="210" t="s">
        <v>265</v>
      </c>
      <c r="R607" s="212"/>
      <c r="S607" s="60" t="str">
        <f t="shared" si="9"/>
        <v/>
      </c>
    </row>
    <row r="608" spans="2:19" s="78" customFormat="1" ht="13.9" customHeight="1" thickTop="1" thickBot="1" x14ac:dyDescent="0.25">
      <c r="B608" s="455"/>
      <c r="C608" s="462"/>
      <c r="D608" s="465"/>
      <c r="E608" s="472"/>
      <c r="F608" s="771"/>
      <c r="G608" s="120">
        <f>'Mapa de Risco'!F608</f>
        <v>0</v>
      </c>
      <c r="H608" s="772"/>
      <c r="I608" s="762"/>
      <c r="J608" s="210" t="s">
        <v>28</v>
      </c>
      <c r="K608" s="211"/>
      <c r="L608" s="210" t="s">
        <v>28</v>
      </c>
      <c r="M608" s="210" t="s">
        <v>28</v>
      </c>
      <c r="N608" s="210" t="s">
        <v>28</v>
      </c>
      <c r="O608" s="210" t="s">
        <v>28</v>
      </c>
      <c r="P608" s="210" t="s">
        <v>265</v>
      </c>
      <c r="Q608" s="210" t="s">
        <v>265</v>
      </c>
      <c r="R608" s="212"/>
      <c r="S608" s="60" t="str">
        <f t="shared" si="9"/>
        <v/>
      </c>
    </row>
    <row r="609" spans="2:19" s="78" customFormat="1" ht="13.9" customHeight="1" thickTop="1" thickBot="1" x14ac:dyDescent="0.25">
      <c r="B609" s="455"/>
      <c r="C609" s="462"/>
      <c r="D609" s="465"/>
      <c r="E609" s="472"/>
      <c r="F609" s="771"/>
      <c r="G609" s="120">
        <f>'Mapa de Risco'!F609</f>
        <v>0</v>
      </c>
      <c r="H609" s="772"/>
      <c r="I609" s="762"/>
      <c r="J609" s="210" t="s">
        <v>28</v>
      </c>
      <c r="K609" s="211"/>
      <c r="L609" s="210" t="s">
        <v>28</v>
      </c>
      <c r="M609" s="210" t="s">
        <v>28</v>
      </c>
      <c r="N609" s="210" t="s">
        <v>28</v>
      </c>
      <c r="O609" s="210" t="s">
        <v>28</v>
      </c>
      <c r="P609" s="210" t="s">
        <v>265</v>
      </c>
      <c r="Q609" s="210" t="s">
        <v>265</v>
      </c>
      <c r="R609" s="212"/>
      <c r="S609" s="60" t="str">
        <f t="shared" si="9"/>
        <v/>
      </c>
    </row>
    <row r="610" spans="2:19" s="78" customFormat="1" ht="13.9" customHeight="1" thickTop="1" thickBot="1" x14ac:dyDescent="0.25">
      <c r="B610" s="455"/>
      <c r="C610" s="462"/>
      <c r="D610" s="465"/>
      <c r="E610" s="472"/>
      <c r="F610" s="771"/>
      <c r="G610" s="120">
        <f>'Mapa de Risco'!F610</f>
        <v>0</v>
      </c>
      <c r="H610" s="772"/>
      <c r="I610" s="762"/>
      <c r="J610" s="210" t="s">
        <v>28</v>
      </c>
      <c r="K610" s="211"/>
      <c r="L610" s="210" t="s">
        <v>28</v>
      </c>
      <c r="M610" s="210" t="s">
        <v>28</v>
      </c>
      <c r="N610" s="210" t="s">
        <v>28</v>
      </c>
      <c r="O610" s="210" t="s">
        <v>28</v>
      </c>
      <c r="P610" s="210" t="s">
        <v>265</v>
      </c>
      <c r="Q610" s="210" t="s">
        <v>265</v>
      </c>
      <c r="R610" s="212"/>
      <c r="S610" s="60" t="str">
        <f t="shared" si="9"/>
        <v/>
      </c>
    </row>
    <row r="611" spans="2:19" s="78" customFormat="1" ht="13.9" customHeight="1" thickTop="1" thickBot="1" x14ac:dyDescent="0.25">
      <c r="B611" s="455"/>
      <c r="C611" s="462"/>
      <c r="D611" s="466"/>
      <c r="E611" s="473"/>
      <c r="F611" s="771"/>
      <c r="G611" s="120">
        <f>'Mapa de Risco'!F611</f>
        <v>0</v>
      </c>
      <c r="H611" s="772"/>
      <c r="I611" s="763"/>
      <c r="J611" s="210" t="s">
        <v>28</v>
      </c>
      <c r="K611" s="211"/>
      <c r="L611" s="210" t="s">
        <v>28</v>
      </c>
      <c r="M611" s="210" t="s">
        <v>28</v>
      </c>
      <c r="N611" s="210" t="s">
        <v>28</v>
      </c>
      <c r="O611" s="210" t="s">
        <v>28</v>
      </c>
      <c r="P611" s="210" t="s">
        <v>265</v>
      </c>
      <c r="Q611" s="210" t="s">
        <v>265</v>
      </c>
      <c r="R611" s="212"/>
      <c r="S611" s="60" t="str">
        <f t="shared" si="9"/>
        <v/>
      </c>
    </row>
    <row r="612" spans="2:19" s="78" customFormat="1" ht="13.9" customHeight="1" thickTop="1" thickBot="1" x14ac:dyDescent="0.25">
      <c r="B612" s="455"/>
      <c r="C612" s="462"/>
      <c r="D612" s="464" t="str">
        <f>'Mapa de Risco'!D612:D621</f>
        <v>FCS.05</v>
      </c>
      <c r="E612" s="471">
        <f>'Mapa de Risco'!E612:E621</f>
        <v>0</v>
      </c>
      <c r="F612" s="771" t="str">
        <f>'Mapa de Risco'!G612:G621</f>
        <v>Evento 61</v>
      </c>
      <c r="G612" s="120">
        <f>'Mapa de Risco'!F612</f>
        <v>0</v>
      </c>
      <c r="H612" s="772" t="str">
        <f>'Avaliar os Controles Existent.'!AD612:AD621</f>
        <v/>
      </c>
      <c r="I612" s="761"/>
      <c r="J612" s="210" t="s">
        <v>28</v>
      </c>
      <c r="K612" s="211"/>
      <c r="L612" s="210" t="s">
        <v>28</v>
      </c>
      <c r="M612" s="210" t="s">
        <v>28</v>
      </c>
      <c r="N612" s="210" t="s">
        <v>28</v>
      </c>
      <c r="O612" s="210" t="s">
        <v>28</v>
      </c>
      <c r="P612" s="210" t="s">
        <v>265</v>
      </c>
      <c r="Q612" s="210" t="s">
        <v>265</v>
      </c>
      <c r="R612" s="212"/>
      <c r="S612" s="60" t="str">
        <f t="shared" si="9"/>
        <v/>
      </c>
    </row>
    <row r="613" spans="2:19" s="78" customFormat="1" ht="13.9" customHeight="1" thickTop="1" thickBot="1" x14ac:dyDescent="0.25">
      <c r="B613" s="455"/>
      <c r="C613" s="462"/>
      <c r="D613" s="465"/>
      <c r="E613" s="472"/>
      <c r="F613" s="771"/>
      <c r="G613" s="120">
        <f>'Mapa de Risco'!F613</f>
        <v>0</v>
      </c>
      <c r="H613" s="772"/>
      <c r="I613" s="762"/>
      <c r="J613" s="210" t="s">
        <v>28</v>
      </c>
      <c r="K613" s="211"/>
      <c r="L613" s="210" t="s">
        <v>28</v>
      </c>
      <c r="M613" s="210" t="s">
        <v>28</v>
      </c>
      <c r="N613" s="210" t="s">
        <v>28</v>
      </c>
      <c r="O613" s="210" t="s">
        <v>28</v>
      </c>
      <c r="P613" s="210" t="s">
        <v>265</v>
      </c>
      <c r="Q613" s="210" t="s">
        <v>265</v>
      </c>
      <c r="R613" s="212"/>
      <c r="S613" s="60" t="str">
        <f t="shared" si="9"/>
        <v/>
      </c>
    </row>
    <row r="614" spans="2:19" s="78" customFormat="1" ht="13.9" customHeight="1" thickTop="1" thickBot="1" x14ac:dyDescent="0.25">
      <c r="B614" s="455"/>
      <c r="C614" s="462"/>
      <c r="D614" s="465"/>
      <c r="E614" s="472"/>
      <c r="F614" s="771"/>
      <c r="G614" s="120">
        <f>'Mapa de Risco'!F614</f>
        <v>0</v>
      </c>
      <c r="H614" s="772"/>
      <c r="I614" s="762"/>
      <c r="J614" s="210" t="s">
        <v>28</v>
      </c>
      <c r="K614" s="211"/>
      <c r="L614" s="210" t="s">
        <v>28</v>
      </c>
      <c r="M614" s="210" t="s">
        <v>28</v>
      </c>
      <c r="N614" s="210" t="s">
        <v>28</v>
      </c>
      <c r="O614" s="210" t="s">
        <v>28</v>
      </c>
      <c r="P614" s="210" t="s">
        <v>265</v>
      </c>
      <c r="Q614" s="210" t="s">
        <v>265</v>
      </c>
      <c r="R614" s="212"/>
      <c r="S614" s="60" t="str">
        <f t="shared" si="9"/>
        <v/>
      </c>
    </row>
    <row r="615" spans="2:19" s="78" customFormat="1" ht="13.9" customHeight="1" thickTop="1" thickBot="1" x14ac:dyDescent="0.25">
      <c r="B615" s="455"/>
      <c r="C615" s="462"/>
      <c r="D615" s="465"/>
      <c r="E615" s="472"/>
      <c r="F615" s="771"/>
      <c r="G615" s="120">
        <f>'Mapa de Risco'!F615</f>
        <v>0</v>
      </c>
      <c r="H615" s="772"/>
      <c r="I615" s="762"/>
      <c r="J615" s="210" t="s">
        <v>28</v>
      </c>
      <c r="K615" s="211"/>
      <c r="L615" s="210" t="s">
        <v>28</v>
      </c>
      <c r="M615" s="210" t="s">
        <v>28</v>
      </c>
      <c r="N615" s="210" t="s">
        <v>28</v>
      </c>
      <c r="O615" s="210" t="s">
        <v>28</v>
      </c>
      <c r="P615" s="210" t="s">
        <v>265</v>
      </c>
      <c r="Q615" s="210" t="s">
        <v>265</v>
      </c>
      <c r="R615" s="212"/>
      <c r="S615" s="60" t="str">
        <f t="shared" si="9"/>
        <v/>
      </c>
    </row>
    <row r="616" spans="2:19" s="78" customFormat="1" ht="13.9" customHeight="1" thickTop="1" thickBot="1" x14ac:dyDescent="0.25">
      <c r="B616" s="455"/>
      <c r="C616" s="462"/>
      <c r="D616" s="465"/>
      <c r="E616" s="472"/>
      <c r="F616" s="771"/>
      <c r="G616" s="120">
        <f>'Mapa de Risco'!F616</f>
        <v>0</v>
      </c>
      <c r="H616" s="772"/>
      <c r="I616" s="762"/>
      <c r="J616" s="210" t="s">
        <v>28</v>
      </c>
      <c r="K616" s="211"/>
      <c r="L616" s="210" t="s">
        <v>28</v>
      </c>
      <c r="M616" s="210" t="s">
        <v>28</v>
      </c>
      <c r="N616" s="210" t="s">
        <v>28</v>
      </c>
      <c r="O616" s="210" t="s">
        <v>28</v>
      </c>
      <c r="P616" s="210" t="s">
        <v>265</v>
      </c>
      <c r="Q616" s="210" t="s">
        <v>265</v>
      </c>
      <c r="R616" s="212"/>
      <c r="S616" s="60" t="str">
        <f t="shared" si="9"/>
        <v/>
      </c>
    </row>
    <row r="617" spans="2:19" s="78" customFormat="1" ht="13.9" customHeight="1" thickTop="1" thickBot="1" x14ac:dyDescent="0.25">
      <c r="B617" s="455"/>
      <c r="C617" s="462"/>
      <c r="D617" s="465"/>
      <c r="E617" s="472"/>
      <c r="F617" s="771"/>
      <c r="G617" s="120">
        <f>'Mapa de Risco'!F617</f>
        <v>0</v>
      </c>
      <c r="H617" s="772"/>
      <c r="I617" s="762"/>
      <c r="J617" s="210" t="s">
        <v>28</v>
      </c>
      <c r="K617" s="211"/>
      <c r="L617" s="210" t="s">
        <v>28</v>
      </c>
      <c r="M617" s="210" t="s">
        <v>28</v>
      </c>
      <c r="N617" s="210" t="s">
        <v>28</v>
      </c>
      <c r="O617" s="210" t="s">
        <v>28</v>
      </c>
      <c r="P617" s="210" t="s">
        <v>265</v>
      </c>
      <c r="Q617" s="210" t="s">
        <v>265</v>
      </c>
      <c r="R617" s="212"/>
      <c r="S617" s="60" t="str">
        <f t="shared" si="9"/>
        <v/>
      </c>
    </row>
    <row r="618" spans="2:19" s="78" customFormat="1" ht="13.9" customHeight="1" thickTop="1" thickBot="1" x14ac:dyDescent="0.25">
      <c r="B618" s="455"/>
      <c r="C618" s="462"/>
      <c r="D618" s="465"/>
      <c r="E618" s="472"/>
      <c r="F618" s="771"/>
      <c r="G618" s="120">
        <f>'Mapa de Risco'!F618</f>
        <v>0</v>
      </c>
      <c r="H618" s="772"/>
      <c r="I618" s="762"/>
      <c r="J618" s="210" t="s">
        <v>28</v>
      </c>
      <c r="K618" s="211"/>
      <c r="L618" s="210" t="s">
        <v>28</v>
      </c>
      <c r="M618" s="210" t="s">
        <v>28</v>
      </c>
      <c r="N618" s="210" t="s">
        <v>28</v>
      </c>
      <c r="O618" s="210" t="s">
        <v>28</v>
      </c>
      <c r="P618" s="210" t="s">
        <v>265</v>
      </c>
      <c r="Q618" s="210" t="s">
        <v>265</v>
      </c>
      <c r="R618" s="212"/>
      <c r="S618" s="60" t="str">
        <f t="shared" si="9"/>
        <v/>
      </c>
    </row>
    <row r="619" spans="2:19" s="78" customFormat="1" ht="13.9" customHeight="1" thickTop="1" thickBot="1" x14ac:dyDescent="0.25">
      <c r="B619" s="455"/>
      <c r="C619" s="462"/>
      <c r="D619" s="465"/>
      <c r="E619" s="472"/>
      <c r="F619" s="771"/>
      <c r="G619" s="120">
        <f>'Mapa de Risco'!F619</f>
        <v>0</v>
      </c>
      <c r="H619" s="772"/>
      <c r="I619" s="762"/>
      <c r="J619" s="210" t="s">
        <v>28</v>
      </c>
      <c r="K619" s="211"/>
      <c r="L619" s="210" t="s">
        <v>28</v>
      </c>
      <c r="M619" s="210" t="s">
        <v>28</v>
      </c>
      <c r="N619" s="210" t="s">
        <v>28</v>
      </c>
      <c r="O619" s="210" t="s">
        <v>28</v>
      </c>
      <c r="P619" s="210" t="s">
        <v>265</v>
      </c>
      <c r="Q619" s="210" t="s">
        <v>265</v>
      </c>
      <c r="R619" s="212"/>
      <c r="S619" s="60" t="str">
        <f t="shared" si="9"/>
        <v/>
      </c>
    </row>
    <row r="620" spans="2:19" s="78" customFormat="1" ht="13.9" customHeight="1" thickTop="1" thickBot="1" x14ac:dyDescent="0.25">
      <c r="B620" s="455"/>
      <c r="C620" s="462"/>
      <c r="D620" s="465"/>
      <c r="E620" s="472"/>
      <c r="F620" s="771"/>
      <c r="G620" s="120">
        <f>'Mapa de Risco'!F620</f>
        <v>0</v>
      </c>
      <c r="H620" s="772"/>
      <c r="I620" s="762"/>
      <c r="J620" s="210" t="s">
        <v>28</v>
      </c>
      <c r="K620" s="211"/>
      <c r="L620" s="210" t="s">
        <v>28</v>
      </c>
      <c r="M620" s="210" t="s">
        <v>28</v>
      </c>
      <c r="N620" s="210" t="s">
        <v>28</v>
      </c>
      <c r="O620" s="210" t="s">
        <v>28</v>
      </c>
      <c r="P620" s="210" t="s">
        <v>265</v>
      </c>
      <c r="Q620" s="210" t="s">
        <v>265</v>
      </c>
      <c r="R620" s="212"/>
      <c r="S620" s="60" t="str">
        <f t="shared" si="9"/>
        <v/>
      </c>
    </row>
    <row r="621" spans="2:19" s="78" customFormat="1" ht="13.9" customHeight="1" thickTop="1" thickBot="1" x14ac:dyDescent="0.25">
      <c r="B621" s="455"/>
      <c r="C621" s="462"/>
      <c r="D621" s="466"/>
      <c r="E621" s="473"/>
      <c r="F621" s="771"/>
      <c r="G621" s="120">
        <f>'Mapa de Risco'!F621</f>
        <v>0</v>
      </c>
      <c r="H621" s="772"/>
      <c r="I621" s="763"/>
      <c r="J621" s="210" t="s">
        <v>28</v>
      </c>
      <c r="K621" s="211"/>
      <c r="L621" s="210" t="s">
        <v>28</v>
      </c>
      <c r="M621" s="210" t="s">
        <v>28</v>
      </c>
      <c r="N621" s="210" t="s">
        <v>28</v>
      </c>
      <c r="O621" s="210" t="s">
        <v>28</v>
      </c>
      <c r="P621" s="210" t="s">
        <v>265</v>
      </c>
      <c r="Q621" s="210" t="s">
        <v>265</v>
      </c>
      <c r="R621" s="212"/>
      <c r="S621" s="60" t="str">
        <f t="shared" si="9"/>
        <v/>
      </c>
    </row>
    <row r="622" spans="2:19" s="78" customFormat="1" ht="13.9" customHeight="1" thickTop="1" thickBot="1" x14ac:dyDescent="0.25">
      <c r="B622" s="455"/>
      <c r="C622" s="462"/>
      <c r="D622" s="464" t="str">
        <f>'Mapa de Risco'!D622:D631</f>
        <v>FCS.06</v>
      </c>
      <c r="E622" s="471">
        <f>'Mapa de Risco'!E622:E631</f>
        <v>0</v>
      </c>
      <c r="F622" s="771" t="str">
        <f>'Mapa de Risco'!G622:G631</f>
        <v>Evento 62</v>
      </c>
      <c r="G622" s="120">
        <f>'Mapa de Risco'!F622</f>
        <v>0</v>
      </c>
      <c r="H622" s="772" t="str">
        <f>'Avaliar os Controles Existent.'!AD622:AD631</f>
        <v/>
      </c>
      <c r="I622" s="761"/>
      <c r="J622" s="210" t="s">
        <v>28</v>
      </c>
      <c r="K622" s="211"/>
      <c r="L622" s="210" t="s">
        <v>28</v>
      </c>
      <c r="M622" s="210" t="s">
        <v>28</v>
      </c>
      <c r="N622" s="210" t="s">
        <v>28</v>
      </c>
      <c r="O622" s="210" t="s">
        <v>28</v>
      </c>
      <c r="P622" s="210" t="s">
        <v>265</v>
      </c>
      <c r="Q622" s="210" t="s">
        <v>265</v>
      </c>
      <c r="R622" s="212"/>
      <c r="S622" s="60" t="str">
        <f t="shared" si="9"/>
        <v/>
      </c>
    </row>
    <row r="623" spans="2:19" s="78" customFormat="1" ht="13.9" customHeight="1" thickTop="1" thickBot="1" x14ac:dyDescent="0.25">
      <c r="B623" s="455"/>
      <c r="C623" s="462"/>
      <c r="D623" s="465"/>
      <c r="E623" s="472"/>
      <c r="F623" s="771"/>
      <c r="G623" s="120">
        <f>'Mapa de Risco'!F623</f>
        <v>0</v>
      </c>
      <c r="H623" s="772"/>
      <c r="I623" s="762"/>
      <c r="J623" s="210" t="s">
        <v>28</v>
      </c>
      <c r="K623" s="211"/>
      <c r="L623" s="210" t="s">
        <v>28</v>
      </c>
      <c r="M623" s="210" t="s">
        <v>28</v>
      </c>
      <c r="N623" s="210" t="s">
        <v>28</v>
      </c>
      <c r="O623" s="210" t="s">
        <v>28</v>
      </c>
      <c r="P623" s="210" t="s">
        <v>265</v>
      </c>
      <c r="Q623" s="210" t="s">
        <v>265</v>
      </c>
      <c r="R623" s="212"/>
      <c r="S623" s="60" t="str">
        <f t="shared" si="9"/>
        <v/>
      </c>
    </row>
    <row r="624" spans="2:19" s="78" customFormat="1" ht="13.9" customHeight="1" thickTop="1" thickBot="1" x14ac:dyDescent="0.25">
      <c r="B624" s="455"/>
      <c r="C624" s="462"/>
      <c r="D624" s="465"/>
      <c r="E624" s="472"/>
      <c r="F624" s="771"/>
      <c r="G624" s="120">
        <f>'Mapa de Risco'!F624</f>
        <v>0</v>
      </c>
      <c r="H624" s="772"/>
      <c r="I624" s="762"/>
      <c r="J624" s="210" t="s">
        <v>28</v>
      </c>
      <c r="K624" s="211"/>
      <c r="L624" s="210" t="s">
        <v>28</v>
      </c>
      <c r="M624" s="210" t="s">
        <v>28</v>
      </c>
      <c r="N624" s="210" t="s">
        <v>28</v>
      </c>
      <c r="O624" s="210" t="s">
        <v>28</v>
      </c>
      <c r="P624" s="210" t="s">
        <v>265</v>
      </c>
      <c r="Q624" s="210" t="s">
        <v>265</v>
      </c>
      <c r="R624" s="212"/>
      <c r="S624" s="60" t="str">
        <f t="shared" si="9"/>
        <v/>
      </c>
    </row>
    <row r="625" spans="2:19" s="78" customFormat="1" ht="13.9" customHeight="1" thickTop="1" thickBot="1" x14ac:dyDescent="0.25">
      <c r="B625" s="455"/>
      <c r="C625" s="462"/>
      <c r="D625" s="465"/>
      <c r="E625" s="472"/>
      <c r="F625" s="771"/>
      <c r="G625" s="120">
        <f>'Mapa de Risco'!F625</f>
        <v>0</v>
      </c>
      <c r="H625" s="772"/>
      <c r="I625" s="762"/>
      <c r="J625" s="210" t="s">
        <v>28</v>
      </c>
      <c r="K625" s="211"/>
      <c r="L625" s="210" t="s">
        <v>28</v>
      </c>
      <c r="M625" s="210" t="s">
        <v>28</v>
      </c>
      <c r="N625" s="210" t="s">
        <v>28</v>
      </c>
      <c r="O625" s="210" t="s">
        <v>28</v>
      </c>
      <c r="P625" s="210" t="s">
        <v>265</v>
      </c>
      <c r="Q625" s="210" t="s">
        <v>265</v>
      </c>
      <c r="R625" s="212"/>
      <c r="S625" s="60" t="str">
        <f t="shared" si="9"/>
        <v/>
      </c>
    </row>
    <row r="626" spans="2:19" s="78" customFormat="1" ht="13.9" customHeight="1" thickTop="1" thickBot="1" x14ac:dyDescent="0.25">
      <c r="B626" s="455"/>
      <c r="C626" s="462"/>
      <c r="D626" s="465"/>
      <c r="E626" s="472"/>
      <c r="F626" s="771"/>
      <c r="G626" s="120">
        <f>'Mapa de Risco'!F626</f>
        <v>0</v>
      </c>
      <c r="H626" s="772"/>
      <c r="I626" s="762"/>
      <c r="J626" s="210" t="s">
        <v>28</v>
      </c>
      <c r="K626" s="211"/>
      <c r="L626" s="210" t="s">
        <v>28</v>
      </c>
      <c r="M626" s="210" t="s">
        <v>28</v>
      </c>
      <c r="N626" s="210" t="s">
        <v>28</v>
      </c>
      <c r="O626" s="210" t="s">
        <v>28</v>
      </c>
      <c r="P626" s="210" t="s">
        <v>265</v>
      </c>
      <c r="Q626" s="210" t="s">
        <v>265</v>
      </c>
      <c r="R626" s="212"/>
      <c r="S626" s="60" t="str">
        <f t="shared" si="9"/>
        <v/>
      </c>
    </row>
    <row r="627" spans="2:19" s="78" customFormat="1" ht="13.9" customHeight="1" thickTop="1" thickBot="1" x14ac:dyDescent="0.25">
      <c r="B627" s="455"/>
      <c r="C627" s="462"/>
      <c r="D627" s="465"/>
      <c r="E627" s="472"/>
      <c r="F627" s="771"/>
      <c r="G627" s="120">
        <f>'Mapa de Risco'!F627</f>
        <v>0</v>
      </c>
      <c r="H627" s="772"/>
      <c r="I627" s="762"/>
      <c r="J627" s="210" t="s">
        <v>28</v>
      </c>
      <c r="K627" s="211"/>
      <c r="L627" s="210" t="s">
        <v>28</v>
      </c>
      <c r="M627" s="210" t="s">
        <v>28</v>
      </c>
      <c r="N627" s="210" t="s">
        <v>28</v>
      </c>
      <c r="O627" s="210" t="s">
        <v>28</v>
      </c>
      <c r="P627" s="210" t="s">
        <v>265</v>
      </c>
      <c r="Q627" s="210" t="s">
        <v>265</v>
      </c>
      <c r="R627" s="212"/>
      <c r="S627" s="60" t="str">
        <f t="shared" si="9"/>
        <v/>
      </c>
    </row>
    <row r="628" spans="2:19" s="78" customFormat="1" ht="13.9" customHeight="1" thickTop="1" thickBot="1" x14ac:dyDescent="0.25">
      <c r="B628" s="455"/>
      <c r="C628" s="462"/>
      <c r="D628" s="465"/>
      <c r="E628" s="472"/>
      <c r="F628" s="771"/>
      <c r="G628" s="120">
        <f>'Mapa de Risco'!F628</f>
        <v>0</v>
      </c>
      <c r="H628" s="772"/>
      <c r="I628" s="762"/>
      <c r="J628" s="210" t="s">
        <v>28</v>
      </c>
      <c r="K628" s="211"/>
      <c r="L628" s="210" t="s">
        <v>28</v>
      </c>
      <c r="M628" s="210" t="s">
        <v>28</v>
      </c>
      <c r="N628" s="210" t="s">
        <v>28</v>
      </c>
      <c r="O628" s="210" t="s">
        <v>28</v>
      </c>
      <c r="P628" s="210" t="s">
        <v>265</v>
      </c>
      <c r="Q628" s="210" t="s">
        <v>265</v>
      </c>
      <c r="R628" s="212"/>
      <c r="S628" s="60" t="str">
        <f t="shared" si="9"/>
        <v/>
      </c>
    </row>
    <row r="629" spans="2:19" s="78" customFormat="1" ht="13.9" customHeight="1" thickTop="1" thickBot="1" x14ac:dyDescent="0.25">
      <c r="B629" s="455"/>
      <c r="C629" s="462"/>
      <c r="D629" s="465"/>
      <c r="E629" s="472"/>
      <c r="F629" s="771"/>
      <c r="G629" s="120">
        <f>'Mapa de Risco'!F629</f>
        <v>0</v>
      </c>
      <c r="H629" s="772"/>
      <c r="I629" s="762"/>
      <c r="J629" s="210" t="s">
        <v>28</v>
      </c>
      <c r="K629" s="211"/>
      <c r="L629" s="210" t="s">
        <v>28</v>
      </c>
      <c r="M629" s="210" t="s">
        <v>28</v>
      </c>
      <c r="N629" s="210" t="s">
        <v>28</v>
      </c>
      <c r="O629" s="210" t="s">
        <v>28</v>
      </c>
      <c r="P629" s="210" t="s">
        <v>265</v>
      </c>
      <c r="Q629" s="210" t="s">
        <v>265</v>
      </c>
      <c r="R629" s="212"/>
      <c r="S629" s="60" t="str">
        <f t="shared" si="9"/>
        <v/>
      </c>
    </row>
    <row r="630" spans="2:19" s="78" customFormat="1" ht="13.9" customHeight="1" thickTop="1" thickBot="1" x14ac:dyDescent="0.25">
      <c r="B630" s="455"/>
      <c r="C630" s="462"/>
      <c r="D630" s="465"/>
      <c r="E630" s="472"/>
      <c r="F630" s="771"/>
      <c r="G630" s="120">
        <f>'Mapa de Risco'!F630</f>
        <v>0</v>
      </c>
      <c r="H630" s="772"/>
      <c r="I630" s="762"/>
      <c r="J630" s="210" t="s">
        <v>28</v>
      </c>
      <c r="K630" s="211"/>
      <c r="L630" s="210" t="s">
        <v>28</v>
      </c>
      <c r="M630" s="210" t="s">
        <v>28</v>
      </c>
      <c r="N630" s="210" t="s">
        <v>28</v>
      </c>
      <c r="O630" s="210" t="s">
        <v>28</v>
      </c>
      <c r="P630" s="210" t="s">
        <v>265</v>
      </c>
      <c r="Q630" s="210" t="s">
        <v>265</v>
      </c>
      <c r="R630" s="212"/>
      <c r="S630" s="60" t="str">
        <f t="shared" si="9"/>
        <v/>
      </c>
    </row>
    <row r="631" spans="2:19" s="78" customFormat="1" ht="13.9" customHeight="1" thickTop="1" thickBot="1" x14ac:dyDescent="0.25">
      <c r="B631" s="455"/>
      <c r="C631" s="462"/>
      <c r="D631" s="466"/>
      <c r="E631" s="473"/>
      <c r="F631" s="771"/>
      <c r="G631" s="120">
        <f>'Mapa de Risco'!F631</f>
        <v>0</v>
      </c>
      <c r="H631" s="772"/>
      <c r="I631" s="763"/>
      <c r="J631" s="210" t="s">
        <v>28</v>
      </c>
      <c r="K631" s="211"/>
      <c r="L631" s="210" t="s">
        <v>28</v>
      </c>
      <c r="M631" s="210" t="s">
        <v>28</v>
      </c>
      <c r="N631" s="210" t="s">
        <v>28</v>
      </c>
      <c r="O631" s="210" t="s">
        <v>28</v>
      </c>
      <c r="P631" s="210" t="s">
        <v>265</v>
      </c>
      <c r="Q631" s="210" t="s">
        <v>265</v>
      </c>
      <c r="R631" s="212"/>
      <c r="S631" s="60" t="str">
        <f t="shared" si="9"/>
        <v/>
      </c>
    </row>
    <row r="632" spans="2:19" s="78" customFormat="1" ht="13.9" customHeight="1" thickTop="1" thickBot="1" x14ac:dyDescent="0.25">
      <c r="B632" s="455"/>
      <c r="C632" s="462"/>
      <c r="D632" s="464" t="str">
        <f>'Mapa de Risco'!D632:D641</f>
        <v>FCS.07</v>
      </c>
      <c r="E632" s="471">
        <f>'Mapa de Risco'!E632:E641</f>
        <v>0</v>
      </c>
      <c r="F632" s="771" t="str">
        <f>'Mapa de Risco'!G632:G641</f>
        <v>Evento 63</v>
      </c>
      <c r="G632" s="120">
        <f>'Mapa de Risco'!F632</f>
        <v>0</v>
      </c>
      <c r="H632" s="772" t="str">
        <f>'Avaliar os Controles Existent.'!AD632:AD641</f>
        <v/>
      </c>
      <c r="I632" s="761"/>
      <c r="J632" s="210" t="s">
        <v>28</v>
      </c>
      <c r="K632" s="211"/>
      <c r="L632" s="210" t="s">
        <v>28</v>
      </c>
      <c r="M632" s="210" t="s">
        <v>28</v>
      </c>
      <c r="N632" s="210" t="s">
        <v>28</v>
      </c>
      <c r="O632" s="210" t="s">
        <v>28</v>
      </c>
      <c r="P632" s="210" t="s">
        <v>265</v>
      </c>
      <c r="Q632" s="210" t="s">
        <v>265</v>
      </c>
      <c r="R632" s="212"/>
      <c r="S632" s="60" t="str">
        <f t="shared" si="9"/>
        <v/>
      </c>
    </row>
    <row r="633" spans="2:19" s="78" customFormat="1" ht="13.9" customHeight="1" thickTop="1" thickBot="1" x14ac:dyDescent="0.25">
      <c r="B633" s="455"/>
      <c r="C633" s="462"/>
      <c r="D633" s="465"/>
      <c r="E633" s="472"/>
      <c r="F633" s="771"/>
      <c r="G633" s="120">
        <f>'Mapa de Risco'!F633</f>
        <v>0</v>
      </c>
      <c r="H633" s="772"/>
      <c r="I633" s="762"/>
      <c r="J633" s="210" t="s">
        <v>28</v>
      </c>
      <c r="K633" s="211"/>
      <c r="L633" s="210" t="s">
        <v>28</v>
      </c>
      <c r="M633" s="210" t="s">
        <v>28</v>
      </c>
      <c r="N633" s="210" t="s">
        <v>28</v>
      </c>
      <c r="O633" s="210" t="s">
        <v>28</v>
      </c>
      <c r="P633" s="210" t="s">
        <v>265</v>
      </c>
      <c r="Q633" s="210" t="s">
        <v>265</v>
      </c>
      <c r="R633" s="212"/>
      <c r="S633" s="60" t="str">
        <f t="shared" si="9"/>
        <v/>
      </c>
    </row>
    <row r="634" spans="2:19" s="78" customFormat="1" ht="13.9" customHeight="1" thickTop="1" thickBot="1" x14ac:dyDescent="0.25">
      <c r="B634" s="455"/>
      <c r="C634" s="462"/>
      <c r="D634" s="465"/>
      <c r="E634" s="472"/>
      <c r="F634" s="771"/>
      <c r="G634" s="120">
        <f>'Mapa de Risco'!F634</f>
        <v>0</v>
      </c>
      <c r="H634" s="772"/>
      <c r="I634" s="762"/>
      <c r="J634" s="210" t="s">
        <v>28</v>
      </c>
      <c r="K634" s="211"/>
      <c r="L634" s="210" t="s">
        <v>28</v>
      </c>
      <c r="M634" s="210" t="s">
        <v>28</v>
      </c>
      <c r="N634" s="210" t="s">
        <v>28</v>
      </c>
      <c r="O634" s="210" t="s">
        <v>28</v>
      </c>
      <c r="P634" s="210" t="s">
        <v>265</v>
      </c>
      <c r="Q634" s="210" t="s">
        <v>265</v>
      </c>
      <c r="R634" s="212"/>
      <c r="S634" s="60" t="str">
        <f t="shared" si="9"/>
        <v/>
      </c>
    </row>
    <row r="635" spans="2:19" s="78" customFormat="1" ht="13.9" customHeight="1" thickTop="1" thickBot="1" x14ac:dyDescent="0.25">
      <c r="B635" s="455"/>
      <c r="C635" s="462"/>
      <c r="D635" s="465"/>
      <c r="E635" s="472"/>
      <c r="F635" s="771"/>
      <c r="G635" s="120">
        <f>'Mapa de Risco'!F635</f>
        <v>0</v>
      </c>
      <c r="H635" s="772"/>
      <c r="I635" s="762"/>
      <c r="J635" s="210" t="s">
        <v>28</v>
      </c>
      <c r="K635" s="211"/>
      <c r="L635" s="210" t="s">
        <v>28</v>
      </c>
      <c r="M635" s="210" t="s">
        <v>28</v>
      </c>
      <c r="N635" s="210" t="s">
        <v>28</v>
      </c>
      <c r="O635" s="210" t="s">
        <v>28</v>
      </c>
      <c r="P635" s="210" t="s">
        <v>265</v>
      </c>
      <c r="Q635" s="210" t="s">
        <v>265</v>
      </c>
      <c r="R635" s="212"/>
      <c r="S635" s="60" t="str">
        <f t="shared" si="9"/>
        <v/>
      </c>
    </row>
    <row r="636" spans="2:19" s="78" customFormat="1" ht="13.9" customHeight="1" thickTop="1" thickBot="1" x14ac:dyDescent="0.25">
      <c r="B636" s="455"/>
      <c r="C636" s="462"/>
      <c r="D636" s="465"/>
      <c r="E636" s="472"/>
      <c r="F636" s="771"/>
      <c r="G636" s="120">
        <f>'Mapa de Risco'!F636</f>
        <v>0</v>
      </c>
      <c r="H636" s="772"/>
      <c r="I636" s="762"/>
      <c r="J636" s="210" t="s">
        <v>28</v>
      </c>
      <c r="K636" s="211"/>
      <c r="L636" s="210" t="s">
        <v>28</v>
      </c>
      <c r="M636" s="210" t="s">
        <v>28</v>
      </c>
      <c r="N636" s="210" t="s">
        <v>28</v>
      </c>
      <c r="O636" s="210" t="s">
        <v>28</v>
      </c>
      <c r="P636" s="210" t="s">
        <v>265</v>
      </c>
      <c r="Q636" s="210" t="s">
        <v>265</v>
      </c>
      <c r="R636" s="212"/>
      <c r="S636" s="60" t="str">
        <f t="shared" si="9"/>
        <v/>
      </c>
    </row>
    <row r="637" spans="2:19" s="78" customFormat="1" ht="13.9" customHeight="1" thickTop="1" thickBot="1" x14ac:dyDescent="0.25">
      <c r="B637" s="455"/>
      <c r="C637" s="462"/>
      <c r="D637" s="465"/>
      <c r="E637" s="472"/>
      <c r="F637" s="771"/>
      <c r="G637" s="120">
        <f>'Mapa de Risco'!F637</f>
        <v>0</v>
      </c>
      <c r="H637" s="772"/>
      <c r="I637" s="762"/>
      <c r="J637" s="210" t="s">
        <v>28</v>
      </c>
      <c r="K637" s="211"/>
      <c r="L637" s="210" t="s">
        <v>28</v>
      </c>
      <c r="M637" s="210" t="s">
        <v>28</v>
      </c>
      <c r="N637" s="210" t="s">
        <v>28</v>
      </c>
      <c r="O637" s="210" t="s">
        <v>28</v>
      </c>
      <c r="P637" s="210" t="s">
        <v>265</v>
      </c>
      <c r="Q637" s="210" t="s">
        <v>265</v>
      </c>
      <c r="R637" s="212"/>
      <c r="S637" s="60" t="str">
        <f t="shared" si="9"/>
        <v/>
      </c>
    </row>
    <row r="638" spans="2:19" s="78" customFormat="1" ht="13.9" customHeight="1" thickTop="1" thickBot="1" x14ac:dyDescent="0.25">
      <c r="B638" s="455"/>
      <c r="C638" s="462"/>
      <c r="D638" s="465"/>
      <c r="E638" s="472"/>
      <c r="F638" s="771"/>
      <c r="G638" s="120">
        <f>'Mapa de Risco'!F638</f>
        <v>0</v>
      </c>
      <c r="H638" s="772"/>
      <c r="I638" s="762"/>
      <c r="J638" s="210" t="s">
        <v>28</v>
      </c>
      <c r="K638" s="211"/>
      <c r="L638" s="210" t="s">
        <v>28</v>
      </c>
      <c r="M638" s="210" t="s">
        <v>28</v>
      </c>
      <c r="N638" s="210" t="s">
        <v>28</v>
      </c>
      <c r="O638" s="210" t="s">
        <v>28</v>
      </c>
      <c r="P638" s="210" t="s">
        <v>265</v>
      </c>
      <c r="Q638" s="210" t="s">
        <v>265</v>
      </c>
      <c r="R638" s="212"/>
      <c r="S638" s="60" t="str">
        <f t="shared" si="9"/>
        <v/>
      </c>
    </row>
    <row r="639" spans="2:19" s="78" customFormat="1" ht="13.9" customHeight="1" thickTop="1" thickBot="1" x14ac:dyDescent="0.25">
      <c r="B639" s="455"/>
      <c r="C639" s="462"/>
      <c r="D639" s="465"/>
      <c r="E639" s="472"/>
      <c r="F639" s="771"/>
      <c r="G639" s="120">
        <f>'Mapa de Risco'!F639</f>
        <v>0</v>
      </c>
      <c r="H639" s="772"/>
      <c r="I639" s="762"/>
      <c r="J639" s="210" t="s">
        <v>28</v>
      </c>
      <c r="K639" s="211"/>
      <c r="L639" s="210" t="s">
        <v>28</v>
      </c>
      <c r="M639" s="210" t="s">
        <v>28</v>
      </c>
      <c r="N639" s="210" t="s">
        <v>28</v>
      </c>
      <c r="O639" s="210" t="s">
        <v>28</v>
      </c>
      <c r="P639" s="210" t="s">
        <v>265</v>
      </c>
      <c r="Q639" s="210" t="s">
        <v>265</v>
      </c>
      <c r="R639" s="212"/>
      <c r="S639" s="60" t="str">
        <f t="shared" si="9"/>
        <v/>
      </c>
    </row>
    <row r="640" spans="2:19" s="78" customFormat="1" ht="13.9" customHeight="1" thickTop="1" thickBot="1" x14ac:dyDescent="0.25">
      <c r="B640" s="455"/>
      <c r="C640" s="462"/>
      <c r="D640" s="465"/>
      <c r="E640" s="472"/>
      <c r="F640" s="771"/>
      <c r="G640" s="120">
        <f>'Mapa de Risco'!F640</f>
        <v>0</v>
      </c>
      <c r="H640" s="772"/>
      <c r="I640" s="762"/>
      <c r="J640" s="210" t="s">
        <v>28</v>
      </c>
      <c r="K640" s="211"/>
      <c r="L640" s="210" t="s">
        <v>28</v>
      </c>
      <c r="M640" s="210" t="s">
        <v>28</v>
      </c>
      <c r="N640" s="210" t="s">
        <v>28</v>
      </c>
      <c r="O640" s="210" t="s">
        <v>28</v>
      </c>
      <c r="P640" s="210" t="s">
        <v>265</v>
      </c>
      <c r="Q640" s="210" t="s">
        <v>265</v>
      </c>
      <c r="R640" s="212"/>
      <c r="S640" s="60" t="str">
        <f t="shared" si="9"/>
        <v/>
      </c>
    </row>
    <row r="641" spans="2:19" s="78" customFormat="1" ht="13.9" customHeight="1" thickTop="1" thickBot="1" x14ac:dyDescent="0.25">
      <c r="B641" s="455"/>
      <c r="C641" s="462"/>
      <c r="D641" s="466"/>
      <c r="E641" s="473"/>
      <c r="F641" s="771"/>
      <c r="G641" s="120">
        <f>'Mapa de Risco'!F641</f>
        <v>0</v>
      </c>
      <c r="H641" s="772"/>
      <c r="I641" s="763"/>
      <c r="J641" s="210" t="s">
        <v>28</v>
      </c>
      <c r="K641" s="211"/>
      <c r="L641" s="210" t="s">
        <v>28</v>
      </c>
      <c r="M641" s="210" t="s">
        <v>28</v>
      </c>
      <c r="N641" s="210" t="s">
        <v>28</v>
      </c>
      <c r="O641" s="210" t="s">
        <v>28</v>
      </c>
      <c r="P641" s="210" t="s">
        <v>265</v>
      </c>
      <c r="Q641" s="210" t="s">
        <v>265</v>
      </c>
      <c r="R641" s="212"/>
      <c r="S641" s="60" t="str">
        <f t="shared" si="9"/>
        <v/>
      </c>
    </row>
    <row r="642" spans="2:19" s="78" customFormat="1" ht="13.9" customHeight="1" thickTop="1" thickBot="1" x14ac:dyDescent="0.25">
      <c r="B642" s="455"/>
      <c r="C642" s="462"/>
      <c r="D642" s="464" t="str">
        <f>'Mapa de Risco'!D642:D651</f>
        <v>FCS.08</v>
      </c>
      <c r="E642" s="471">
        <f>'Mapa de Risco'!E642:E651</f>
        <v>0</v>
      </c>
      <c r="F642" s="771" t="str">
        <f>'Mapa de Risco'!G642:G651</f>
        <v>Evento 64</v>
      </c>
      <c r="G642" s="120">
        <f>'Mapa de Risco'!F642</f>
        <v>0</v>
      </c>
      <c r="H642" s="772" t="str">
        <f>'Avaliar os Controles Existent.'!AD642:AD651</f>
        <v/>
      </c>
      <c r="I642" s="761"/>
      <c r="J642" s="210" t="s">
        <v>28</v>
      </c>
      <c r="K642" s="211"/>
      <c r="L642" s="210" t="s">
        <v>28</v>
      </c>
      <c r="M642" s="210" t="s">
        <v>28</v>
      </c>
      <c r="N642" s="210" t="s">
        <v>28</v>
      </c>
      <c r="O642" s="210" t="s">
        <v>28</v>
      </c>
      <c r="P642" s="210" t="s">
        <v>265</v>
      </c>
      <c r="Q642" s="210" t="s">
        <v>265</v>
      </c>
      <c r="R642" s="212"/>
      <c r="S642" s="60" t="str">
        <f t="shared" si="9"/>
        <v/>
      </c>
    </row>
    <row r="643" spans="2:19" s="78" customFormat="1" ht="13.9" customHeight="1" thickTop="1" thickBot="1" x14ac:dyDescent="0.25">
      <c r="B643" s="455"/>
      <c r="C643" s="462"/>
      <c r="D643" s="465"/>
      <c r="E643" s="472"/>
      <c r="F643" s="771"/>
      <c r="G643" s="120">
        <f>'Mapa de Risco'!F643</f>
        <v>0</v>
      </c>
      <c r="H643" s="772"/>
      <c r="I643" s="762"/>
      <c r="J643" s="210" t="s">
        <v>28</v>
      </c>
      <c r="K643" s="211"/>
      <c r="L643" s="210" t="s">
        <v>28</v>
      </c>
      <c r="M643" s="210" t="s">
        <v>28</v>
      </c>
      <c r="N643" s="210" t="s">
        <v>28</v>
      </c>
      <c r="O643" s="210" t="s">
        <v>28</v>
      </c>
      <c r="P643" s="210" t="s">
        <v>265</v>
      </c>
      <c r="Q643" s="210" t="s">
        <v>265</v>
      </c>
      <c r="R643" s="212"/>
      <c r="S643" s="60" t="str">
        <f t="shared" si="9"/>
        <v/>
      </c>
    </row>
    <row r="644" spans="2:19" s="78" customFormat="1" ht="13.9" customHeight="1" thickTop="1" thickBot="1" x14ac:dyDescent="0.25">
      <c r="B644" s="455"/>
      <c r="C644" s="462"/>
      <c r="D644" s="465"/>
      <c r="E644" s="472"/>
      <c r="F644" s="771"/>
      <c r="G644" s="120">
        <f>'Mapa de Risco'!F644</f>
        <v>0</v>
      </c>
      <c r="H644" s="772"/>
      <c r="I644" s="762"/>
      <c r="J644" s="210" t="s">
        <v>28</v>
      </c>
      <c r="K644" s="211"/>
      <c r="L644" s="210" t="s">
        <v>28</v>
      </c>
      <c r="M644" s="210" t="s">
        <v>28</v>
      </c>
      <c r="N644" s="210" t="s">
        <v>28</v>
      </c>
      <c r="O644" s="210" t="s">
        <v>28</v>
      </c>
      <c r="P644" s="210" t="s">
        <v>265</v>
      </c>
      <c r="Q644" s="210" t="s">
        <v>265</v>
      </c>
      <c r="R644" s="212"/>
      <c r="S644" s="60" t="str">
        <f t="shared" si="9"/>
        <v/>
      </c>
    </row>
    <row r="645" spans="2:19" s="78" customFormat="1" ht="13.9" customHeight="1" thickTop="1" thickBot="1" x14ac:dyDescent="0.25">
      <c r="B645" s="455"/>
      <c r="C645" s="462"/>
      <c r="D645" s="465"/>
      <c r="E645" s="472"/>
      <c r="F645" s="771"/>
      <c r="G645" s="120">
        <f>'Mapa de Risco'!F645</f>
        <v>0</v>
      </c>
      <c r="H645" s="772"/>
      <c r="I645" s="762"/>
      <c r="J645" s="210" t="s">
        <v>28</v>
      </c>
      <c r="K645" s="211"/>
      <c r="L645" s="210" t="s">
        <v>28</v>
      </c>
      <c r="M645" s="210" t="s">
        <v>28</v>
      </c>
      <c r="N645" s="210" t="s">
        <v>28</v>
      </c>
      <c r="O645" s="210" t="s">
        <v>28</v>
      </c>
      <c r="P645" s="210" t="s">
        <v>265</v>
      </c>
      <c r="Q645" s="210" t="s">
        <v>265</v>
      </c>
      <c r="R645" s="212"/>
      <c r="S645" s="60" t="str">
        <f t="shared" si="9"/>
        <v/>
      </c>
    </row>
    <row r="646" spans="2:19" s="78" customFormat="1" ht="13.9" customHeight="1" thickTop="1" thickBot="1" x14ac:dyDescent="0.25">
      <c r="B646" s="455"/>
      <c r="C646" s="462"/>
      <c r="D646" s="465"/>
      <c r="E646" s="472"/>
      <c r="F646" s="771"/>
      <c r="G646" s="120">
        <f>'Mapa de Risco'!F646</f>
        <v>0</v>
      </c>
      <c r="H646" s="772"/>
      <c r="I646" s="762"/>
      <c r="J646" s="210" t="s">
        <v>28</v>
      </c>
      <c r="K646" s="211"/>
      <c r="L646" s="210" t="s">
        <v>28</v>
      </c>
      <c r="M646" s="210" t="s">
        <v>28</v>
      </c>
      <c r="N646" s="210" t="s">
        <v>28</v>
      </c>
      <c r="O646" s="210" t="s">
        <v>28</v>
      </c>
      <c r="P646" s="210" t="s">
        <v>265</v>
      </c>
      <c r="Q646" s="210" t="s">
        <v>265</v>
      </c>
      <c r="R646" s="212"/>
      <c r="S646" s="60" t="str">
        <f t="shared" si="9"/>
        <v/>
      </c>
    </row>
    <row r="647" spans="2:19" s="78" customFormat="1" ht="13.9" customHeight="1" thickTop="1" thickBot="1" x14ac:dyDescent="0.25">
      <c r="B647" s="455"/>
      <c r="C647" s="462"/>
      <c r="D647" s="465"/>
      <c r="E647" s="472"/>
      <c r="F647" s="771"/>
      <c r="G647" s="120">
        <f>'Mapa de Risco'!F647</f>
        <v>0</v>
      </c>
      <c r="H647" s="772"/>
      <c r="I647" s="762"/>
      <c r="J647" s="210" t="s">
        <v>28</v>
      </c>
      <c r="K647" s="211"/>
      <c r="L647" s="210" t="s">
        <v>28</v>
      </c>
      <c r="M647" s="210" t="s">
        <v>28</v>
      </c>
      <c r="N647" s="210" t="s">
        <v>28</v>
      </c>
      <c r="O647" s="210" t="s">
        <v>28</v>
      </c>
      <c r="P647" s="210" t="s">
        <v>265</v>
      </c>
      <c r="Q647" s="210" t="s">
        <v>265</v>
      </c>
      <c r="R647" s="212"/>
      <c r="S647" s="60" t="str">
        <f t="shared" si="9"/>
        <v/>
      </c>
    </row>
    <row r="648" spans="2:19" s="78" customFormat="1" ht="13.9" customHeight="1" thickTop="1" thickBot="1" x14ac:dyDescent="0.25">
      <c r="B648" s="455"/>
      <c r="C648" s="462"/>
      <c r="D648" s="465"/>
      <c r="E648" s="472"/>
      <c r="F648" s="771"/>
      <c r="G648" s="120">
        <f>'Mapa de Risco'!F648</f>
        <v>0</v>
      </c>
      <c r="H648" s="772"/>
      <c r="I648" s="762"/>
      <c r="J648" s="210" t="s">
        <v>28</v>
      </c>
      <c r="K648" s="211"/>
      <c r="L648" s="210" t="s">
        <v>28</v>
      </c>
      <c r="M648" s="210" t="s">
        <v>28</v>
      </c>
      <c r="N648" s="210" t="s">
        <v>28</v>
      </c>
      <c r="O648" s="210" t="s">
        <v>28</v>
      </c>
      <c r="P648" s="210" t="s">
        <v>265</v>
      </c>
      <c r="Q648" s="210" t="s">
        <v>265</v>
      </c>
      <c r="R648" s="212"/>
      <c r="S648" s="60" t="str">
        <f t="shared" si="9"/>
        <v/>
      </c>
    </row>
    <row r="649" spans="2:19" s="78" customFormat="1" ht="13.9" customHeight="1" thickTop="1" thickBot="1" x14ac:dyDescent="0.25">
      <c r="B649" s="455"/>
      <c r="C649" s="462"/>
      <c r="D649" s="465"/>
      <c r="E649" s="472"/>
      <c r="F649" s="771"/>
      <c r="G649" s="120">
        <f>'Mapa de Risco'!F649</f>
        <v>0</v>
      </c>
      <c r="H649" s="772"/>
      <c r="I649" s="762"/>
      <c r="J649" s="210" t="s">
        <v>28</v>
      </c>
      <c r="K649" s="211"/>
      <c r="L649" s="210" t="s">
        <v>28</v>
      </c>
      <c r="M649" s="210" t="s">
        <v>28</v>
      </c>
      <c r="N649" s="210" t="s">
        <v>28</v>
      </c>
      <c r="O649" s="210" t="s">
        <v>28</v>
      </c>
      <c r="P649" s="210" t="s">
        <v>265</v>
      </c>
      <c r="Q649" s="210" t="s">
        <v>265</v>
      </c>
      <c r="R649" s="212"/>
      <c r="S649" s="60" t="str">
        <f t="shared" si="9"/>
        <v/>
      </c>
    </row>
    <row r="650" spans="2:19" s="78" customFormat="1" ht="13.9" customHeight="1" thickTop="1" thickBot="1" x14ac:dyDescent="0.25">
      <c r="B650" s="455"/>
      <c r="C650" s="462"/>
      <c r="D650" s="465"/>
      <c r="E650" s="472"/>
      <c r="F650" s="771"/>
      <c r="G650" s="120">
        <f>'Mapa de Risco'!F650</f>
        <v>0</v>
      </c>
      <c r="H650" s="772"/>
      <c r="I650" s="762"/>
      <c r="J650" s="210" t="s">
        <v>28</v>
      </c>
      <c r="K650" s="211"/>
      <c r="L650" s="210" t="s">
        <v>28</v>
      </c>
      <c r="M650" s="210" t="s">
        <v>28</v>
      </c>
      <c r="N650" s="210" t="s">
        <v>28</v>
      </c>
      <c r="O650" s="210" t="s">
        <v>28</v>
      </c>
      <c r="P650" s="210" t="s">
        <v>265</v>
      </c>
      <c r="Q650" s="210" t="s">
        <v>265</v>
      </c>
      <c r="R650" s="212"/>
      <c r="S650" s="60" t="str">
        <f t="shared" si="9"/>
        <v/>
      </c>
    </row>
    <row r="651" spans="2:19" s="78" customFormat="1" ht="13.9" customHeight="1" thickTop="1" thickBot="1" x14ac:dyDescent="0.25">
      <c r="B651" s="456"/>
      <c r="C651" s="463"/>
      <c r="D651" s="466"/>
      <c r="E651" s="473"/>
      <c r="F651" s="771"/>
      <c r="G651" s="120">
        <f>'Mapa de Risco'!F651</f>
        <v>0</v>
      </c>
      <c r="H651" s="772"/>
      <c r="I651" s="763"/>
      <c r="J651" s="210" t="s">
        <v>28</v>
      </c>
      <c r="K651" s="211"/>
      <c r="L651" s="210" t="s">
        <v>28</v>
      </c>
      <c r="M651" s="210" t="s">
        <v>28</v>
      </c>
      <c r="N651" s="210" t="s">
        <v>28</v>
      </c>
      <c r="O651" s="210" t="s">
        <v>28</v>
      </c>
      <c r="P651" s="210" t="s">
        <v>265</v>
      </c>
      <c r="Q651" s="210" t="s">
        <v>265</v>
      </c>
      <c r="R651" s="212"/>
      <c r="S651" s="60" t="str">
        <f t="shared" si="9"/>
        <v/>
      </c>
    </row>
    <row r="652" spans="2:19" s="78" customFormat="1" ht="13.9" customHeight="1" thickTop="1" thickBot="1" x14ac:dyDescent="0.25">
      <c r="B652" s="457" t="str">
        <f>'Mapa de Risco'!B652:B731</f>
        <v>Subp.09</v>
      </c>
      <c r="C652" s="458">
        <f>'Mapa de Risco'!C652:C731</f>
        <v>0</v>
      </c>
      <c r="D652" s="445" t="str">
        <f>'Mapa de Risco'!D652:D661</f>
        <v>FCS.01</v>
      </c>
      <c r="E652" s="470">
        <f>'Mapa de Risco'!E652:E661</f>
        <v>0</v>
      </c>
      <c r="F652" s="766" t="str">
        <f>'Mapa de Risco'!G652:G661</f>
        <v>Evento 65</v>
      </c>
      <c r="G652" s="123">
        <f>'Mapa de Risco'!F652</f>
        <v>0</v>
      </c>
      <c r="H652" s="770" t="str">
        <f>'Avaliar os Controles Existent.'!AD652:AD661</f>
        <v/>
      </c>
      <c r="I652" s="758"/>
      <c r="J652" s="207" t="s">
        <v>28</v>
      </c>
      <c r="K652" s="208"/>
      <c r="L652" s="207" t="s">
        <v>28</v>
      </c>
      <c r="M652" s="207" t="s">
        <v>28</v>
      </c>
      <c r="N652" s="207" t="s">
        <v>28</v>
      </c>
      <c r="O652" s="207" t="s">
        <v>28</v>
      </c>
      <c r="P652" s="207" t="s">
        <v>265</v>
      </c>
      <c r="Q652" s="207" t="s">
        <v>265</v>
      </c>
      <c r="R652" s="209"/>
      <c r="S652" s="9" t="str">
        <f t="shared" si="9"/>
        <v/>
      </c>
    </row>
    <row r="653" spans="2:19" s="78" customFormat="1" ht="13.9" customHeight="1" thickTop="1" thickBot="1" x14ac:dyDescent="0.25">
      <c r="B653" s="446"/>
      <c r="C653" s="459"/>
      <c r="D653" s="446"/>
      <c r="E653" s="459"/>
      <c r="F653" s="766"/>
      <c r="G653" s="123">
        <f>'Mapa de Risco'!F653</f>
        <v>0</v>
      </c>
      <c r="H653" s="770"/>
      <c r="I653" s="759"/>
      <c r="J653" s="207" t="s">
        <v>28</v>
      </c>
      <c r="K653" s="208"/>
      <c r="L653" s="207" t="s">
        <v>28</v>
      </c>
      <c r="M653" s="207" t="s">
        <v>28</v>
      </c>
      <c r="N653" s="207" t="s">
        <v>28</v>
      </c>
      <c r="O653" s="207" t="s">
        <v>28</v>
      </c>
      <c r="P653" s="207" t="s">
        <v>265</v>
      </c>
      <c r="Q653" s="207" t="s">
        <v>265</v>
      </c>
      <c r="R653" s="209"/>
      <c r="S653" s="9" t="str">
        <f t="shared" ref="S653:S716" si="10">IF(R653="","",IF(R653="Concluído",4,IF(R653="Em andamento",3,IF(R653="Atrasado",2,IF(R653="Não iniciado",1)))))</f>
        <v/>
      </c>
    </row>
    <row r="654" spans="2:19" s="78" customFormat="1" ht="13.9" customHeight="1" thickTop="1" thickBot="1" x14ac:dyDescent="0.25">
      <c r="B654" s="446"/>
      <c r="C654" s="459"/>
      <c r="D654" s="446"/>
      <c r="E654" s="459"/>
      <c r="F654" s="766"/>
      <c r="G654" s="123">
        <f>'Mapa de Risco'!F654</f>
        <v>0</v>
      </c>
      <c r="H654" s="770"/>
      <c r="I654" s="759"/>
      <c r="J654" s="207" t="s">
        <v>28</v>
      </c>
      <c r="K654" s="208"/>
      <c r="L654" s="207" t="s">
        <v>28</v>
      </c>
      <c r="M654" s="207" t="s">
        <v>28</v>
      </c>
      <c r="N654" s="207" t="s">
        <v>28</v>
      </c>
      <c r="O654" s="207" t="s">
        <v>28</v>
      </c>
      <c r="P654" s="207" t="s">
        <v>265</v>
      </c>
      <c r="Q654" s="207" t="s">
        <v>265</v>
      </c>
      <c r="R654" s="209"/>
      <c r="S654" s="9" t="str">
        <f t="shared" si="10"/>
        <v/>
      </c>
    </row>
    <row r="655" spans="2:19" s="78" customFormat="1" ht="13.9" customHeight="1" thickTop="1" thickBot="1" x14ac:dyDescent="0.25">
      <c r="B655" s="446"/>
      <c r="C655" s="459"/>
      <c r="D655" s="446"/>
      <c r="E655" s="459"/>
      <c r="F655" s="766"/>
      <c r="G655" s="123">
        <f>'Mapa de Risco'!F655</f>
        <v>0</v>
      </c>
      <c r="H655" s="770"/>
      <c r="I655" s="759"/>
      <c r="J655" s="207" t="s">
        <v>28</v>
      </c>
      <c r="K655" s="208"/>
      <c r="L655" s="207" t="s">
        <v>28</v>
      </c>
      <c r="M655" s="207" t="s">
        <v>28</v>
      </c>
      <c r="N655" s="207" t="s">
        <v>28</v>
      </c>
      <c r="O655" s="207" t="s">
        <v>28</v>
      </c>
      <c r="P655" s="207" t="s">
        <v>265</v>
      </c>
      <c r="Q655" s="207" t="s">
        <v>265</v>
      </c>
      <c r="R655" s="209"/>
      <c r="S655" s="9" t="str">
        <f t="shared" si="10"/>
        <v/>
      </c>
    </row>
    <row r="656" spans="2:19" s="78" customFormat="1" ht="13.9" customHeight="1" thickTop="1" thickBot="1" x14ac:dyDescent="0.25">
      <c r="B656" s="446"/>
      <c r="C656" s="459"/>
      <c r="D656" s="446"/>
      <c r="E656" s="459"/>
      <c r="F656" s="766"/>
      <c r="G656" s="123">
        <f>'Mapa de Risco'!F656</f>
        <v>0</v>
      </c>
      <c r="H656" s="770"/>
      <c r="I656" s="759"/>
      <c r="J656" s="207" t="s">
        <v>28</v>
      </c>
      <c r="K656" s="208"/>
      <c r="L656" s="207" t="s">
        <v>28</v>
      </c>
      <c r="M656" s="207" t="s">
        <v>28</v>
      </c>
      <c r="N656" s="207" t="s">
        <v>28</v>
      </c>
      <c r="O656" s="207" t="s">
        <v>28</v>
      </c>
      <c r="P656" s="207" t="s">
        <v>265</v>
      </c>
      <c r="Q656" s="207" t="s">
        <v>265</v>
      </c>
      <c r="R656" s="209"/>
      <c r="S656" s="9" t="str">
        <f t="shared" si="10"/>
        <v/>
      </c>
    </row>
    <row r="657" spans="2:19" s="78" customFormat="1" ht="13.9" customHeight="1" thickTop="1" thickBot="1" x14ac:dyDescent="0.25">
      <c r="B657" s="446"/>
      <c r="C657" s="459"/>
      <c r="D657" s="446"/>
      <c r="E657" s="459"/>
      <c r="F657" s="766"/>
      <c r="G657" s="123">
        <f>'Mapa de Risco'!F657</f>
        <v>0</v>
      </c>
      <c r="H657" s="770"/>
      <c r="I657" s="759"/>
      <c r="J657" s="207" t="s">
        <v>28</v>
      </c>
      <c r="K657" s="208"/>
      <c r="L657" s="207" t="s">
        <v>28</v>
      </c>
      <c r="M657" s="207" t="s">
        <v>28</v>
      </c>
      <c r="N657" s="207" t="s">
        <v>28</v>
      </c>
      <c r="O657" s="207" t="s">
        <v>28</v>
      </c>
      <c r="P657" s="207" t="s">
        <v>265</v>
      </c>
      <c r="Q657" s="207" t="s">
        <v>265</v>
      </c>
      <c r="R657" s="209"/>
      <c r="S657" s="9" t="str">
        <f t="shared" si="10"/>
        <v/>
      </c>
    </row>
    <row r="658" spans="2:19" s="78" customFormat="1" ht="13.9" customHeight="1" thickTop="1" thickBot="1" x14ac:dyDescent="0.25">
      <c r="B658" s="446"/>
      <c r="C658" s="459"/>
      <c r="D658" s="446"/>
      <c r="E658" s="459"/>
      <c r="F658" s="766"/>
      <c r="G658" s="123">
        <f>'Mapa de Risco'!F658</f>
        <v>0</v>
      </c>
      <c r="H658" s="770"/>
      <c r="I658" s="759"/>
      <c r="J658" s="207" t="s">
        <v>28</v>
      </c>
      <c r="K658" s="208"/>
      <c r="L658" s="207" t="s">
        <v>28</v>
      </c>
      <c r="M658" s="207" t="s">
        <v>28</v>
      </c>
      <c r="N658" s="207" t="s">
        <v>28</v>
      </c>
      <c r="O658" s="207" t="s">
        <v>28</v>
      </c>
      <c r="P658" s="207" t="s">
        <v>265</v>
      </c>
      <c r="Q658" s="207" t="s">
        <v>265</v>
      </c>
      <c r="R658" s="209"/>
      <c r="S658" s="9" t="str">
        <f t="shared" si="10"/>
        <v/>
      </c>
    </row>
    <row r="659" spans="2:19" s="78" customFormat="1" ht="13.9" customHeight="1" thickTop="1" thickBot="1" x14ac:dyDescent="0.25">
      <c r="B659" s="446"/>
      <c r="C659" s="459"/>
      <c r="D659" s="446"/>
      <c r="E659" s="459"/>
      <c r="F659" s="766"/>
      <c r="G659" s="123">
        <f>'Mapa de Risco'!F659</f>
        <v>0</v>
      </c>
      <c r="H659" s="770"/>
      <c r="I659" s="759"/>
      <c r="J659" s="207" t="s">
        <v>28</v>
      </c>
      <c r="K659" s="208"/>
      <c r="L659" s="207" t="s">
        <v>28</v>
      </c>
      <c r="M659" s="207" t="s">
        <v>28</v>
      </c>
      <c r="N659" s="207" t="s">
        <v>28</v>
      </c>
      <c r="O659" s="207" t="s">
        <v>28</v>
      </c>
      <c r="P659" s="207" t="s">
        <v>265</v>
      </c>
      <c r="Q659" s="207" t="s">
        <v>265</v>
      </c>
      <c r="R659" s="209"/>
      <c r="S659" s="9" t="str">
        <f t="shared" si="10"/>
        <v/>
      </c>
    </row>
    <row r="660" spans="2:19" s="78" customFormat="1" ht="13.9" customHeight="1" thickTop="1" thickBot="1" x14ac:dyDescent="0.25">
      <c r="B660" s="446"/>
      <c r="C660" s="459"/>
      <c r="D660" s="446"/>
      <c r="E660" s="459"/>
      <c r="F660" s="766"/>
      <c r="G660" s="123">
        <f>'Mapa de Risco'!F660</f>
        <v>0</v>
      </c>
      <c r="H660" s="770"/>
      <c r="I660" s="759"/>
      <c r="J660" s="207" t="s">
        <v>28</v>
      </c>
      <c r="K660" s="208"/>
      <c r="L660" s="207" t="s">
        <v>28</v>
      </c>
      <c r="M660" s="207" t="s">
        <v>28</v>
      </c>
      <c r="N660" s="207" t="s">
        <v>28</v>
      </c>
      <c r="O660" s="207" t="s">
        <v>28</v>
      </c>
      <c r="P660" s="207" t="s">
        <v>265</v>
      </c>
      <c r="Q660" s="207" t="s">
        <v>265</v>
      </c>
      <c r="R660" s="209"/>
      <c r="S660" s="9" t="str">
        <f t="shared" si="10"/>
        <v/>
      </c>
    </row>
    <row r="661" spans="2:19" s="78" customFormat="1" ht="13.9" customHeight="1" thickTop="1" thickBot="1" x14ac:dyDescent="0.25">
      <c r="B661" s="446"/>
      <c r="C661" s="459"/>
      <c r="D661" s="447"/>
      <c r="E661" s="460"/>
      <c r="F661" s="766"/>
      <c r="G661" s="123">
        <f>'Mapa de Risco'!F661</f>
        <v>0</v>
      </c>
      <c r="H661" s="770"/>
      <c r="I661" s="760"/>
      <c r="J661" s="207" t="s">
        <v>28</v>
      </c>
      <c r="K661" s="208"/>
      <c r="L661" s="207" t="s">
        <v>28</v>
      </c>
      <c r="M661" s="207" t="s">
        <v>28</v>
      </c>
      <c r="N661" s="207" t="s">
        <v>28</v>
      </c>
      <c r="O661" s="207" t="s">
        <v>28</v>
      </c>
      <c r="P661" s="207" t="s">
        <v>265</v>
      </c>
      <c r="Q661" s="207" t="s">
        <v>265</v>
      </c>
      <c r="R661" s="209"/>
      <c r="S661" s="9" t="str">
        <f t="shared" si="10"/>
        <v/>
      </c>
    </row>
    <row r="662" spans="2:19" s="78" customFormat="1" ht="13.9" customHeight="1" thickTop="1" thickBot="1" x14ac:dyDescent="0.25">
      <c r="B662" s="446"/>
      <c r="C662" s="459"/>
      <c r="D662" s="445" t="str">
        <f>'Mapa de Risco'!D662:D671</f>
        <v>FCS.02</v>
      </c>
      <c r="E662" s="470">
        <f>'Mapa de Risco'!E662:E671</f>
        <v>0</v>
      </c>
      <c r="F662" s="766" t="str">
        <f>'Mapa de Risco'!G662:G671</f>
        <v>Evento 66</v>
      </c>
      <c r="G662" s="123">
        <f>'Mapa de Risco'!F662</f>
        <v>0</v>
      </c>
      <c r="H662" s="770" t="str">
        <f>'Avaliar os Controles Existent.'!AD662:AD671</f>
        <v/>
      </c>
      <c r="I662" s="758"/>
      <c r="J662" s="207" t="s">
        <v>28</v>
      </c>
      <c r="K662" s="208"/>
      <c r="L662" s="207" t="s">
        <v>28</v>
      </c>
      <c r="M662" s="207" t="s">
        <v>28</v>
      </c>
      <c r="N662" s="207" t="s">
        <v>28</v>
      </c>
      <c r="O662" s="207" t="s">
        <v>28</v>
      </c>
      <c r="P662" s="207" t="s">
        <v>265</v>
      </c>
      <c r="Q662" s="207" t="s">
        <v>265</v>
      </c>
      <c r="R662" s="209"/>
      <c r="S662" s="9" t="str">
        <f t="shared" si="10"/>
        <v/>
      </c>
    </row>
    <row r="663" spans="2:19" s="78" customFormat="1" ht="13.9" customHeight="1" thickTop="1" thickBot="1" x14ac:dyDescent="0.25">
      <c r="B663" s="446"/>
      <c r="C663" s="459"/>
      <c r="D663" s="446"/>
      <c r="E663" s="459"/>
      <c r="F663" s="766"/>
      <c r="G663" s="123">
        <f>'Mapa de Risco'!F663</f>
        <v>0</v>
      </c>
      <c r="H663" s="770"/>
      <c r="I663" s="759"/>
      <c r="J663" s="207" t="s">
        <v>28</v>
      </c>
      <c r="K663" s="208"/>
      <c r="L663" s="207" t="s">
        <v>28</v>
      </c>
      <c r="M663" s="207" t="s">
        <v>28</v>
      </c>
      <c r="N663" s="207" t="s">
        <v>28</v>
      </c>
      <c r="O663" s="207" t="s">
        <v>28</v>
      </c>
      <c r="P663" s="207" t="s">
        <v>265</v>
      </c>
      <c r="Q663" s="207" t="s">
        <v>265</v>
      </c>
      <c r="R663" s="209"/>
      <c r="S663" s="9" t="str">
        <f t="shared" si="10"/>
        <v/>
      </c>
    </row>
    <row r="664" spans="2:19" s="78" customFormat="1" ht="13.9" customHeight="1" thickTop="1" thickBot="1" x14ac:dyDescent="0.25">
      <c r="B664" s="446"/>
      <c r="C664" s="459"/>
      <c r="D664" s="446"/>
      <c r="E664" s="459"/>
      <c r="F664" s="766"/>
      <c r="G664" s="123">
        <f>'Mapa de Risco'!F664</f>
        <v>0</v>
      </c>
      <c r="H664" s="770"/>
      <c r="I664" s="759"/>
      <c r="J664" s="207" t="s">
        <v>28</v>
      </c>
      <c r="K664" s="208"/>
      <c r="L664" s="207" t="s">
        <v>28</v>
      </c>
      <c r="M664" s="207" t="s">
        <v>28</v>
      </c>
      <c r="N664" s="207" t="s">
        <v>28</v>
      </c>
      <c r="O664" s="207" t="s">
        <v>28</v>
      </c>
      <c r="P664" s="207" t="s">
        <v>265</v>
      </c>
      <c r="Q664" s="207" t="s">
        <v>265</v>
      </c>
      <c r="R664" s="209"/>
      <c r="S664" s="9" t="str">
        <f t="shared" si="10"/>
        <v/>
      </c>
    </row>
    <row r="665" spans="2:19" s="78" customFormat="1" ht="13.9" customHeight="1" thickTop="1" thickBot="1" x14ac:dyDescent="0.25">
      <c r="B665" s="446"/>
      <c r="C665" s="459"/>
      <c r="D665" s="446"/>
      <c r="E665" s="459"/>
      <c r="F665" s="766"/>
      <c r="G665" s="123">
        <f>'Mapa de Risco'!F665</f>
        <v>0</v>
      </c>
      <c r="H665" s="770"/>
      <c r="I665" s="759"/>
      <c r="J665" s="207" t="s">
        <v>28</v>
      </c>
      <c r="K665" s="208"/>
      <c r="L665" s="207" t="s">
        <v>28</v>
      </c>
      <c r="M665" s="207" t="s">
        <v>28</v>
      </c>
      <c r="N665" s="207" t="s">
        <v>28</v>
      </c>
      <c r="O665" s="207" t="s">
        <v>28</v>
      </c>
      <c r="P665" s="207" t="s">
        <v>265</v>
      </c>
      <c r="Q665" s="207" t="s">
        <v>265</v>
      </c>
      <c r="R665" s="209"/>
      <c r="S665" s="9" t="str">
        <f t="shared" si="10"/>
        <v/>
      </c>
    </row>
    <row r="666" spans="2:19" s="78" customFormat="1" ht="13.9" customHeight="1" thickTop="1" thickBot="1" x14ac:dyDescent="0.25">
      <c r="B666" s="446"/>
      <c r="C666" s="459"/>
      <c r="D666" s="446"/>
      <c r="E666" s="459"/>
      <c r="F666" s="766"/>
      <c r="G666" s="123">
        <f>'Mapa de Risco'!F666</f>
        <v>0</v>
      </c>
      <c r="H666" s="770"/>
      <c r="I666" s="759"/>
      <c r="J666" s="207" t="s">
        <v>28</v>
      </c>
      <c r="K666" s="208"/>
      <c r="L666" s="207" t="s">
        <v>28</v>
      </c>
      <c r="M666" s="207" t="s">
        <v>28</v>
      </c>
      <c r="N666" s="207" t="s">
        <v>28</v>
      </c>
      <c r="O666" s="207" t="s">
        <v>28</v>
      </c>
      <c r="P666" s="207" t="s">
        <v>265</v>
      </c>
      <c r="Q666" s="207" t="s">
        <v>265</v>
      </c>
      <c r="R666" s="209"/>
      <c r="S666" s="9" t="str">
        <f t="shared" si="10"/>
        <v/>
      </c>
    </row>
    <row r="667" spans="2:19" s="78" customFormat="1" ht="13.9" customHeight="1" thickTop="1" thickBot="1" x14ac:dyDescent="0.25">
      <c r="B667" s="446"/>
      <c r="C667" s="459"/>
      <c r="D667" s="446"/>
      <c r="E667" s="459"/>
      <c r="F667" s="766"/>
      <c r="G667" s="123">
        <f>'Mapa de Risco'!F667</f>
        <v>0</v>
      </c>
      <c r="H667" s="770"/>
      <c r="I667" s="759"/>
      <c r="J667" s="207" t="s">
        <v>28</v>
      </c>
      <c r="K667" s="208"/>
      <c r="L667" s="207" t="s">
        <v>28</v>
      </c>
      <c r="M667" s="207" t="s">
        <v>28</v>
      </c>
      <c r="N667" s="207" t="s">
        <v>28</v>
      </c>
      <c r="O667" s="207" t="s">
        <v>28</v>
      </c>
      <c r="P667" s="207" t="s">
        <v>265</v>
      </c>
      <c r="Q667" s="207" t="s">
        <v>265</v>
      </c>
      <c r="R667" s="209"/>
      <c r="S667" s="9" t="str">
        <f t="shared" si="10"/>
        <v/>
      </c>
    </row>
    <row r="668" spans="2:19" s="78" customFormat="1" ht="13.9" customHeight="1" thickTop="1" thickBot="1" x14ac:dyDescent="0.25">
      <c r="B668" s="446"/>
      <c r="C668" s="459"/>
      <c r="D668" s="446"/>
      <c r="E668" s="459"/>
      <c r="F668" s="766"/>
      <c r="G668" s="123">
        <f>'Mapa de Risco'!F668</f>
        <v>0</v>
      </c>
      <c r="H668" s="770"/>
      <c r="I668" s="759"/>
      <c r="J668" s="207" t="s">
        <v>28</v>
      </c>
      <c r="K668" s="208"/>
      <c r="L668" s="207" t="s">
        <v>28</v>
      </c>
      <c r="M668" s="207" t="s">
        <v>28</v>
      </c>
      <c r="N668" s="207" t="s">
        <v>28</v>
      </c>
      <c r="O668" s="207" t="s">
        <v>28</v>
      </c>
      <c r="P668" s="207" t="s">
        <v>265</v>
      </c>
      <c r="Q668" s="207" t="s">
        <v>265</v>
      </c>
      <c r="R668" s="209"/>
      <c r="S668" s="9" t="str">
        <f t="shared" si="10"/>
        <v/>
      </c>
    </row>
    <row r="669" spans="2:19" s="78" customFormat="1" ht="13.9" customHeight="1" thickTop="1" thickBot="1" x14ac:dyDescent="0.25">
      <c r="B669" s="446"/>
      <c r="C669" s="459"/>
      <c r="D669" s="446"/>
      <c r="E669" s="459"/>
      <c r="F669" s="766"/>
      <c r="G669" s="123">
        <f>'Mapa de Risco'!F669</f>
        <v>0</v>
      </c>
      <c r="H669" s="770"/>
      <c r="I669" s="759"/>
      <c r="J669" s="207" t="s">
        <v>28</v>
      </c>
      <c r="K669" s="208"/>
      <c r="L669" s="207" t="s">
        <v>28</v>
      </c>
      <c r="M669" s="207" t="s">
        <v>28</v>
      </c>
      <c r="N669" s="207" t="s">
        <v>28</v>
      </c>
      <c r="O669" s="207" t="s">
        <v>28</v>
      </c>
      <c r="P669" s="207" t="s">
        <v>265</v>
      </c>
      <c r="Q669" s="207" t="s">
        <v>265</v>
      </c>
      <c r="R669" s="209"/>
      <c r="S669" s="9" t="str">
        <f t="shared" si="10"/>
        <v/>
      </c>
    </row>
    <row r="670" spans="2:19" s="78" customFormat="1" ht="13.9" customHeight="1" thickTop="1" thickBot="1" x14ac:dyDescent="0.25">
      <c r="B670" s="446"/>
      <c r="C670" s="459"/>
      <c r="D670" s="446"/>
      <c r="E670" s="459"/>
      <c r="F670" s="766"/>
      <c r="G670" s="123">
        <f>'Mapa de Risco'!F670</f>
        <v>0</v>
      </c>
      <c r="H670" s="770"/>
      <c r="I670" s="759"/>
      <c r="J670" s="207" t="s">
        <v>28</v>
      </c>
      <c r="K670" s="208"/>
      <c r="L670" s="207" t="s">
        <v>28</v>
      </c>
      <c r="M670" s="207" t="s">
        <v>28</v>
      </c>
      <c r="N670" s="207" t="s">
        <v>28</v>
      </c>
      <c r="O670" s="207" t="s">
        <v>28</v>
      </c>
      <c r="P670" s="207" t="s">
        <v>265</v>
      </c>
      <c r="Q670" s="207" t="s">
        <v>265</v>
      </c>
      <c r="R670" s="209"/>
      <c r="S670" s="9" t="str">
        <f t="shared" si="10"/>
        <v/>
      </c>
    </row>
    <row r="671" spans="2:19" s="78" customFormat="1" ht="13.9" customHeight="1" thickTop="1" thickBot="1" x14ac:dyDescent="0.25">
      <c r="B671" s="446"/>
      <c r="C671" s="459"/>
      <c r="D671" s="447"/>
      <c r="E671" s="460"/>
      <c r="F671" s="766"/>
      <c r="G671" s="123">
        <f>'Mapa de Risco'!F671</f>
        <v>0</v>
      </c>
      <c r="H671" s="770"/>
      <c r="I671" s="760"/>
      <c r="J671" s="207" t="s">
        <v>28</v>
      </c>
      <c r="K671" s="208"/>
      <c r="L671" s="207" t="s">
        <v>28</v>
      </c>
      <c r="M671" s="207" t="s">
        <v>28</v>
      </c>
      <c r="N671" s="207" t="s">
        <v>28</v>
      </c>
      <c r="O671" s="207" t="s">
        <v>28</v>
      </c>
      <c r="P671" s="207" t="s">
        <v>265</v>
      </c>
      <c r="Q671" s="207" t="s">
        <v>265</v>
      </c>
      <c r="R671" s="209"/>
      <c r="S671" s="9" t="str">
        <f t="shared" si="10"/>
        <v/>
      </c>
    </row>
    <row r="672" spans="2:19" s="78" customFormat="1" ht="13.9" customHeight="1" thickTop="1" thickBot="1" x14ac:dyDescent="0.25">
      <c r="B672" s="446"/>
      <c r="C672" s="459"/>
      <c r="D672" s="445" t="str">
        <f>'Mapa de Risco'!D672:D681</f>
        <v>FCS.03</v>
      </c>
      <c r="E672" s="470">
        <f>'Mapa de Risco'!E672:E681</f>
        <v>0</v>
      </c>
      <c r="F672" s="766" t="str">
        <f>'Mapa de Risco'!G672:G681</f>
        <v>Evento 67</v>
      </c>
      <c r="G672" s="123">
        <f>'Mapa de Risco'!F672</f>
        <v>0</v>
      </c>
      <c r="H672" s="770" t="str">
        <f>'Avaliar os Controles Existent.'!AD672:AD681</f>
        <v/>
      </c>
      <c r="I672" s="758"/>
      <c r="J672" s="207" t="s">
        <v>28</v>
      </c>
      <c r="K672" s="208"/>
      <c r="L672" s="207" t="s">
        <v>28</v>
      </c>
      <c r="M672" s="207" t="s">
        <v>28</v>
      </c>
      <c r="N672" s="207" t="s">
        <v>28</v>
      </c>
      <c r="O672" s="207" t="s">
        <v>28</v>
      </c>
      <c r="P672" s="207" t="s">
        <v>265</v>
      </c>
      <c r="Q672" s="207" t="s">
        <v>265</v>
      </c>
      <c r="R672" s="209"/>
      <c r="S672" s="9" t="str">
        <f t="shared" si="10"/>
        <v/>
      </c>
    </row>
    <row r="673" spans="2:19" s="78" customFormat="1" ht="13.9" customHeight="1" thickTop="1" thickBot="1" x14ac:dyDescent="0.25">
      <c r="B673" s="446"/>
      <c r="C673" s="459"/>
      <c r="D673" s="446"/>
      <c r="E673" s="459"/>
      <c r="F673" s="766"/>
      <c r="G673" s="123">
        <f>'Mapa de Risco'!F673</f>
        <v>0</v>
      </c>
      <c r="H673" s="770"/>
      <c r="I673" s="759"/>
      <c r="J673" s="207" t="s">
        <v>28</v>
      </c>
      <c r="K673" s="208"/>
      <c r="L673" s="207" t="s">
        <v>28</v>
      </c>
      <c r="M673" s="207" t="s">
        <v>28</v>
      </c>
      <c r="N673" s="207" t="s">
        <v>28</v>
      </c>
      <c r="O673" s="207" t="s">
        <v>28</v>
      </c>
      <c r="P673" s="207" t="s">
        <v>265</v>
      </c>
      <c r="Q673" s="207" t="s">
        <v>265</v>
      </c>
      <c r="R673" s="209"/>
      <c r="S673" s="9" t="str">
        <f t="shared" si="10"/>
        <v/>
      </c>
    </row>
    <row r="674" spans="2:19" s="78" customFormat="1" ht="13.9" customHeight="1" thickTop="1" thickBot="1" x14ac:dyDescent="0.25">
      <c r="B674" s="446"/>
      <c r="C674" s="459"/>
      <c r="D674" s="446"/>
      <c r="E674" s="459"/>
      <c r="F674" s="766"/>
      <c r="G674" s="123">
        <f>'Mapa de Risco'!F674</f>
        <v>0</v>
      </c>
      <c r="H674" s="770"/>
      <c r="I674" s="759"/>
      <c r="J674" s="207" t="s">
        <v>28</v>
      </c>
      <c r="K674" s="208"/>
      <c r="L674" s="207" t="s">
        <v>28</v>
      </c>
      <c r="M674" s="207" t="s">
        <v>28</v>
      </c>
      <c r="N674" s="207" t="s">
        <v>28</v>
      </c>
      <c r="O674" s="207" t="s">
        <v>28</v>
      </c>
      <c r="P674" s="207" t="s">
        <v>265</v>
      </c>
      <c r="Q674" s="207" t="s">
        <v>265</v>
      </c>
      <c r="R674" s="209"/>
      <c r="S674" s="9" t="str">
        <f t="shared" si="10"/>
        <v/>
      </c>
    </row>
    <row r="675" spans="2:19" s="78" customFormat="1" ht="13.9" customHeight="1" thickTop="1" thickBot="1" x14ac:dyDescent="0.25">
      <c r="B675" s="446"/>
      <c r="C675" s="459"/>
      <c r="D675" s="446"/>
      <c r="E675" s="459"/>
      <c r="F675" s="766"/>
      <c r="G675" s="123">
        <f>'Mapa de Risco'!F675</f>
        <v>0</v>
      </c>
      <c r="H675" s="770"/>
      <c r="I675" s="759"/>
      <c r="J675" s="207" t="s">
        <v>28</v>
      </c>
      <c r="K675" s="208"/>
      <c r="L675" s="207" t="s">
        <v>28</v>
      </c>
      <c r="M675" s="207" t="s">
        <v>28</v>
      </c>
      <c r="N675" s="207" t="s">
        <v>28</v>
      </c>
      <c r="O675" s="207" t="s">
        <v>28</v>
      </c>
      <c r="P675" s="207" t="s">
        <v>265</v>
      </c>
      <c r="Q675" s="207" t="s">
        <v>265</v>
      </c>
      <c r="R675" s="209"/>
      <c r="S675" s="9" t="str">
        <f t="shared" si="10"/>
        <v/>
      </c>
    </row>
    <row r="676" spans="2:19" s="78" customFormat="1" ht="13.9" customHeight="1" thickTop="1" thickBot="1" x14ac:dyDescent="0.25">
      <c r="B676" s="446"/>
      <c r="C676" s="459"/>
      <c r="D676" s="446"/>
      <c r="E676" s="459"/>
      <c r="F676" s="766"/>
      <c r="G676" s="123">
        <f>'Mapa de Risco'!F676</f>
        <v>0</v>
      </c>
      <c r="H676" s="770"/>
      <c r="I676" s="759"/>
      <c r="J676" s="207" t="s">
        <v>28</v>
      </c>
      <c r="K676" s="208"/>
      <c r="L676" s="207" t="s">
        <v>28</v>
      </c>
      <c r="M676" s="207" t="s">
        <v>28</v>
      </c>
      <c r="N676" s="207" t="s">
        <v>28</v>
      </c>
      <c r="O676" s="207" t="s">
        <v>28</v>
      </c>
      <c r="P676" s="207" t="s">
        <v>265</v>
      </c>
      <c r="Q676" s="207" t="s">
        <v>265</v>
      </c>
      <c r="R676" s="209"/>
      <c r="S676" s="9" t="str">
        <f t="shared" si="10"/>
        <v/>
      </c>
    </row>
    <row r="677" spans="2:19" s="78" customFormat="1" ht="13.9" customHeight="1" thickTop="1" thickBot="1" x14ac:dyDescent="0.25">
      <c r="B677" s="446"/>
      <c r="C677" s="459"/>
      <c r="D677" s="446"/>
      <c r="E677" s="459"/>
      <c r="F677" s="766"/>
      <c r="G677" s="123">
        <f>'Mapa de Risco'!F677</f>
        <v>0</v>
      </c>
      <c r="H677" s="770"/>
      <c r="I677" s="759"/>
      <c r="J677" s="207" t="s">
        <v>28</v>
      </c>
      <c r="K677" s="208"/>
      <c r="L677" s="207" t="s">
        <v>28</v>
      </c>
      <c r="M677" s="207" t="s">
        <v>28</v>
      </c>
      <c r="N677" s="207" t="s">
        <v>28</v>
      </c>
      <c r="O677" s="207" t="s">
        <v>28</v>
      </c>
      <c r="P677" s="207" t="s">
        <v>265</v>
      </c>
      <c r="Q677" s="207" t="s">
        <v>265</v>
      </c>
      <c r="R677" s="209"/>
      <c r="S677" s="9" t="str">
        <f t="shared" si="10"/>
        <v/>
      </c>
    </row>
    <row r="678" spans="2:19" s="78" customFormat="1" ht="13.9" customHeight="1" thickTop="1" thickBot="1" x14ac:dyDescent="0.25">
      <c r="B678" s="446"/>
      <c r="C678" s="459"/>
      <c r="D678" s="446"/>
      <c r="E678" s="459"/>
      <c r="F678" s="766"/>
      <c r="G678" s="123">
        <f>'Mapa de Risco'!F678</f>
        <v>0</v>
      </c>
      <c r="H678" s="770"/>
      <c r="I678" s="759"/>
      <c r="J678" s="207" t="s">
        <v>28</v>
      </c>
      <c r="K678" s="208"/>
      <c r="L678" s="207" t="s">
        <v>28</v>
      </c>
      <c r="M678" s="207" t="s">
        <v>28</v>
      </c>
      <c r="N678" s="207" t="s">
        <v>28</v>
      </c>
      <c r="O678" s="207" t="s">
        <v>28</v>
      </c>
      <c r="P678" s="207" t="s">
        <v>265</v>
      </c>
      <c r="Q678" s="207" t="s">
        <v>265</v>
      </c>
      <c r="R678" s="209"/>
      <c r="S678" s="9" t="str">
        <f t="shared" si="10"/>
        <v/>
      </c>
    </row>
    <row r="679" spans="2:19" s="78" customFormat="1" ht="13.9" customHeight="1" thickTop="1" thickBot="1" x14ac:dyDescent="0.25">
      <c r="B679" s="446"/>
      <c r="C679" s="459"/>
      <c r="D679" s="446"/>
      <c r="E679" s="459"/>
      <c r="F679" s="766"/>
      <c r="G679" s="123">
        <f>'Mapa de Risco'!F679</f>
        <v>0</v>
      </c>
      <c r="H679" s="770"/>
      <c r="I679" s="759"/>
      <c r="J679" s="207" t="s">
        <v>28</v>
      </c>
      <c r="K679" s="208"/>
      <c r="L679" s="207" t="s">
        <v>28</v>
      </c>
      <c r="M679" s="207" t="s">
        <v>28</v>
      </c>
      <c r="N679" s="207" t="s">
        <v>28</v>
      </c>
      <c r="O679" s="207" t="s">
        <v>28</v>
      </c>
      <c r="P679" s="207" t="s">
        <v>265</v>
      </c>
      <c r="Q679" s="207" t="s">
        <v>265</v>
      </c>
      <c r="R679" s="209"/>
      <c r="S679" s="9" t="str">
        <f t="shared" si="10"/>
        <v/>
      </c>
    </row>
    <row r="680" spans="2:19" s="78" customFormat="1" ht="13.9" customHeight="1" thickTop="1" thickBot="1" x14ac:dyDescent="0.25">
      <c r="B680" s="446"/>
      <c r="C680" s="459"/>
      <c r="D680" s="446"/>
      <c r="E680" s="459"/>
      <c r="F680" s="766"/>
      <c r="G680" s="123">
        <f>'Mapa de Risco'!F680</f>
        <v>0</v>
      </c>
      <c r="H680" s="770"/>
      <c r="I680" s="759"/>
      <c r="J680" s="207" t="s">
        <v>28</v>
      </c>
      <c r="K680" s="208"/>
      <c r="L680" s="207" t="s">
        <v>28</v>
      </c>
      <c r="M680" s="207" t="s">
        <v>28</v>
      </c>
      <c r="N680" s="207" t="s">
        <v>28</v>
      </c>
      <c r="O680" s="207" t="s">
        <v>28</v>
      </c>
      <c r="P680" s="207" t="s">
        <v>265</v>
      </c>
      <c r="Q680" s="207" t="s">
        <v>265</v>
      </c>
      <c r="R680" s="209"/>
      <c r="S680" s="9" t="str">
        <f t="shared" si="10"/>
        <v/>
      </c>
    </row>
    <row r="681" spans="2:19" s="78" customFormat="1" ht="13.9" customHeight="1" thickTop="1" thickBot="1" x14ac:dyDescent="0.25">
      <c r="B681" s="446"/>
      <c r="C681" s="459"/>
      <c r="D681" s="447"/>
      <c r="E681" s="460"/>
      <c r="F681" s="766"/>
      <c r="G681" s="123">
        <f>'Mapa de Risco'!F681</f>
        <v>0</v>
      </c>
      <c r="H681" s="770"/>
      <c r="I681" s="760"/>
      <c r="J681" s="207" t="s">
        <v>28</v>
      </c>
      <c r="K681" s="208"/>
      <c r="L681" s="207" t="s">
        <v>28</v>
      </c>
      <c r="M681" s="207" t="s">
        <v>28</v>
      </c>
      <c r="N681" s="207" t="s">
        <v>28</v>
      </c>
      <c r="O681" s="207" t="s">
        <v>28</v>
      </c>
      <c r="P681" s="207" t="s">
        <v>265</v>
      </c>
      <c r="Q681" s="207" t="s">
        <v>265</v>
      </c>
      <c r="R681" s="209"/>
      <c r="S681" s="9" t="str">
        <f t="shared" si="10"/>
        <v/>
      </c>
    </row>
    <row r="682" spans="2:19" s="78" customFormat="1" ht="13.9" customHeight="1" thickTop="1" thickBot="1" x14ac:dyDescent="0.25">
      <c r="B682" s="446"/>
      <c r="C682" s="459"/>
      <c r="D682" s="445" t="str">
        <f>'Mapa de Risco'!D682:D691</f>
        <v>FCS.04</v>
      </c>
      <c r="E682" s="470">
        <f>'Mapa de Risco'!E682:E691</f>
        <v>0</v>
      </c>
      <c r="F682" s="766" t="str">
        <f>'Mapa de Risco'!G682:G691</f>
        <v>Evento 68</v>
      </c>
      <c r="G682" s="123">
        <f>'Mapa de Risco'!F682</f>
        <v>0</v>
      </c>
      <c r="H682" s="770" t="str">
        <f>'Avaliar os Controles Existent.'!AD682:AD691</f>
        <v/>
      </c>
      <c r="I682" s="758"/>
      <c r="J682" s="207" t="s">
        <v>28</v>
      </c>
      <c r="K682" s="208"/>
      <c r="L682" s="207" t="s">
        <v>28</v>
      </c>
      <c r="M682" s="207" t="s">
        <v>28</v>
      </c>
      <c r="N682" s="207" t="s">
        <v>28</v>
      </c>
      <c r="O682" s="207" t="s">
        <v>28</v>
      </c>
      <c r="P682" s="207" t="s">
        <v>265</v>
      </c>
      <c r="Q682" s="207" t="s">
        <v>265</v>
      </c>
      <c r="R682" s="209"/>
      <c r="S682" s="9" t="str">
        <f t="shared" si="10"/>
        <v/>
      </c>
    </row>
    <row r="683" spans="2:19" s="78" customFormat="1" ht="13.9" customHeight="1" thickTop="1" thickBot="1" x14ac:dyDescent="0.25">
      <c r="B683" s="446"/>
      <c r="C683" s="459"/>
      <c r="D683" s="446"/>
      <c r="E683" s="459"/>
      <c r="F683" s="766"/>
      <c r="G683" s="123">
        <f>'Mapa de Risco'!F683</f>
        <v>0</v>
      </c>
      <c r="H683" s="770"/>
      <c r="I683" s="759"/>
      <c r="J683" s="207" t="s">
        <v>28</v>
      </c>
      <c r="K683" s="208"/>
      <c r="L683" s="207" t="s">
        <v>28</v>
      </c>
      <c r="M683" s="207" t="s">
        <v>28</v>
      </c>
      <c r="N683" s="207" t="s">
        <v>28</v>
      </c>
      <c r="O683" s="207" t="s">
        <v>28</v>
      </c>
      <c r="P683" s="207" t="s">
        <v>265</v>
      </c>
      <c r="Q683" s="207" t="s">
        <v>265</v>
      </c>
      <c r="R683" s="209"/>
      <c r="S683" s="9" t="str">
        <f t="shared" si="10"/>
        <v/>
      </c>
    </row>
    <row r="684" spans="2:19" s="78" customFormat="1" ht="13.9" customHeight="1" thickTop="1" thickBot="1" x14ac:dyDescent="0.25">
      <c r="B684" s="446"/>
      <c r="C684" s="459"/>
      <c r="D684" s="446"/>
      <c r="E684" s="459"/>
      <c r="F684" s="766"/>
      <c r="G684" s="123">
        <f>'Mapa de Risco'!F684</f>
        <v>0</v>
      </c>
      <c r="H684" s="770"/>
      <c r="I684" s="759"/>
      <c r="J684" s="207" t="s">
        <v>28</v>
      </c>
      <c r="K684" s="208"/>
      <c r="L684" s="207" t="s">
        <v>28</v>
      </c>
      <c r="M684" s="207" t="s">
        <v>28</v>
      </c>
      <c r="N684" s="207" t="s">
        <v>28</v>
      </c>
      <c r="O684" s="207" t="s">
        <v>28</v>
      </c>
      <c r="P684" s="207" t="s">
        <v>265</v>
      </c>
      <c r="Q684" s="207" t="s">
        <v>265</v>
      </c>
      <c r="R684" s="209"/>
      <c r="S684" s="9" t="str">
        <f t="shared" si="10"/>
        <v/>
      </c>
    </row>
    <row r="685" spans="2:19" s="78" customFormat="1" ht="13.9" customHeight="1" thickTop="1" thickBot="1" x14ac:dyDescent="0.25">
      <c r="B685" s="446"/>
      <c r="C685" s="459"/>
      <c r="D685" s="446"/>
      <c r="E685" s="459"/>
      <c r="F685" s="766"/>
      <c r="G685" s="123">
        <f>'Mapa de Risco'!F685</f>
        <v>0</v>
      </c>
      <c r="H685" s="770"/>
      <c r="I685" s="759"/>
      <c r="J685" s="207" t="s">
        <v>28</v>
      </c>
      <c r="K685" s="208"/>
      <c r="L685" s="207" t="s">
        <v>28</v>
      </c>
      <c r="M685" s="207" t="s">
        <v>28</v>
      </c>
      <c r="N685" s="207" t="s">
        <v>28</v>
      </c>
      <c r="O685" s="207" t="s">
        <v>28</v>
      </c>
      <c r="P685" s="207" t="s">
        <v>265</v>
      </c>
      <c r="Q685" s="207" t="s">
        <v>265</v>
      </c>
      <c r="R685" s="209"/>
      <c r="S685" s="9" t="str">
        <f t="shared" si="10"/>
        <v/>
      </c>
    </row>
    <row r="686" spans="2:19" s="78" customFormat="1" ht="13.9" customHeight="1" thickTop="1" thickBot="1" x14ac:dyDescent="0.25">
      <c r="B686" s="446"/>
      <c r="C686" s="459"/>
      <c r="D686" s="446"/>
      <c r="E686" s="459"/>
      <c r="F686" s="766"/>
      <c r="G686" s="123">
        <f>'Mapa de Risco'!F686</f>
        <v>0</v>
      </c>
      <c r="H686" s="770"/>
      <c r="I686" s="759"/>
      <c r="J686" s="207" t="s">
        <v>28</v>
      </c>
      <c r="K686" s="208"/>
      <c r="L686" s="207" t="s">
        <v>28</v>
      </c>
      <c r="M686" s="207" t="s">
        <v>28</v>
      </c>
      <c r="N686" s="207" t="s">
        <v>28</v>
      </c>
      <c r="O686" s="207" t="s">
        <v>28</v>
      </c>
      <c r="P686" s="207" t="s">
        <v>265</v>
      </c>
      <c r="Q686" s="207" t="s">
        <v>265</v>
      </c>
      <c r="R686" s="209"/>
      <c r="S686" s="9" t="str">
        <f t="shared" si="10"/>
        <v/>
      </c>
    </row>
    <row r="687" spans="2:19" s="78" customFormat="1" ht="13.9" customHeight="1" thickTop="1" thickBot="1" x14ac:dyDescent="0.25">
      <c r="B687" s="446"/>
      <c r="C687" s="459"/>
      <c r="D687" s="446"/>
      <c r="E687" s="459"/>
      <c r="F687" s="766"/>
      <c r="G687" s="123">
        <f>'Mapa de Risco'!F687</f>
        <v>0</v>
      </c>
      <c r="H687" s="770"/>
      <c r="I687" s="759"/>
      <c r="J687" s="207" t="s">
        <v>28</v>
      </c>
      <c r="K687" s="208"/>
      <c r="L687" s="207" t="s">
        <v>28</v>
      </c>
      <c r="M687" s="207" t="s">
        <v>28</v>
      </c>
      <c r="N687" s="207" t="s">
        <v>28</v>
      </c>
      <c r="O687" s="207" t="s">
        <v>28</v>
      </c>
      <c r="P687" s="207" t="s">
        <v>265</v>
      </c>
      <c r="Q687" s="207" t="s">
        <v>265</v>
      </c>
      <c r="R687" s="209"/>
      <c r="S687" s="9" t="str">
        <f t="shared" si="10"/>
        <v/>
      </c>
    </row>
    <row r="688" spans="2:19" s="78" customFormat="1" ht="13.9" customHeight="1" thickTop="1" thickBot="1" x14ac:dyDescent="0.25">
      <c r="B688" s="446"/>
      <c r="C688" s="459"/>
      <c r="D688" s="446"/>
      <c r="E688" s="459"/>
      <c r="F688" s="766"/>
      <c r="G688" s="123">
        <f>'Mapa de Risco'!F688</f>
        <v>0</v>
      </c>
      <c r="H688" s="770"/>
      <c r="I688" s="759"/>
      <c r="J688" s="207" t="s">
        <v>28</v>
      </c>
      <c r="K688" s="208"/>
      <c r="L688" s="207" t="s">
        <v>28</v>
      </c>
      <c r="M688" s="207" t="s">
        <v>28</v>
      </c>
      <c r="N688" s="207" t="s">
        <v>28</v>
      </c>
      <c r="O688" s="207" t="s">
        <v>28</v>
      </c>
      <c r="P688" s="207" t="s">
        <v>265</v>
      </c>
      <c r="Q688" s="207" t="s">
        <v>265</v>
      </c>
      <c r="R688" s="209"/>
      <c r="S688" s="9" t="str">
        <f t="shared" si="10"/>
        <v/>
      </c>
    </row>
    <row r="689" spans="2:19" s="78" customFormat="1" ht="13.9" customHeight="1" thickTop="1" thickBot="1" x14ac:dyDescent="0.25">
      <c r="B689" s="446"/>
      <c r="C689" s="459"/>
      <c r="D689" s="446"/>
      <c r="E689" s="459"/>
      <c r="F689" s="766"/>
      <c r="G689" s="123">
        <f>'Mapa de Risco'!F689</f>
        <v>0</v>
      </c>
      <c r="H689" s="770"/>
      <c r="I689" s="759"/>
      <c r="J689" s="207" t="s">
        <v>28</v>
      </c>
      <c r="K689" s="208"/>
      <c r="L689" s="207" t="s">
        <v>28</v>
      </c>
      <c r="M689" s="207" t="s">
        <v>28</v>
      </c>
      <c r="N689" s="207" t="s">
        <v>28</v>
      </c>
      <c r="O689" s="207" t="s">
        <v>28</v>
      </c>
      <c r="P689" s="207" t="s">
        <v>265</v>
      </c>
      <c r="Q689" s="207" t="s">
        <v>265</v>
      </c>
      <c r="R689" s="209"/>
      <c r="S689" s="9" t="str">
        <f t="shared" si="10"/>
        <v/>
      </c>
    </row>
    <row r="690" spans="2:19" s="78" customFormat="1" ht="13.9" customHeight="1" thickTop="1" thickBot="1" x14ac:dyDescent="0.25">
      <c r="B690" s="446"/>
      <c r="C690" s="459"/>
      <c r="D690" s="446"/>
      <c r="E690" s="459"/>
      <c r="F690" s="766"/>
      <c r="G690" s="123">
        <f>'Mapa de Risco'!F690</f>
        <v>0</v>
      </c>
      <c r="H690" s="770"/>
      <c r="I690" s="759"/>
      <c r="J690" s="207" t="s">
        <v>28</v>
      </c>
      <c r="K690" s="208"/>
      <c r="L690" s="207" t="s">
        <v>28</v>
      </c>
      <c r="M690" s="207" t="s">
        <v>28</v>
      </c>
      <c r="N690" s="207" t="s">
        <v>28</v>
      </c>
      <c r="O690" s="207" t="s">
        <v>28</v>
      </c>
      <c r="P690" s="207" t="s">
        <v>265</v>
      </c>
      <c r="Q690" s="207" t="s">
        <v>265</v>
      </c>
      <c r="R690" s="209"/>
      <c r="S690" s="9" t="str">
        <f t="shared" si="10"/>
        <v/>
      </c>
    </row>
    <row r="691" spans="2:19" s="78" customFormat="1" ht="13.9" customHeight="1" thickTop="1" thickBot="1" x14ac:dyDescent="0.25">
      <c r="B691" s="446"/>
      <c r="C691" s="459"/>
      <c r="D691" s="447"/>
      <c r="E691" s="460"/>
      <c r="F691" s="766"/>
      <c r="G691" s="123">
        <f>'Mapa de Risco'!F691</f>
        <v>0</v>
      </c>
      <c r="H691" s="770"/>
      <c r="I691" s="760"/>
      <c r="J691" s="207" t="s">
        <v>28</v>
      </c>
      <c r="K691" s="208"/>
      <c r="L691" s="207" t="s">
        <v>28</v>
      </c>
      <c r="M691" s="207" t="s">
        <v>28</v>
      </c>
      <c r="N691" s="207" t="s">
        <v>28</v>
      </c>
      <c r="O691" s="207" t="s">
        <v>28</v>
      </c>
      <c r="P691" s="207" t="s">
        <v>265</v>
      </c>
      <c r="Q691" s="207" t="s">
        <v>265</v>
      </c>
      <c r="R691" s="209"/>
      <c r="S691" s="9" t="str">
        <f t="shared" si="10"/>
        <v/>
      </c>
    </row>
    <row r="692" spans="2:19" s="78" customFormat="1" ht="13.9" customHeight="1" thickTop="1" thickBot="1" x14ac:dyDescent="0.25">
      <c r="B692" s="446"/>
      <c r="C692" s="459"/>
      <c r="D692" s="445" t="str">
        <f>'Mapa de Risco'!D692:D701</f>
        <v>FCS.05</v>
      </c>
      <c r="E692" s="470">
        <f>'Mapa de Risco'!E692:E701</f>
        <v>0</v>
      </c>
      <c r="F692" s="766" t="str">
        <f>'Mapa de Risco'!G692:G701</f>
        <v>Evento 69</v>
      </c>
      <c r="G692" s="123">
        <f>'Mapa de Risco'!F692</f>
        <v>0</v>
      </c>
      <c r="H692" s="770" t="str">
        <f>'Avaliar os Controles Existent.'!AD692:AD701</f>
        <v/>
      </c>
      <c r="I692" s="758"/>
      <c r="J692" s="207" t="s">
        <v>28</v>
      </c>
      <c r="K692" s="208"/>
      <c r="L692" s="207" t="s">
        <v>28</v>
      </c>
      <c r="M692" s="207" t="s">
        <v>28</v>
      </c>
      <c r="N692" s="207" t="s">
        <v>28</v>
      </c>
      <c r="O692" s="207" t="s">
        <v>28</v>
      </c>
      <c r="P692" s="207" t="s">
        <v>265</v>
      </c>
      <c r="Q692" s="207" t="s">
        <v>265</v>
      </c>
      <c r="R692" s="209"/>
      <c r="S692" s="9" t="str">
        <f t="shared" si="10"/>
        <v/>
      </c>
    </row>
    <row r="693" spans="2:19" s="78" customFormat="1" ht="13.9" customHeight="1" thickTop="1" thickBot="1" x14ac:dyDescent="0.25">
      <c r="B693" s="446"/>
      <c r="C693" s="459"/>
      <c r="D693" s="446"/>
      <c r="E693" s="459"/>
      <c r="F693" s="766"/>
      <c r="G693" s="123">
        <f>'Mapa de Risco'!F693</f>
        <v>0</v>
      </c>
      <c r="H693" s="770"/>
      <c r="I693" s="759"/>
      <c r="J693" s="207" t="s">
        <v>28</v>
      </c>
      <c r="K693" s="208"/>
      <c r="L693" s="207" t="s">
        <v>28</v>
      </c>
      <c r="M693" s="207" t="s">
        <v>28</v>
      </c>
      <c r="N693" s="207" t="s">
        <v>28</v>
      </c>
      <c r="O693" s="207" t="s">
        <v>28</v>
      </c>
      <c r="P693" s="207" t="s">
        <v>265</v>
      </c>
      <c r="Q693" s="207" t="s">
        <v>265</v>
      </c>
      <c r="R693" s="209"/>
      <c r="S693" s="9" t="str">
        <f t="shared" si="10"/>
        <v/>
      </c>
    </row>
    <row r="694" spans="2:19" s="78" customFormat="1" ht="13.9" customHeight="1" thickTop="1" thickBot="1" x14ac:dyDescent="0.25">
      <c r="B694" s="446"/>
      <c r="C694" s="459"/>
      <c r="D694" s="446"/>
      <c r="E694" s="459"/>
      <c r="F694" s="766"/>
      <c r="G694" s="123">
        <f>'Mapa de Risco'!F694</f>
        <v>0</v>
      </c>
      <c r="H694" s="770"/>
      <c r="I694" s="759"/>
      <c r="J694" s="207" t="s">
        <v>28</v>
      </c>
      <c r="K694" s="208"/>
      <c r="L694" s="207" t="s">
        <v>28</v>
      </c>
      <c r="M694" s="207" t="s">
        <v>28</v>
      </c>
      <c r="N694" s="207" t="s">
        <v>28</v>
      </c>
      <c r="O694" s="207" t="s">
        <v>28</v>
      </c>
      <c r="P694" s="207" t="s">
        <v>265</v>
      </c>
      <c r="Q694" s="207" t="s">
        <v>265</v>
      </c>
      <c r="R694" s="209"/>
      <c r="S694" s="9" t="str">
        <f t="shared" si="10"/>
        <v/>
      </c>
    </row>
    <row r="695" spans="2:19" s="78" customFormat="1" ht="13.9" customHeight="1" thickTop="1" thickBot="1" x14ac:dyDescent="0.25">
      <c r="B695" s="446"/>
      <c r="C695" s="459"/>
      <c r="D695" s="446"/>
      <c r="E695" s="459"/>
      <c r="F695" s="766"/>
      <c r="G695" s="123">
        <f>'Mapa de Risco'!F695</f>
        <v>0</v>
      </c>
      <c r="H695" s="770"/>
      <c r="I695" s="759"/>
      <c r="J695" s="207" t="s">
        <v>28</v>
      </c>
      <c r="K695" s="208"/>
      <c r="L695" s="207" t="s">
        <v>28</v>
      </c>
      <c r="M695" s="207" t="s">
        <v>28</v>
      </c>
      <c r="N695" s="207" t="s">
        <v>28</v>
      </c>
      <c r="O695" s="207" t="s">
        <v>28</v>
      </c>
      <c r="P695" s="207" t="s">
        <v>265</v>
      </c>
      <c r="Q695" s="207" t="s">
        <v>265</v>
      </c>
      <c r="R695" s="209"/>
      <c r="S695" s="9" t="str">
        <f t="shared" si="10"/>
        <v/>
      </c>
    </row>
    <row r="696" spans="2:19" s="78" customFormat="1" ht="13.9" customHeight="1" thickTop="1" thickBot="1" x14ac:dyDescent="0.25">
      <c r="B696" s="446"/>
      <c r="C696" s="459"/>
      <c r="D696" s="446"/>
      <c r="E696" s="459"/>
      <c r="F696" s="766"/>
      <c r="G696" s="123">
        <f>'Mapa de Risco'!F696</f>
        <v>0</v>
      </c>
      <c r="H696" s="770"/>
      <c r="I696" s="759"/>
      <c r="J696" s="207" t="s">
        <v>28</v>
      </c>
      <c r="K696" s="208"/>
      <c r="L696" s="207" t="s">
        <v>28</v>
      </c>
      <c r="M696" s="207" t="s">
        <v>28</v>
      </c>
      <c r="N696" s="207" t="s">
        <v>28</v>
      </c>
      <c r="O696" s="207" t="s">
        <v>28</v>
      </c>
      <c r="P696" s="207" t="s">
        <v>265</v>
      </c>
      <c r="Q696" s="207" t="s">
        <v>265</v>
      </c>
      <c r="R696" s="209"/>
      <c r="S696" s="9" t="str">
        <f t="shared" si="10"/>
        <v/>
      </c>
    </row>
    <row r="697" spans="2:19" s="78" customFormat="1" ht="13.9" customHeight="1" thickTop="1" thickBot="1" x14ac:dyDescent="0.25">
      <c r="B697" s="446"/>
      <c r="C697" s="459"/>
      <c r="D697" s="446"/>
      <c r="E697" s="459"/>
      <c r="F697" s="766"/>
      <c r="G697" s="123">
        <f>'Mapa de Risco'!F697</f>
        <v>0</v>
      </c>
      <c r="H697" s="770"/>
      <c r="I697" s="759"/>
      <c r="J697" s="207" t="s">
        <v>28</v>
      </c>
      <c r="K697" s="208"/>
      <c r="L697" s="207" t="s">
        <v>28</v>
      </c>
      <c r="M697" s="207" t="s">
        <v>28</v>
      </c>
      <c r="N697" s="207" t="s">
        <v>28</v>
      </c>
      <c r="O697" s="207" t="s">
        <v>28</v>
      </c>
      <c r="P697" s="207" t="s">
        <v>265</v>
      </c>
      <c r="Q697" s="207" t="s">
        <v>265</v>
      </c>
      <c r="R697" s="209"/>
      <c r="S697" s="9" t="str">
        <f t="shared" si="10"/>
        <v/>
      </c>
    </row>
    <row r="698" spans="2:19" s="78" customFormat="1" ht="13.9" customHeight="1" thickTop="1" thickBot="1" x14ac:dyDescent="0.25">
      <c r="B698" s="446"/>
      <c r="C698" s="459"/>
      <c r="D698" s="446"/>
      <c r="E698" s="459"/>
      <c r="F698" s="766"/>
      <c r="G698" s="123">
        <f>'Mapa de Risco'!F698</f>
        <v>0</v>
      </c>
      <c r="H698" s="770"/>
      <c r="I698" s="759"/>
      <c r="J698" s="207" t="s">
        <v>28</v>
      </c>
      <c r="K698" s="208"/>
      <c r="L698" s="207" t="s">
        <v>28</v>
      </c>
      <c r="M698" s="207" t="s">
        <v>28</v>
      </c>
      <c r="N698" s="207" t="s">
        <v>28</v>
      </c>
      <c r="O698" s="207" t="s">
        <v>28</v>
      </c>
      <c r="P698" s="207" t="s">
        <v>265</v>
      </c>
      <c r="Q698" s="207" t="s">
        <v>265</v>
      </c>
      <c r="R698" s="209"/>
      <c r="S698" s="9" t="str">
        <f t="shared" si="10"/>
        <v/>
      </c>
    </row>
    <row r="699" spans="2:19" s="78" customFormat="1" ht="13.9" customHeight="1" thickTop="1" thickBot="1" x14ac:dyDescent="0.25">
      <c r="B699" s="446"/>
      <c r="C699" s="459"/>
      <c r="D699" s="446"/>
      <c r="E699" s="459"/>
      <c r="F699" s="766"/>
      <c r="G699" s="123">
        <f>'Mapa de Risco'!F699</f>
        <v>0</v>
      </c>
      <c r="H699" s="770"/>
      <c r="I699" s="759"/>
      <c r="J699" s="207" t="s">
        <v>28</v>
      </c>
      <c r="K699" s="208"/>
      <c r="L699" s="207" t="s">
        <v>28</v>
      </c>
      <c r="M699" s="207" t="s">
        <v>28</v>
      </c>
      <c r="N699" s="207" t="s">
        <v>28</v>
      </c>
      <c r="O699" s="207" t="s">
        <v>28</v>
      </c>
      <c r="P699" s="207" t="s">
        <v>265</v>
      </c>
      <c r="Q699" s="207" t="s">
        <v>265</v>
      </c>
      <c r="R699" s="209"/>
      <c r="S699" s="9" t="str">
        <f t="shared" si="10"/>
        <v/>
      </c>
    </row>
    <row r="700" spans="2:19" s="78" customFormat="1" ht="13.9" customHeight="1" thickTop="1" thickBot="1" x14ac:dyDescent="0.25">
      <c r="B700" s="446"/>
      <c r="C700" s="459"/>
      <c r="D700" s="446"/>
      <c r="E700" s="459"/>
      <c r="F700" s="766"/>
      <c r="G700" s="123">
        <f>'Mapa de Risco'!F700</f>
        <v>0</v>
      </c>
      <c r="H700" s="770"/>
      <c r="I700" s="759"/>
      <c r="J700" s="207" t="s">
        <v>28</v>
      </c>
      <c r="K700" s="208"/>
      <c r="L700" s="207" t="s">
        <v>28</v>
      </c>
      <c r="M700" s="207" t="s">
        <v>28</v>
      </c>
      <c r="N700" s="207" t="s">
        <v>28</v>
      </c>
      <c r="O700" s="207" t="s">
        <v>28</v>
      </c>
      <c r="P700" s="207" t="s">
        <v>265</v>
      </c>
      <c r="Q700" s="207" t="s">
        <v>265</v>
      </c>
      <c r="R700" s="209"/>
      <c r="S700" s="9" t="str">
        <f t="shared" si="10"/>
        <v/>
      </c>
    </row>
    <row r="701" spans="2:19" s="78" customFormat="1" ht="13.9" customHeight="1" thickTop="1" thickBot="1" x14ac:dyDescent="0.25">
      <c r="B701" s="446"/>
      <c r="C701" s="459"/>
      <c r="D701" s="447"/>
      <c r="E701" s="460"/>
      <c r="F701" s="766"/>
      <c r="G701" s="123">
        <f>'Mapa de Risco'!F701</f>
        <v>0</v>
      </c>
      <c r="H701" s="770"/>
      <c r="I701" s="760"/>
      <c r="J701" s="207" t="s">
        <v>28</v>
      </c>
      <c r="K701" s="208"/>
      <c r="L701" s="207" t="s">
        <v>28</v>
      </c>
      <c r="M701" s="207" t="s">
        <v>28</v>
      </c>
      <c r="N701" s="207" t="s">
        <v>28</v>
      </c>
      <c r="O701" s="207" t="s">
        <v>28</v>
      </c>
      <c r="P701" s="207" t="s">
        <v>265</v>
      </c>
      <c r="Q701" s="207" t="s">
        <v>265</v>
      </c>
      <c r="R701" s="209"/>
      <c r="S701" s="9" t="str">
        <f t="shared" si="10"/>
        <v/>
      </c>
    </row>
    <row r="702" spans="2:19" s="78" customFormat="1" ht="13.9" customHeight="1" thickTop="1" thickBot="1" x14ac:dyDescent="0.25">
      <c r="B702" s="446"/>
      <c r="C702" s="459"/>
      <c r="D702" s="445" t="str">
        <f>'Mapa de Risco'!D702:D711</f>
        <v>FCS.06</v>
      </c>
      <c r="E702" s="470">
        <f>'Mapa de Risco'!E702:E711</f>
        <v>0</v>
      </c>
      <c r="F702" s="766" t="str">
        <f>'Mapa de Risco'!G702:G711</f>
        <v>Evento 70</v>
      </c>
      <c r="G702" s="123">
        <f>'Mapa de Risco'!F702</f>
        <v>0</v>
      </c>
      <c r="H702" s="770" t="str">
        <f>'Avaliar os Controles Existent.'!AD702:AD711</f>
        <v/>
      </c>
      <c r="I702" s="758"/>
      <c r="J702" s="207" t="s">
        <v>28</v>
      </c>
      <c r="K702" s="208"/>
      <c r="L702" s="207" t="s">
        <v>28</v>
      </c>
      <c r="M702" s="207" t="s">
        <v>28</v>
      </c>
      <c r="N702" s="207" t="s">
        <v>28</v>
      </c>
      <c r="O702" s="207" t="s">
        <v>28</v>
      </c>
      <c r="P702" s="207" t="s">
        <v>265</v>
      </c>
      <c r="Q702" s="207" t="s">
        <v>265</v>
      </c>
      <c r="R702" s="209"/>
      <c r="S702" s="9" t="str">
        <f t="shared" si="10"/>
        <v/>
      </c>
    </row>
    <row r="703" spans="2:19" s="78" customFormat="1" ht="13.9" customHeight="1" thickTop="1" thickBot="1" x14ac:dyDescent="0.25">
      <c r="B703" s="446"/>
      <c r="C703" s="459"/>
      <c r="D703" s="446"/>
      <c r="E703" s="459"/>
      <c r="F703" s="766"/>
      <c r="G703" s="123">
        <f>'Mapa de Risco'!F703</f>
        <v>0</v>
      </c>
      <c r="H703" s="770"/>
      <c r="I703" s="759"/>
      <c r="J703" s="207" t="s">
        <v>28</v>
      </c>
      <c r="K703" s="208"/>
      <c r="L703" s="207" t="s">
        <v>28</v>
      </c>
      <c r="M703" s="207" t="s">
        <v>28</v>
      </c>
      <c r="N703" s="207" t="s">
        <v>28</v>
      </c>
      <c r="O703" s="207" t="s">
        <v>28</v>
      </c>
      <c r="P703" s="207" t="s">
        <v>265</v>
      </c>
      <c r="Q703" s="207" t="s">
        <v>265</v>
      </c>
      <c r="R703" s="209"/>
      <c r="S703" s="9" t="str">
        <f t="shared" si="10"/>
        <v/>
      </c>
    </row>
    <row r="704" spans="2:19" s="78" customFormat="1" ht="13.9" customHeight="1" thickTop="1" thickBot="1" x14ac:dyDescent="0.25">
      <c r="B704" s="446"/>
      <c r="C704" s="459"/>
      <c r="D704" s="446"/>
      <c r="E704" s="459"/>
      <c r="F704" s="766"/>
      <c r="G704" s="123">
        <f>'Mapa de Risco'!F704</f>
        <v>0</v>
      </c>
      <c r="H704" s="770"/>
      <c r="I704" s="759"/>
      <c r="J704" s="207" t="s">
        <v>28</v>
      </c>
      <c r="K704" s="208"/>
      <c r="L704" s="207" t="s">
        <v>28</v>
      </c>
      <c r="M704" s="207" t="s">
        <v>28</v>
      </c>
      <c r="N704" s="207" t="s">
        <v>28</v>
      </c>
      <c r="O704" s="207" t="s">
        <v>28</v>
      </c>
      <c r="P704" s="207" t="s">
        <v>265</v>
      </c>
      <c r="Q704" s="207" t="s">
        <v>265</v>
      </c>
      <c r="R704" s="209"/>
      <c r="S704" s="9" t="str">
        <f t="shared" si="10"/>
        <v/>
      </c>
    </row>
    <row r="705" spans="2:19" s="78" customFormat="1" ht="13.9" customHeight="1" thickTop="1" thickBot="1" x14ac:dyDescent="0.25">
      <c r="B705" s="446"/>
      <c r="C705" s="459"/>
      <c r="D705" s="446"/>
      <c r="E705" s="459"/>
      <c r="F705" s="766"/>
      <c r="G705" s="123">
        <f>'Mapa de Risco'!F705</f>
        <v>0</v>
      </c>
      <c r="H705" s="770"/>
      <c r="I705" s="759"/>
      <c r="J705" s="207" t="s">
        <v>28</v>
      </c>
      <c r="K705" s="208"/>
      <c r="L705" s="207" t="s">
        <v>28</v>
      </c>
      <c r="M705" s="207" t="s">
        <v>28</v>
      </c>
      <c r="N705" s="207" t="s">
        <v>28</v>
      </c>
      <c r="O705" s="207" t="s">
        <v>28</v>
      </c>
      <c r="P705" s="207" t="s">
        <v>265</v>
      </c>
      <c r="Q705" s="207" t="s">
        <v>265</v>
      </c>
      <c r="R705" s="209"/>
      <c r="S705" s="9" t="str">
        <f t="shared" si="10"/>
        <v/>
      </c>
    </row>
    <row r="706" spans="2:19" s="78" customFormat="1" ht="13.9" customHeight="1" thickTop="1" thickBot="1" x14ac:dyDescent="0.25">
      <c r="B706" s="446"/>
      <c r="C706" s="459"/>
      <c r="D706" s="446"/>
      <c r="E706" s="459"/>
      <c r="F706" s="766"/>
      <c r="G706" s="123">
        <f>'Mapa de Risco'!F706</f>
        <v>0</v>
      </c>
      <c r="H706" s="770"/>
      <c r="I706" s="759"/>
      <c r="J706" s="207" t="s">
        <v>28</v>
      </c>
      <c r="K706" s="208"/>
      <c r="L706" s="207" t="s">
        <v>28</v>
      </c>
      <c r="M706" s="207" t="s">
        <v>28</v>
      </c>
      <c r="N706" s="207" t="s">
        <v>28</v>
      </c>
      <c r="O706" s="207" t="s">
        <v>28</v>
      </c>
      <c r="P706" s="207" t="s">
        <v>265</v>
      </c>
      <c r="Q706" s="207" t="s">
        <v>265</v>
      </c>
      <c r="R706" s="209"/>
      <c r="S706" s="9" t="str">
        <f t="shared" si="10"/>
        <v/>
      </c>
    </row>
    <row r="707" spans="2:19" s="78" customFormat="1" ht="13.9" customHeight="1" thickTop="1" thickBot="1" x14ac:dyDescent="0.25">
      <c r="B707" s="446"/>
      <c r="C707" s="459"/>
      <c r="D707" s="446"/>
      <c r="E707" s="459"/>
      <c r="F707" s="766"/>
      <c r="G707" s="123">
        <f>'Mapa de Risco'!F707</f>
        <v>0</v>
      </c>
      <c r="H707" s="770"/>
      <c r="I707" s="759"/>
      <c r="J707" s="207" t="s">
        <v>28</v>
      </c>
      <c r="K707" s="208"/>
      <c r="L707" s="207" t="s">
        <v>28</v>
      </c>
      <c r="M707" s="207" t="s">
        <v>28</v>
      </c>
      <c r="N707" s="207" t="s">
        <v>28</v>
      </c>
      <c r="O707" s="207" t="s">
        <v>28</v>
      </c>
      <c r="P707" s="207" t="s">
        <v>265</v>
      </c>
      <c r="Q707" s="207" t="s">
        <v>265</v>
      </c>
      <c r="R707" s="209"/>
      <c r="S707" s="9" t="str">
        <f t="shared" si="10"/>
        <v/>
      </c>
    </row>
    <row r="708" spans="2:19" s="78" customFormat="1" ht="13.9" customHeight="1" thickTop="1" thickBot="1" x14ac:dyDescent="0.25">
      <c r="B708" s="446"/>
      <c r="C708" s="459"/>
      <c r="D708" s="446"/>
      <c r="E708" s="459"/>
      <c r="F708" s="766"/>
      <c r="G708" s="123">
        <f>'Mapa de Risco'!F708</f>
        <v>0</v>
      </c>
      <c r="H708" s="770"/>
      <c r="I708" s="759"/>
      <c r="J708" s="207" t="s">
        <v>28</v>
      </c>
      <c r="K708" s="208"/>
      <c r="L708" s="207" t="s">
        <v>28</v>
      </c>
      <c r="M708" s="207" t="s">
        <v>28</v>
      </c>
      <c r="N708" s="207" t="s">
        <v>28</v>
      </c>
      <c r="O708" s="207" t="s">
        <v>28</v>
      </c>
      <c r="P708" s="207" t="s">
        <v>265</v>
      </c>
      <c r="Q708" s="207" t="s">
        <v>265</v>
      </c>
      <c r="R708" s="209"/>
      <c r="S708" s="9" t="str">
        <f t="shared" si="10"/>
        <v/>
      </c>
    </row>
    <row r="709" spans="2:19" s="78" customFormat="1" ht="13.9" customHeight="1" thickTop="1" thickBot="1" x14ac:dyDescent="0.25">
      <c r="B709" s="446"/>
      <c r="C709" s="459"/>
      <c r="D709" s="446"/>
      <c r="E709" s="459"/>
      <c r="F709" s="766"/>
      <c r="G709" s="123">
        <f>'Mapa de Risco'!F709</f>
        <v>0</v>
      </c>
      <c r="H709" s="770"/>
      <c r="I709" s="759"/>
      <c r="J709" s="207" t="s">
        <v>28</v>
      </c>
      <c r="K709" s="208"/>
      <c r="L709" s="207" t="s">
        <v>28</v>
      </c>
      <c r="M709" s="207" t="s">
        <v>28</v>
      </c>
      <c r="N709" s="207" t="s">
        <v>28</v>
      </c>
      <c r="O709" s="207" t="s">
        <v>28</v>
      </c>
      <c r="P709" s="207" t="s">
        <v>265</v>
      </c>
      <c r="Q709" s="207" t="s">
        <v>265</v>
      </c>
      <c r="R709" s="209"/>
      <c r="S709" s="9" t="str">
        <f t="shared" si="10"/>
        <v/>
      </c>
    </row>
    <row r="710" spans="2:19" s="78" customFormat="1" ht="13.9" customHeight="1" thickTop="1" thickBot="1" x14ac:dyDescent="0.25">
      <c r="B710" s="446"/>
      <c r="C710" s="459"/>
      <c r="D710" s="446"/>
      <c r="E710" s="459"/>
      <c r="F710" s="766"/>
      <c r="G710" s="123">
        <f>'Mapa de Risco'!F710</f>
        <v>0</v>
      </c>
      <c r="H710" s="770"/>
      <c r="I710" s="759"/>
      <c r="J710" s="207" t="s">
        <v>28</v>
      </c>
      <c r="K710" s="208"/>
      <c r="L710" s="207" t="s">
        <v>28</v>
      </c>
      <c r="M710" s="207" t="s">
        <v>28</v>
      </c>
      <c r="N710" s="207" t="s">
        <v>28</v>
      </c>
      <c r="O710" s="207" t="s">
        <v>28</v>
      </c>
      <c r="P710" s="207" t="s">
        <v>265</v>
      </c>
      <c r="Q710" s="207" t="s">
        <v>265</v>
      </c>
      <c r="R710" s="209"/>
      <c r="S710" s="9" t="str">
        <f t="shared" si="10"/>
        <v/>
      </c>
    </row>
    <row r="711" spans="2:19" s="78" customFormat="1" ht="13.9" customHeight="1" thickTop="1" thickBot="1" x14ac:dyDescent="0.25">
      <c r="B711" s="446"/>
      <c r="C711" s="459"/>
      <c r="D711" s="447"/>
      <c r="E711" s="460"/>
      <c r="F711" s="766"/>
      <c r="G711" s="123">
        <f>'Mapa de Risco'!F711</f>
        <v>0</v>
      </c>
      <c r="H711" s="770"/>
      <c r="I711" s="760"/>
      <c r="J711" s="207" t="s">
        <v>28</v>
      </c>
      <c r="K711" s="208"/>
      <c r="L711" s="207" t="s">
        <v>28</v>
      </c>
      <c r="M711" s="207" t="s">
        <v>28</v>
      </c>
      <c r="N711" s="207" t="s">
        <v>28</v>
      </c>
      <c r="O711" s="207" t="s">
        <v>28</v>
      </c>
      <c r="P711" s="207" t="s">
        <v>265</v>
      </c>
      <c r="Q711" s="207" t="s">
        <v>265</v>
      </c>
      <c r="R711" s="209"/>
      <c r="S711" s="9" t="str">
        <f t="shared" si="10"/>
        <v/>
      </c>
    </row>
    <row r="712" spans="2:19" s="78" customFormat="1" ht="13.9" customHeight="1" thickTop="1" thickBot="1" x14ac:dyDescent="0.25">
      <c r="B712" s="446"/>
      <c r="C712" s="459"/>
      <c r="D712" s="445" t="str">
        <f>'Mapa de Risco'!D712:D721</f>
        <v>FCS.07</v>
      </c>
      <c r="E712" s="470">
        <f>'Mapa de Risco'!E712:E721</f>
        <v>0</v>
      </c>
      <c r="F712" s="766" t="str">
        <f>'Mapa de Risco'!G712:G721</f>
        <v>Evento 71</v>
      </c>
      <c r="G712" s="123">
        <f>'Mapa de Risco'!F712</f>
        <v>0</v>
      </c>
      <c r="H712" s="770" t="str">
        <f>'Avaliar os Controles Existent.'!AD712:AD721</f>
        <v/>
      </c>
      <c r="I712" s="758"/>
      <c r="J712" s="207" t="s">
        <v>28</v>
      </c>
      <c r="K712" s="208"/>
      <c r="L712" s="207" t="s">
        <v>28</v>
      </c>
      <c r="M712" s="207" t="s">
        <v>28</v>
      </c>
      <c r="N712" s="207" t="s">
        <v>28</v>
      </c>
      <c r="O712" s="207" t="s">
        <v>28</v>
      </c>
      <c r="P712" s="207" t="s">
        <v>265</v>
      </c>
      <c r="Q712" s="207" t="s">
        <v>265</v>
      </c>
      <c r="R712" s="209"/>
      <c r="S712" s="9" t="str">
        <f t="shared" si="10"/>
        <v/>
      </c>
    </row>
    <row r="713" spans="2:19" s="78" customFormat="1" ht="13.9" customHeight="1" thickTop="1" thickBot="1" x14ac:dyDescent="0.25">
      <c r="B713" s="446"/>
      <c r="C713" s="459"/>
      <c r="D713" s="446"/>
      <c r="E713" s="459"/>
      <c r="F713" s="766"/>
      <c r="G713" s="123">
        <f>'Mapa de Risco'!F713</f>
        <v>0</v>
      </c>
      <c r="H713" s="770"/>
      <c r="I713" s="759"/>
      <c r="J713" s="207" t="s">
        <v>28</v>
      </c>
      <c r="K713" s="208"/>
      <c r="L713" s="207" t="s">
        <v>28</v>
      </c>
      <c r="M713" s="207" t="s">
        <v>28</v>
      </c>
      <c r="N713" s="207" t="s">
        <v>28</v>
      </c>
      <c r="O713" s="207" t="s">
        <v>28</v>
      </c>
      <c r="P713" s="207" t="s">
        <v>265</v>
      </c>
      <c r="Q713" s="207" t="s">
        <v>265</v>
      </c>
      <c r="R713" s="209"/>
      <c r="S713" s="9" t="str">
        <f t="shared" si="10"/>
        <v/>
      </c>
    </row>
    <row r="714" spans="2:19" s="78" customFormat="1" ht="13.9" customHeight="1" thickTop="1" thickBot="1" x14ac:dyDescent="0.25">
      <c r="B714" s="446"/>
      <c r="C714" s="459"/>
      <c r="D714" s="446"/>
      <c r="E714" s="459"/>
      <c r="F714" s="766"/>
      <c r="G714" s="123">
        <f>'Mapa de Risco'!F714</f>
        <v>0</v>
      </c>
      <c r="H714" s="770"/>
      <c r="I714" s="759"/>
      <c r="J714" s="207" t="s">
        <v>28</v>
      </c>
      <c r="K714" s="208"/>
      <c r="L714" s="207" t="s">
        <v>28</v>
      </c>
      <c r="M714" s="207" t="s">
        <v>28</v>
      </c>
      <c r="N714" s="207" t="s">
        <v>28</v>
      </c>
      <c r="O714" s="207" t="s">
        <v>28</v>
      </c>
      <c r="P714" s="207" t="s">
        <v>265</v>
      </c>
      <c r="Q714" s="207" t="s">
        <v>265</v>
      </c>
      <c r="R714" s="209"/>
      <c r="S714" s="9" t="str">
        <f t="shared" si="10"/>
        <v/>
      </c>
    </row>
    <row r="715" spans="2:19" s="78" customFormat="1" ht="13.9" customHeight="1" thickTop="1" thickBot="1" x14ac:dyDescent="0.25">
      <c r="B715" s="446"/>
      <c r="C715" s="459"/>
      <c r="D715" s="446"/>
      <c r="E715" s="459"/>
      <c r="F715" s="766"/>
      <c r="G715" s="123">
        <f>'Mapa de Risco'!F715</f>
        <v>0</v>
      </c>
      <c r="H715" s="770"/>
      <c r="I715" s="759"/>
      <c r="J715" s="207" t="s">
        <v>28</v>
      </c>
      <c r="K715" s="208"/>
      <c r="L715" s="207" t="s">
        <v>28</v>
      </c>
      <c r="M715" s="207" t="s">
        <v>28</v>
      </c>
      <c r="N715" s="207" t="s">
        <v>28</v>
      </c>
      <c r="O715" s="207" t="s">
        <v>28</v>
      </c>
      <c r="P715" s="207" t="s">
        <v>265</v>
      </c>
      <c r="Q715" s="207" t="s">
        <v>265</v>
      </c>
      <c r="R715" s="209"/>
      <c r="S715" s="9" t="str">
        <f t="shared" si="10"/>
        <v/>
      </c>
    </row>
    <row r="716" spans="2:19" s="78" customFormat="1" ht="13.9" customHeight="1" thickTop="1" thickBot="1" x14ac:dyDescent="0.25">
      <c r="B716" s="446"/>
      <c r="C716" s="459"/>
      <c r="D716" s="446"/>
      <c r="E716" s="459"/>
      <c r="F716" s="766"/>
      <c r="G716" s="123">
        <f>'Mapa de Risco'!F716</f>
        <v>0</v>
      </c>
      <c r="H716" s="770"/>
      <c r="I716" s="759"/>
      <c r="J716" s="207" t="s">
        <v>28</v>
      </c>
      <c r="K716" s="208"/>
      <c r="L716" s="207" t="s">
        <v>28</v>
      </c>
      <c r="M716" s="207" t="s">
        <v>28</v>
      </c>
      <c r="N716" s="207" t="s">
        <v>28</v>
      </c>
      <c r="O716" s="207" t="s">
        <v>28</v>
      </c>
      <c r="P716" s="207" t="s">
        <v>265</v>
      </c>
      <c r="Q716" s="207" t="s">
        <v>265</v>
      </c>
      <c r="R716" s="209"/>
      <c r="S716" s="9" t="str">
        <f t="shared" si="10"/>
        <v/>
      </c>
    </row>
    <row r="717" spans="2:19" s="78" customFormat="1" ht="13.9" customHeight="1" thickTop="1" thickBot="1" x14ac:dyDescent="0.25">
      <c r="B717" s="446"/>
      <c r="C717" s="459"/>
      <c r="D717" s="446"/>
      <c r="E717" s="459"/>
      <c r="F717" s="766"/>
      <c r="G717" s="123">
        <f>'Mapa de Risco'!F717</f>
        <v>0</v>
      </c>
      <c r="H717" s="770"/>
      <c r="I717" s="759"/>
      <c r="J717" s="207" t="s">
        <v>28</v>
      </c>
      <c r="K717" s="208"/>
      <c r="L717" s="207" t="s">
        <v>28</v>
      </c>
      <c r="M717" s="207" t="s">
        <v>28</v>
      </c>
      <c r="N717" s="207" t="s">
        <v>28</v>
      </c>
      <c r="O717" s="207" t="s">
        <v>28</v>
      </c>
      <c r="P717" s="207" t="s">
        <v>265</v>
      </c>
      <c r="Q717" s="207" t="s">
        <v>265</v>
      </c>
      <c r="R717" s="209"/>
      <c r="S717" s="9" t="str">
        <f t="shared" ref="S717:S780" si="11">IF(R717="","",IF(R717="Concluído",4,IF(R717="Em andamento",3,IF(R717="Atrasado",2,IF(R717="Não iniciado",1)))))</f>
        <v/>
      </c>
    </row>
    <row r="718" spans="2:19" s="78" customFormat="1" ht="13.9" customHeight="1" thickTop="1" thickBot="1" x14ac:dyDescent="0.25">
      <c r="B718" s="446"/>
      <c r="C718" s="459"/>
      <c r="D718" s="446"/>
      <c r="E718" s="459"/>
      <c r="F718" s="766"/>
      <c r="G718" s="123">
        <f>'Mapa de Risco'!F718</f>
        <v>0</v>
      </c>
      <c r="H718" s="770"/>
      <c r="I718" s="759"/>
      <c r="J718" s="207" t="s">
        <v>28</v>
      </c>
      <c r="K718" s="208"/>
      <c r="L718" s="207" t="s">
        <v>28</v>
      </c>
      <c r="M718" s="207" t="s">
        <v>28</v>
      </c>
      <c r="N718" s="207" t="s">
        <v>28</v>
      </c>
      <c r="O718" s="207" t="s">
        <v>28</v>
      </c>
      <c r="P718" s="207" t="s">
        <v>265</v>
      </c>
      <c r="Q718" s="207" t="s">
        <v>265</v>
      </c>
      <c r="R718" s="209"/>
      <c r="S718" s="9" t="str">
        <f t="shared" si="11"/>
        <v/>
      </c>
    </row>
    <row r="719" spans="2:19" s="78" customFormat="1" ht="13.9" customHeight="1" thickTop="1" thickBot="1" x14ac:dyDescent="0.25">
      <c r="B719" s="446"/>
      <c r="C719" s="459"/>
      <c r="D719" s="446"/>
      <c r="E719" s="459"/>
      <c r="F719" s="766"/>
      <c r="G719" s="123">
        <f>'Mapa de Risco'!F719</f>
        <v>0</v>
      </c>
      <c r="H719" s="770"/>
      <c r="I719" s="759"/>
      <c r="J719" s="207" t="s">
        <v>28</v>
      </c>
      <c r="K719" s="208"/>
      <c r="L719" s="207" t="s">
        <v>28</v>
      </c>
      <c r="M719" s="207" t="s">
        <v>28</v>
      </c>
      <c r="N719" s="207" t="s">
        <v>28</v>
      </c>
      <c r="O719" s="207" t="s">
        <v>28</v>
      </c>
      <c r="P719" s="207" t="s">
        <v>265</v>
      </c>
      <c r="Q719" s="207" t="s">
        <v>265</v>
      </c>
      <c r="R719" s="209"/>
      <c r="S719" s="9" t="str">
        <f t="shared" si="11"/>
        <v/>
      </c>
    </row>
    <row r="720" spans="2:19" s="78" customFormat="1" ht="13.9" customHeight="1" thickTop="1" thickBot="1" x14ac:dyDescent="0.25">
      <c r="B720" s="446"/>
      <c r="C720" s="459"/>
      <c r="D720" s="446"/>
      <c r="E720" s="459"/>
      <c r="F720" s="766"/>
      <c r="G720" s="123">
        <f>'Mapa de Risco'!F720</f>
        <v>0</v>
      </c>
      <c r="H720" s="770"/>
      <c r="I720" s="759"/>
      <c r="J720" s="207" t="s">
        <v>28</v>
      </c>
      <c r="K720" s="208"/>
      <c r="L720" s="207" t="s">
        <v>28</v>
      </c>
      <c r="M720" s="207" t="s">
        <v>28</v>
      </c>
      <c r="N720" s="207" t="s">
        <v>28</v>
      </c>
      <c r="O720" s="207" t="s">
        <v>28</v>
      </c>
      <c r="P720" s="207" t="s">
        <v>265</v>
      </c>
      <c r="Q720" s="207" t="s">
        <v>265</v>
      </c>
      <c r="R720" s="209"/>
      <c r="S720" s="9" t="str">
        <f t="shared" si="11"/>
        <v/>
      </c>
    </row>
    <row r="721" spans="2:19" s="78" customFormat="1" ht="13.9" customHeight="1" thickTop="1" thickBot="1" x14ac:dyDescent="0.25">
      <c r="B721" s="446"/>
      <c r="C721" s="459"/>
      <c r="D721" s="447"/>
      <c r="E721" s="460"/>
      <c r="F721" s="766"/>
      <c r="G721" s="123">
        <f>'Mapa de Risco'!F721</f>
        <v>0</v>
      </c>
      <c r="H721" s="770"/>
      <c r="I721" s="760"/>
      <c r="J721" s="207" t="s">
        <v>28</v>
      </c>
      <c r="K721" s="208"/>
      <c r="L721" s="207" t="s">
        <v>28</v>
      </c>
      <c r="M721" s="207" t="s">
        <v>28</v>
      </c>
      <c r="N721" s="207" t="s">
        <v>28</v>
      </c>
      <c r="O721" s="207" t="s">
        <v>28</v>
      </c>
      <c r="P721" s="207" t="s">
        <v>265</v>
      </c>
      <c r="Q721" s="207" t="s">
        <v>265</v>
      </c>
      <c r="R721" s="209"/>
      <c r="S721" s="9" t="str">
        <f t="shared" si="11"/>
        <v/>
      </c>
    </row>
    <row r="722" spans="2:19" s="78" customFormat="1" ht="13.9" customHeight="1" thickTop="1" thickBot="1" x14ac:dyDescent="0.25">
      <c r="B722" s="446"/>
      <c r="C722" s="459"/>
      <c r="D722" s="445" t="str">
        <f>'Mapa de Risco'!D722:D731</f>
        <v>FCS.08</v>
      </c>
      <c r="E722" s="470">
        <f>'Mapa de Risco'!E722:E731</f>
        <v>0</v>
      </c>
      <c r="F722" s="766" t="str">
        <f>'Mapa de Risco'!G722:G731</f>
        <v>Evento 72</v>
      </c>
      <c r="G722" s="123">
        <f>'Mapa de Risco'!F722</f>
        <v>0</v>
      </c>
      <c r="H722" s="770" t="str">
        <f>'Avaliar os Controles Existent.'!AD722:AD731</f>
        <v/>
      </c>
      <c r="I722" s="758"/>
      <c r="J722" s="207" t="s">
        <v>28</v>
      </c>
      <c r="K722" s="208"/>
      <c r="L722" s="207" t="s">
        <v>28</v>
      </c>
      <c r="M722" s="207" t="s">
        <v>28</v>
      </c>
      <c r="N722" s="207" t="s">
        <v>28</v>
      </c>
      <c r="O722" s="207" t="s">
        <v>28</v>
      </c>
      <c r="P722" s="207" t="s">
        <v>265</v>
      </c>
      <c r="Q722" s="207" t="s">
        <v>265</v>
      </c>
      <c r="R722" s="209"/>
      <c r="S722" s="9" t="str">
        <f t="shared" si="11"/>
        <v/>
      </c>
    </row>
    <row r="723" spans="2:19" s="78" customFormat="1" ht="13.9" customHeight="1" thickTop="1" thickBot="1" x14ac:dyDescent="0.25">
      <c r="B723" s="446"/>
      <c r="C723" s="459"/>
      <c r="D723" s="446"/>
      <c r="E723" s="459"/>
      <c r="F723" s="766"/>
      <c r="G723" s="123">
        <f>'Mapa de Risco'!F723</f>
        <v>0</v>
      </c>
      <c r="H723" s="770"/>
      <c r="I723" s="759"/>
      <c r="J723" s="207" t="s">
        <v>28</v>
      </c>
      <c r="K723" s="208"/>
      <c r="L723" s="207" t="s">
        <v>28</v>
      </c>
      <c r="M723" s="207" t="s">
        <v>28</v>
      </c>
      <c r="N723" s="207" t="s">
        <v>28</v>
      </c>
      <c r="O723" s="207" t="s">
        <v>28</v>
      </c>
      <c r="P723" s="207" t="s">
        <v>265</v>
      </c>
      <c r="Q723" s="207" t="s">
        <v>265</v>
      </c>
      <c r="R723" s="209"/>
      <c r="S723" s="9" t="str">
        <f t="shared" si="11"/>
        <v/>
      </c>
    </row>
    <row r="724" spans="2:19" s="78" customFormat="1" ht="13.9" customHeight="1" thickTop="1" thickBot="1" x14ac:dyDescent="0.25">
      <c r="B724" s="446"/>
      <c r="C724" s="459"/>
      <c r="D724" s="446"/>
      <c r="E724" s="459"/>
      <c r="F724" s="766"/>
      <c r="G724" s="123">
        <f>'Mapa de Risco'!F724</f>
        <v>0</v>
      </c>
      <c r="H724" s="770"/>
      <c r="I724" s="759"/>
      <c r="J724" s="207" t="s">
        <v>28</v>
      </c>
      <c r="K724" s="208"/>
      <c r="L724" s="207" t="s">
        <v>28</v>
      </c>
      <c r="M724" s="207" t="s">
        <v>28</v>
      </c>
      <c r="N724" s="207" t="s">
        <v>28</v>
      </c>
      <c r="O724" s="207" t="s">
        <v>28</v>
      </c>
      <c r="P724" s="207" t="s">
        <v>265</v>
      </c>
      <c r="Q724" s="207" t="s">
        <v>265</v>
      </c>
      <c r="R724" s="209"/>
      <c r="S724" s="9" t="str">
        <f t="shared" si="11"/>
        <v/>
      </c>
    </row>
    <row r="725" spans="2:19" s="78" customFormat="1" ht="13.9" customHeight="1" thickTop="1" thickBot="1" x14ac:dyDescent="0.25">
      <c r="B725" s="446"/>
      <c r="C725" s="459"/>
      <c r="D725" s="446"/>
      <c r="E725" s="459"/>
      <c r="F725" s="766"/>
      <c r="G725" s="123">
        <f>'Mapa de Risco'!F725</f>
        <v>0</v>
      </c>
      <c r="H725" s="770"/>
      <c r="I725" s="759"/>
      <c r="J725" s="207" t="s">
        <v>28</v>
      </c>
      <c r="K725" s="208"/>
      <c r="L725" s="207" t="s">
        <v>28</v>
      </c>
      <c r="M725" s="207" t="s">
        <v>28</v>
      </c>
      <c r="N725" s="207" t="s">
        <v>28</v>
      </c>
      <c r="O725" s="207" t="s">
        <v>28</v>
      </c>
      <c r="P725" s="207" t="s">
        <v>265</v>
      </c>
      <c r="Q725" s="207" t="s">
        <v>265</v>
      </c>
      <c r="R725" s="209"/>
      <c r="S725" s="9" t="str">
        <f t="shared" si="11"/>
        <v/>
      </c>
    </row>
    <row r="726" spans="2:19" s="78" customFormat="1" ht="13.9" customHeight="1" thickTop="1" thickBot="1" x14ac:dyDescent="0.25">
      <c r="B726" s="446"/>
      <c r="C726" s="459"/>
      <c r="D726" s="446"/>
      <c r="E726" s="459"/>
      <c r="F726" s="766"/>
      <c r="G726" s="123">
        <f>'Mapa de Risco'!F726</f>
        <v>0</v>
      </c>
      <c r="H726" s="770"/>
      <c r="I726" s="759"/>
      <c r="J726" s="207" t="s">
        <v>28</v>
      </c>
      <c r="K726" s="208"/>
      <c r="L726" s="207" t="s">
        <v>28</v>
      </c>
      <c r="M726" s="207" t="s">
        <v>28</v>
      </c>
      <c r="N726" s="207" t="s">
        <v>28</v>
      </c>
      <c r="O726" s="207" t="s">
        <v>28</v>
      </c>
      <c r="P726" s="207" t="s">
        <v>265</v>
      </c>
      <c r="Q726" s="207" t="s">
        <v>265</v>
      </c>
      <c r="R726" s="209"/>
      <c r="S726" s="9" t="str">
        <f t="shared" si="11"/>
        <v/>
      </c>
    </row>
    <row r="727" spans="2:19" s="78" customFormat="1" ht="13.9" customHeight="1" thickTop="1" thickBot="1" x14ac:dyDescent="0.25">
      <c r="B727" s="446"/>
      <c r="C727" s="459"/>
      <c r="D727" s="446"/>
      <c r="E727" s="459"/>
      <c r="F727" s="766"/>
      <c r="G727" s="123">
        <f>'Mapa de Risco'!F727</f>
        <v>0</v>
      </c>
      <c r="H727" s="770"/>
      <c r="I727" s="759"/>
      <c r="J727" s="207" t="s">
        <v>28</v>
      </c>
      <c r="K727" s="208"/>
      <c r="L727" s="207" t="s">
        <v>28</v>
      </c>
      <c r="M727" s="207" t="s">
        <v>28</v>
      </c>
      <c r="N727" s="207" t="s">
        <v>28</v>
      </c>
      <c r="O727" s="207" t="s">
        <v>28</v>
      </c>
      <c r="P727" s="207" t="s">
        <v>265</v>
      </c>
      <c r="Q727" s="207" t="s">
        <v>265</v>
      </c>
      <c r="R727" s="209"/>
      <c r="S727" s="9" t="str">
        <f t="shared" si="11"/>
        <v/>
      </c>
    </row>
    <row r="728" spans="2:19" s="78" customFormat="1" ht="13.9" customHeight="1" thickTop="1" thickBot="1" x14ac:dyDescent="0.25">
      <c r="B728" s="446"/>
      <c r="C728" s="459"/>
      <c r="D728" s="446"/>
      <c r="E728" s="459"/>
      <c r="F728" s="766"/>
      <c r="G728" s="123">
        <f>'Mapa de Risco'!F728</f>
        <v>0</v>
      </c>
      <c r="H728" s="770"/>
      <c r="I728" s="759"/>
      <c r="J728" s="207" t="s">
        <v>28</v>
      </c>
      <c r="K728" s="208"/>
      <c r="L728" s="207" t="s">
        <v>28</v>
      </c>
      <c r="M728" s="207" t="s">
        <v>28</v>
      </c>
      <c r="N728" s="207" t="s">
        <v>28</v>
      </c>
      <c r="O728" s="207" t="s">
        <v>28</v>
      </c>
      <c r="P728" s="207" t="s">
        <v>265</v>
      </c>
      <c r="Q728" s="207" t="s">
        <v>265</v>
      </c>
      <c r="R728" s="209"/>
      <c r="S728" s="9" t="str">
        <f t="shared" si="11"/>
        <v/>
      </c>
    </row>
    <row r="729" spans="2:19" s="78" customFormat="1" ht="13.9" customHeight="1" thickTop="1" thickBot="1" x14ac:dyDescent="0.25">
      <c r="B729" s="446"/>
      <c r="C729" s="459"/>
      <c r="D729" s="446"/>
      <c r="E729" s="459"/>
      <c r="F729" s="766"/>
      <c r="G729" s="123">
        <f>'Mapa de Risco'!F729</f>
        <v>0</v>
      </c>
      <c r="H729" s="770"/>
      <c r="I729" s="759"/>
      <c r="J729" s="207" t="s">
        <v>28</v>
      </c>
      <c r="K729" s="208"/>
      <c r="L729" s="207" t="s">
        <v>28</v>
      </c>
      <c r="M729" s="207" t="s">
        <v>28</v>
      </c>
      <c r="N729" s="207" t="s">
        <v>28</v>
      </c>
      <c r="O729" s="207" t="s">
        <v>28</v>
      </c>
      <c r="P729" s="207" t="s">
        <v>265</v>
      </c>
      <c r="Q729" s="207" t="s">
        <v>265</v>
      </c>
      <c r="R729" s="209"/>
      <c r="S729" s="9" t="str">
        <f t="shared" si="11"/>
        <v/>
      </c>
    </row>
    <row r="730" spans="2:19" s="78" customFormat="1" ht="13.9" customHeight="1" thickTop="1" thickBot="1" x14ac:dyDescent="0.25">
      <c r="B730" s="446"/>
      <c r="C730" s="459"/>
      <c r="D730" s="446"/>
      <c r="E730" s="459"/>
      <c r="F730" s="766"/>
      <c r="G730" s="123">
        <f>'Mapa de Risco'!F730</f>
        <v>0</v>
      </c>
      <c r="H730" s="770"/>
      <c r="I730" s="759"/>
      <c r="J730" s="207" t="s">
        <v>28</v>
      </c>
      <c r="K730" s="208"/>
      <c r="L730" s="207" t="s">
        <v>28</v>
      </c>
      <c r="M730" s="207" t="s">
        <v>28</v>
      </c>
      <c r="N730" s="207" t="s">
        <v>28</v>
      </c>
      <c r="O730" s="207" t="s">
        <v>28</v>
      </c>
      <c r="P730" s="207" t="s">
        <v>265</v>
      </c>
      <c r="Q730" s="207" t="s">
        <v>265</v>
      </c>
      <c r="R730" s="209"/>
      <c r="S730" s="9" t="str">
        <f t="shared" si="11"/>
        <v/>
      </c>
    </row>
    <row r="731" spans="2:19" s="78" customFormat="1" ht="13.9" customHeight="1" thickTop="1" thickBot="1" x14ac:dyDescent="0.25">
      <c r="B731" s="447"/>
      <c r="C731" s="460"/>
      <c r="D731" s="447"/>
      <c r="E731" s="460"/>
      <c r="F731" s="766"/>
      <c r="G731" s="123">
        <f>'Mapa de Risco'!F731</f>
        <v>0</v>
      </c>
      <c r="H731" s="770"/>
      <c r="I731" s="760"/>
      <c r="J731" s="207" t="s">
        <v>28</v>
      </c>
      <c r="K731" s="208"/>
      <c r="L731" s="207" t="s">
        <v>28</v>
      </c>
      <c r="M731" s="207" t="s">
        <v>28</v>
      </c>
      <c r="N731" s="207" t="s">
        <v>28</v>
      </c>
      <c r="O731" s="207" t="s">
        <v>28</v>
      </c>
      <c r="P731" s="207" t="s">
        <v>265</v>
      </c>
      <c r="Q731" s="207" t="s">
        <v>265</v>
      </c>
      <c r="R731" s="209"/>
      <c r="S731" s="9" t="str">
        <f t="shared" si="11"/>
        <v/>
      </c>
    </row>
    <row r="732" spans="2:19" s="78" customFormat="1" ht="13.9" customHeight="1" thickTop="1" thickBot="1" x14ac:dyDescent="0.25">
      <c r="B732" s="454" t="str">
        <f>'Mapa de Risco'!B732:B811</f>
        <v>Subp.10</v>
      </c>
      <c r="C732" s="461">
        <f>'Mapa de Risco'!C732:C811</f>
        <v>0</v>
      </c>
      <c r="D732" s="464" t="str">
        <f>'Mapa de Risco'!D732:D741</f>
        <v>FCS.01</v>
      </c>
      <c r="E732" s="471">
        <f>'Mapa de Risco'!E732:E741</f>
        <v>0</v>
      </c>
      <c r="F732" s="771" t="str">
        <f>'Mapa de Risco'!G732:G741</f>
        <v>Evento 73</v>
      </c>
      <c r="G732" s="120">
        <f>'Mapa de Risco'!F732</f>
        <v>0</v>
      </c>
      <c r="H732" s="772" t="str">
        <f>'Avaliar os Controles Existent.'!AD732:AD741</f>
        <v/>
      </c>
      <c r="I732" s="761"/>
      <c r="J732" s="210" t="s">
        <v>28</v>
      </c>
      <c r="K732" s="211"/>
      <c r="L732" s="210" t="s">
        <v>28</v>
      </c>
      <c r="M732" s="210" t="s">
        <v>28</v>
      </c>
      <c r="N732" s="210" t="s">
        <v>28</v>
      </c>
      <c r="O732" s="210" t="s">
        <v>28</v>
      </c>
      <c r="P732" s="210" t="s">
        <v>265</v>
      </c>
      <c r="Q732" s="210" t="s">
        <v>265</v>
      </c>
      <c r="R732" s="212"/>
      <c r="S732" s="60" t="str">
        <f t="shared" si="11"/>
        <v/>
      </c>
    </row>
    <row r="733" spans="2:19" s="78" customFormat="1" ht="13.9" customHeight="1" thickTop="1" thickBot="1" x14ac:dyDescent="0.25">
      <c r="B733" s="455"/>
      <c r="C733" s="462"/>
      <c r="D733" s="465"/>
      <c r="E733" s="472"/>
      <c r="F733" s="771"/>
      <c r="G733" s="120">
        <f>'Mapa de Risco'!F733</f>
        <v>0</v>
      </c>
      <c r="H733" s="772"/>
      <c r="I733" s="762"/>
      <c r="J733" s="210" t="s">
        <v>28</v>
      </c>
      <c r="K733" s="211"/>
      <c r="L733" s="210" t="s">
        <v>28</v>
      </c>
      <c r="M733" s="210" t="s">
        <v>28</v>
      </c>
      <c r="N733" s="210" t="s">
        <v>28</v>
      </c>
      <c r="O733" s="210" t="s">
        <v>28</v>
      </c>
      <c r="P733" s="210" t="s">
        <v>265</v>
      </c>
      <c r="Q733" s="210" t="s">
        <v>265</v>
      </c>
      <c r="R733" s="212"/>
      <c r="S733" s="60" t="str">
        <f t="shared" si="11"/>
        <v/>
      </c>
    </row>
    <row r="734" spans="2:19" s="78" customFormat="1" ht="13.9" customHeight="1" thickTop="1" thickBot="1" x14ac:dyDescent="0.25">
      <c r="B734" s="455"/>
      <c r="C734" s="462"/>
      <c r="D734" s="465"/>
      <c r="E734" s="472"/>
      <c r="F734" s="771"/>
      <c r="G734" s="120">
        <f>'Mapa de Risco'!F734</f>
        <v>0</v>
      </c>
      <c r="H734" s="772"/>
      <c r="I734" s="762"/>
      <c r="J734" s="210" t="s">
        <v>28</v>
      </c>
      <c r="K734" s="211"/>
      <c r="L734" s="210" t="s">
        <v>28</v>
      </c>
      <c r="M734" s="210" t="s">
        <v>28</v>
      </c>
      <c r="N734" s="210" t="s">
        <v>28</v>
      </c>
      <c r="O734" s="210" t="s">
        <v>28</v>
      </c>
      <c r="P734" s="210" t="s">
        <v>265</v>
      </c>
      <c r="Q734" s="210" t="s">
        <v>265</v>
      </c>
      <c r="R734" s="212"/>
      <c r="S734" s="60" t="str">
        <f t="shared" si="11"/>
        <v/>
      </c>
    </row>
    <row r="735" spans="2:19" s="78" customFormat="1" ht="13.9" customHeight="1" thickTop="1" thickBot="1" x14ac:dyDescent="0.25">
      <c r="B735" s="455"/>
      <c r="C735" s="462"/>
      <c r="D735" s="465"/>
      <c r="E735" s="472"/>
      <c r="F735" s="771"/>
      <c r="G735" s="120">
        <f>'Mapa de Risco'!F735</f>
        <v>0</v>
      </c>
      <c r="H735" s="772"/>
      <c r="I735" s="762"/>
      <c r="J735" s="210" t="s">
        <v>28</v>
      </c>
      <c r="K735" s="211"/>
      <c r="L735" s="210" t="s">
        <v>28</v>
      </c>
      <c r="M735" s="210" t="s">
        <v>28</v>
      </c>
      <c r="N735" s="210" t="s">
        <v>28</v>
      </c>
      <c r="O735" s="210" t="s">
        <v>28</v>
      </c>
      <c r="P735" s="210" t="s">
        <v>265</v>
      </c>
      <c r="Q735" s="210" t="s">
        <v>265</v>
      </c>
      <c r="R735" s="212"/>
      <c r="S735" s="60" t="str">
        <f t="shared" si="11"/>
        <v/>
      </c>
    </row>
    <row r="736" spans="2:19" s="78" customFormat="1" ht="13.9" customHeight="1" thickTop="1" thickBot="1" x14ac:dyDescent="0.25">
      <c r="B736" s="455"/>
      <c r="C736" s="462"/>
      <c r="D736" s="465"/>
      <c r="E736" s="472"/>
      <c r="F736" s="771"/>
      <c r="G736" s="120">
        <f>'Mapa de Risco'!F736</f>
        <v>0</v>
      </c>
      <c r="H736" s="772"/>
      <c r="I736" s="762"/>
      <c r="J736" s="210" t="s">
        <v>28</v>
      </c>
      <c r="K736" s="211"/>
      <c r="L736" s="210" t="s">
        <v>28</v>
      </c>
      <c r="M736" s="210" t="s">
        <v>28</v>
      </c>
      <c r="N736" s="210" t="s">
        <v>28</v>
      </c>
      <c r="O736" s="210" t="s">
        <v>28</v>
      </c>
      <c r="P736" s="210" t="s">
        <v>265</v>
      </c>
      <c r="Q736" s="210" t="s">
        <v>265</v>
      </c>
      <c r="R736" s="212"/>
      <c r="S736" s="60" t="str">
        <f t="shared" si="11"/>
        <v/>
      </c>
    </row>
    <row r="737" spans="2:19" s="78" customFormat="1" ht="13.9" customHeight="1" thickTop="1" thickBot="1" x14ac:dyDescent="0.25">
      <c r="B737" s="455"/>
      <c r="C737" s="462"/>
      <c r="D737" s="465"/>
      <c r="E737" s="472"/>
      <c r="F737" s="771"/>
      <c r="G737" s="120">
        <f>'Mapa de Risco'!F737</f>
        <v>0</v>
      </c>
      <c r="H737" s="772"/>
      <c r="I737" s="762"/>
      <c r="J737" s="210" t="s">
        <v>28</v>
      </c>
      <c r="K737" s="211"/>
      <c r="L737" s="210" t="s">
        <v>28</v>
      </c>
      <c r="M737" s="210" t="s">
        <v>28</v>
      </c>
      <c r="N737" s="210" t="s">
        <v>28</v>
      </c>
      <c r="O737" s="210" t="s">
        <v>28</v>
      </c>
      <c r="P737" s="210" t="s">
        <v>265</v>
      </c>
      <c r="Q737" s="210" t="s">
        <v>265</v>
      </c>
      <c r="R737" s="212"/>
      <c r="S737" s="60" t="str">
        <f t="shared" si="11"/>
        <v/>
      </c>
    </row>
    <row r="738" spans="2:19" s="78" customFormat="1" ht="13.9" customHeight="1" thickTop="1" thickBot="1" x14ac:dyDescent="0.25">
      <c r="B738" s="455"/>
      <c r="C738" s="462"/>
      <c r="D738" s="465"/>
      <c r="E738" s="472"/>
      <c r="F738" s="771"/>
      <c r="G738" s="120">
        <f>'Mapa de Risco'!F738</f>
        <v>0</v>
      </c>
      <c r="H738" s="772"/>
      <c r="I738" s="762"/>
      <c r="J738" s="210" t="s">
        <v>28</v>
      </c>
      <c r="K738" s="211"/>
      <c r="L738" s="210" t="s">
        <v>28</v>
      </c>
      <c r="M738" s="210" t="s">
        <v>28</v>
      </c>
      <c r="N738" s="210" t="s">
        <v>28</v>
      </c>
      <c r="O738" s="210" t="s">
        <v>28</v>
      </c>
      <c r="P738" s="210" t="s">
        <v>265</v>
      </c>
      <c r="Q738" s="210" t="s">
        <v>265</v>
      </c>
      <c r="R738" s="212"/>
      <c r="S738" s="60" t="str">
        <f t="shared" si="11"/>
        <v/>
      </c>
    </row>
    <row r="739" spans="2:19" s="78" customFormat="1" ht="13.9" customHeight="1" thickTop="1" thickBot="1" x14ac:dyDescent="0.25">
      <c r="B739" s="455"/>
      <c r="C739" s="462"/>
      <c r="D739" s="465"/>
      <c r="E739" s="472"/>
      <c r="F739" s="771"/>
      <c r="G739" s="120">
        <f>'Mapa de Risco'!F739</f>
        <v>0</v>
      </c>
      <c r="H739" s="772"/>
      <c r="I739" s="762"/>
      <c r="J739" s="210" t="s">
        <v>28</v>
      </c>
      <c r="K739" s="211"/>
      <c r="L739" s="210" t="s">
        <v>28</v>
      </c>
      <c r="M739" s="210" t="s">
        <v>28</v>
      </c>
      <c r="N739" s="210" t="s">
        <v>28</v>
      </c>
      <c r="O739" s="210" t="s">
        <v>28</v>
      </c>
      <c r="P739" s="210" t="s">
        <v>265</v>
      </c>
      <c r="Q739" s="210" t="s">
        <v>265</v>
      </c>
      <c r="R739" s="212"/>
      <c r="S739" s="60" t="str">
        <f t="shared" si="11"/>
        <v/>
      </c>
    </row>
    <row r="740" spans="2:19" s="78" customFormat="1" ht="13.9" customHeight="1" thickTop="1" thickBot="1" x14ac:dyDescent="0.25">
      <c r="B740" s="455"/>
      <c r="C740" s="462"/>
      <c r="D740" s="465"/>
      <c r="E740" s="472"/>
      <c r="F740" s="771"/>
      <c r="G740" s="120">
        <f>'Mapa de Risco'!F740</f>
        <v>0</v>
      </c>
      <c r="H740" s="772"/>
      <c r="I740" s="762"/>
      <c r="J740" s="210" t="s">
        <v>28</v>
      </c>
      <c r="K740" s="211"/>
      <c r="L740" s="210" t="s">
        <v>28</v>
      </c>
      <c r="M740" s="210" t="s">
        <v>28</v>
      </c>
      <c r="N740" s="210" t="s">
        <v>28</v>
      </c>
      <c r="O740" s="210" t="s">
        <v>28</v>
      </c>
      <c r="P740" s="210" t="s">
        <v>265</v>
      </c>
      <c r="Q740" s="210" t="s">
        <v>265</v>
      </c>
      <c r="R740" s="212"/>
      <c r="S740" s="60" t="str">
        <f t="shared" si="11"/>
        <v/>
      </c>
    </row>
    <row r="741" spans="2:19" s="78" customFormat="1" ht="13.9" customHeight="1" thickTop="1" thickBot="1" x14ac:dyDescent="0.25">
      <c r="B741" s="455"/>
      <c r="C741" s="462"/>
      <c r="D741" s="466"/>
      <c r="E741" s="473"/>
      <c r="F741" s="771"/>
      <c r="G741" s="120">
        <f>'Mapa de Risco'!F741</f>
        <v>0</v>
      </c>
      <c r="H741" s="772"/>
      <c r="I741" s="763"/>
      <c r="J741" s="210" t="s">
        <v>28</v>
      </c>
      <c r="K741" s="211"/>
      <c r="L741" s="210" t="s">
        <v>28</v>
      </c>
      <c r="M741" s="210" t="s">
        <v>28</v>
      </c>
      <c r="N741" s="210" t="s">
        <v>28</v>
      </c>
      <c r="O741" s="210" t="s">
        <v>28</v>
      </c>
      <c r="P741" s="210" t="s">
        <v>265</v>
      </c>
      <c r="Q741" s="210" t="s">
        <v>265</v>
      </c>
      <c r="R741" s="212"/>
      <c r="S741" s="60" t="str">
        <f t="shared" si="11"/>
        <v/>
      </c>
    </row>
    <row r="742" spans="2:19" s="78" customFormat="1" ht="13.9" customHeight="1" thickTop="1" thickBot="1" x14ac:dyDescent="0.25">
      <c r="B742" s="455"/>
      <c r="C742" s="462"/>
      <c r="D742" s="464" t="str">
        <f>'Mapa de Risco'!D742:D751</f>
        <v>FCS.02</v>
      </c>
      <c r="E742" s="471">
        <f>'Mapa de Risco'!E742:E751</f>
        <v>0</v>
      </c>
      <c r="F742" s="771" t="str">
        <f>'Mapa de Risco'!G742:G751</f>
        <v>Evento 74</v>
      </c>
      <c r="G742" s="120">
        <f>'Mapa de Risco'!F742</f>
        <v>0</v>
      </c>
      <c r="H742" s="772" t="str">
        <f>'Avaliar os Controles Existent.'!AD742:AD751</f>
        <v/>
      </c>
      <c r="I742" s="761"/>
      <c r="J742" s="210" t="s">
        <v>28</v>
      </c>
      <c r="K742" s="211"/>
      <c r="L742" s="210" t="s">
        <v>28</v>
      </c>
      <c r="M742" s="210" t="s">
        <v>28</v>
      </c>
      <c r="N742" s="210" t="s">
        <v>28</v>
      </c>
      <c r="O742" s="210" t="s">
        <v>28</v>
      </c>
      <c r="P742" s="210" t="s">
        <v>265</v>
      </c>
      <c r="Q742" s="210" t="s">
        <v>265</v>
      </c>
      <c r="R742" s="212"/>
      <c r="S742" s="60" t="str">
        <f t="shared" si="11"/>
        <v/>
      </c>
    </row>
    <row r="743" spans="2:19" s="78" customFormat="1" ht="13.9" customHeight="1" thickTop="1" thickBot="1" x14ac:dyDescent="0.25">
      <c r="B743" s="455"/>
      <c r="C743" s="462"/>
      <c r="D743" s="465"/>
      <c r="E743" s="472"/>
      <c r="F743" s="771"/>
      <c r="G743" s="120">
        <f>'Mapa de Risco'!F743</f>
        <v>0</v>
      </c>
      <c r="H743" s="772"/>
      <c r="I743" s="762"/>
      <c r="J743" s="210" t="s">
        <v>28</v>
      </c>
      <c r="K743" s="211"/>
      <c r="L743" s="210" t="s">
        <v>28</v>
      </c>
      <c r="M743" s="210" t="s">
        <v>28</v>
      </c>
      <c r="N743" s="210" t="s">
        <v>28</v>
      </c>
      <c r="O743" s="210" t="s">
        <v>28</v>
      </c>
      <c r="P743" s="210" t="s">
        <v>265</v>
      </c>
      <c r="Q743" s="210" t="s">
        <v>265</v>
      </c>
      <c r="R743" s="212"/>
      <c r="S743" s="60" t="str">
        <f t="shared" si="11"/>
        <v/>
      </c>
    </row>
    <row r="744" spans="2:19" s="78" customFormat="1" ht="13.9" customHeight="1" thickTop="1" thickBot="1" x14ac:dyDescent="0.25">
      <c r="B744" s="455"/>
      <c r="C744" s="462"/>
      <c r="D744" s="465"/>
      <c r="E744" s="472"/>
      <c r="F744" s="771"/>
      <c r="G744" s="120">
        <f>'Mapa de Risco'!F744</f>
        <v>0</v>
      </c>
      <c r="H744" s="772"/>
      <c r="I744" s="762"/>
      <c r="J744" s="210" t="s">
        <v>28</v>
      </c>
      <c r="K744" s="211"/>
      <c r="L744" s="210" t="s">
        <v>28</v>
      </c>
      <c r="M744" s="210" t="s">
        <v>28</v>
      </c>
      <c r="N744" s="210" t="s">
        <v>28</v>
      </c>
      <c r="O744" s="210" t="s">
        <v>28</v>
      </c>
      <c r="P744" s="210" t="s">
        <v>265</v>
      </c>
      <c r="Q744" s="210" t="s">
        <v>265</v>
      </c>
      <c r="R744" s="212"/>
      <c r="S744" s="60" t="str">
        <f t="shared" si="11"/>
        <v/>
      </c>
    </row>
    <row r="745" spans="2:19" s="78" customFormat="1" ht="13.9" customHeight="1" thickTop="1" thickBot="1" x14ac:dyDescent="0.25">
      <c r="B745" s="455"/>
      <c r="C745" s="462"/>
      <c r="D745" s="465"/>
      <c r="E745" s="472"/>
      <c r="F745" s="771"/>
      <c r="G745" s="120">
        <f>'Mapa de Risco'!F745</f>
        <v>0</v>
      </c>
      <c r="H745" s="772"/>
      <c r="I745" s="762"/>
      <c r="J745" s="210" t="s">
        <v>28</v>
      </c>
      <c r="K745" s="211"/>
      <c r="L745" s="210" t="s">
        <v>28</v>
      </c>
      <c r="M745" s="210" t="s">
        <v>28</v>
      </c>
      <c r="N745" s="210" t="s">
        <v>28</v>
      </c>
      <c r="O745" s="210" t="s">
        <v>28</v>
      </c>
      <c r="P745" s="210" t="s">
        <v>265</v>
      </c>
      <c r="Q745" s="210" t="s">
        <v>265</v>
      </c>
      <c r="R745" s="212"/>
      <c r="S745" s="60" t="str">
        <f t="shared" si="11"/>
        <v/>
      </c>
    </row>
    <row r="746" spans="2:19" s="78" customFormat="1" ht="13.9" customHeight="1" thickTop="1" thickBot="1" x14ac:dyDescent="0.25">
      <c r="B746" s="455"/>
      <c r="C746" s="462"/>
      <c r="D746" s="465"/>
      <c r="E746" s="472"/>
      <c r="F746" s="771"/>
      <c r="G746" s="120">
        <f>'Mapa de Risco'!F746</f>
        <v>0</v>
      </c>
      <c r="H746" s="772"/>
      <c r="I746" s="762"/>
      <c r="J746" s="210" t="s">
        <v>28</v>
      </c>
      <c r="K746" s="211"/>
      <c r="L746" s="210" t="s">
        <v>28</v>
      </c>
      <c r="M746" s="210" t="s">
        <v>28</v>
      </c>
      <c r="N746" s="210" t="s">
        <v>28</v>
      </c>
      <c r="O746" s="210" t="s">
        <v>28</v>
      </c>
      <c r="P746" s="210" t="s">
        <v>265</v>
      </c>
      <c r="Q746" s="210" t="s">
        <v>265</v>
      </c>
      <c r="R746" s="212"/>
      <c r="S746" s="60" t="str">
        <f t="shared" si="11"/>
        <v/>
      </c>
    </row>
    <row r="747" spans="2:19" s="78" customFormat="1" ht="13.9" customHeight="1" thickTop="1" thickBot="1" x14ac:dyDescent="0.25">
      <c r="B747" s="455"/>
      <c r="C747" s="462"/>
      <c r="D747" s="465"/>
      <c r="E747" s="472"/>
      <c r="F747" s="771"/>
      <c r="G747" s="120">
        <f>'Mapa de Risco'!F747</f>
        <v>0</v>
      </c>
      <c r="H747" s="772"/>
      <c r="I747" s="762"/>
      <c r="J747" s="210" t="s">
        <v>28</v>
      </c>
      <c r="K747" s="211"/>
      <c r="L747" s="210" t="s">
        <v>28</v>
      </c>
      <c r="M747" s="210" t="s">
        <v>28</v>
      </c>
      <c r="N747" s="210" t="s">
        <v>28</v>
      </c>
      <c r="O747" s="210" t="s">
        <v>28</v>
      </c>
      <c r="P747" s="210" t="s">
        <v>265</v>
      </c>
      <c r="Q747" s="210" t="s">
        <v>265</v>
      </c>
      <c r="R747" s="212"/>
      <c r="S747" s="60" t="str">
        <f t="shared" si="11"/>
        <v/>
      </c>
    </row>
    <row r="748" spans="2:19" s="78" customFormat="1" ht="13.9" customHeight="1" thickTop="1" thickBot="1" x14ac:dyDescent="0.25">
      <c r="B748" s="455"/>
      <c r="C748" s="462"/>
      <c r="D748" s="465"/>
      <c r="E748" s="472"/>
      <c r="F748" s="771"/>
      <c r="G748" s="120">
        <f>'Mapa de Risco'!F748</f>
        <v>0</v>
      </c>
      <c r="H748" s="772"/>
      <c r="I748" s="762"/>
      <c r="J748" s="210" t="s">
        <v>28</v>
      </c>
      <c r="K748" s="211"/>
      <c r="L748" s="210" t="s">
        <v>28</v>
      </c>
      <c r="M748" s="210" t="s">
        <v>28</v>
      </c>
      <c r="N748" s="210" t="s">
        <v>28</v>
      </c>
      <c r="O748" s="210" t="s">
        <v>28</v>
      </c>
      <c r="P748" s="210" t="s">
        <v>265</v>
      </c>
      <c r="Q748" s="210" t="s">
        <v>265</v>
      </c>
      <c r="R748" s="212"/>
      <c r="S748" s="60" t="str">
        <f t="shared" si="11"/>
        <v/>
      </c>
    </row>
    <row r="749" spans="2:19" s="78" customFormat="1" ht="13.9" customHeight="1" thickTop="1" thickBot="1" x14ac:dyDescent="0.25">
      <c r="B749" s="455"/>
      <c r="C749" s="462"/>
      <c r="D749" s="465"/>
      <c r="E749" s="472"/>
      <c r="F749" s="771"/>
      <c r="G749" s="120">
        <f>'Mapa de Risco'!F749</f>
        <v>0</v>
      </c>
      <c r="H749" s="772"/>
      <c r="I749" s="762"/>
      <c r="J749" s="210" t="s">
        <v>28</v>
      </c>
      <c r="K749" s="211"/>
      <c r="L749" s="210" t="s">
        <v>28</v>
      </c>
      <c r="M749" s="210" t="s">
        <v>28</v>
      </c>
      <c r="N749" s="210" t="s">
        <v>28</v>
      </c>
      <c r="O749" s="210" t="s">
        <v>28</v>
      </c>
      <c r="P749" s="210" t="s">
        <v>265</v>
      </c>
      <c r="Q749" s="210" t="s">
        <v>265</v>
      </c>
      <c r="R749" s="212"/>
      <c r="S749" s="60" t="str">
        <f t="shared" si="11"/>
        <v/>
      </c>
    </row>
    <row r="750" spans="2:19" s="78" customFormat="1" ht="13.9" customHeight="1" thickTop="1" thickBot="1" x14ac:dyDescent="0.25">
      <c r="B750" s="455"/>
      <c r="C750" s="462"/>
      <c r="D750" s="465"/>
      <c r="E750" s="472"/>
      <c r="F750" s="771"/>
      <c r="G750" s="120">
        <f>'Mapa de Risco'!F750</f>
        <v>0</v>
      </c>
      <c r="H750" s="772"/>
      <c r="I750" s="762"/>
      <c r="J750" s="210" t="s">
        <v>28</v>
      </c>
      <c r="K750" s="211"/>
      <c r="L750" s="210" t="s">
        <v>28</v>
      </c>
      <c r="M750" s="210" t="s">
        <v>28</v>
      </c>
      <c r="N750" s="210" t="s">
        <v>28</v>
      </c>
      <c r="O750" s="210" t="s">
        <v>28</v>
      </c>
      <c r="P750" s="210" t="s">
        <v>265</v>
      </c>
      <c r="Q750" s="210" t="s">
        <v>265</v>
      </c>
      <c r="R750" s="212"/>
      <c r="S750" s="60" t="str">
        <f t="shared" si="11"/>
        <v/>
      </c>
    </row>
    <row r="751" spans="2:19" s="78" customFormat="1" ht="13.9" customHeight="1" thickTop="1" thickBot="1" x14ac:dyDescent="0.25">
      <c r="B751" s="455"/>
      <c r="C751" s="462"/>
      <c r="D751" s="466"/>
      <c r="E751" s="473"/>
      <c r="F751" s="771"/>
      <c r="G751" s="120">
        <f>'Mapa de Risco'!F751</f>
        <v>0</v>
      </c>
      <c r="H751" s="772"/>
      <c r="I751" s="763"/>
      <c r="J751" s="210" t="s">
        <v>28</v>
      </c>
      <c r="K751" s="211"/>
      <c r="L751" s="210" t="s">
        <v>28</v>
      </c>
      <c r="M751" s="210" t="s">
        <v>28</v>
      </c>
      <c r="N751" s="210" t="s">
        <v>28</v>
      </c>
      <c r="O751" s="210" t="s">
        <v>28</v>
      </c>
      <c r="P751" s="210" t="s">
        <v>265</v>
      </c>
      <c r="Q751" s="210" t="s">
        <v>265</v>
      </c>
      <c r="R751" s="212"/>
      <c r="S751" s="60" t="str">
        <f t="shared" si="11"/>
        <v/>
      </c>
    </row>
    <row r="752" spans="2:19" s="78" customFormat="1" ht="13.9" customHeight="1" thickTop="1" thickBot="1" x14ac:dyDescent="0.25">
      <c r="B752" s="455"/>
      <c r="C752" s="462"/>
      <c r="D752" s="464" t="str">
        <f>'Mapa de Risco'!D752:D761</f>
        <v>FCS.03</v>
      </c>
      <c r="E752" s="471">
        <f>'Mapa de Risco'!E752:E761</f>
        <v>0</v>
      </c>
      <c r="F752" s="771" t="str">
        <f>'Mapa de Risco'!G752:G761</f>
        <v>Evento 75</v>
      </c>
      <c r="G752" s="120">
        <f>'Mapa de Risco'!F752</f>
        <v>0</v>
      </c>
      <c r="H752" s="772" t="str">
        <f>'Avaliar os Controles Existent.'!AD752:AD761</f>
        <v/>
      </c>
      <c r="I752" s="761"/>
      <c r="J752" s="210" t="s">
        <v>28</v>
      </c>
      <c r="K752" s="211"/>
      <c r="L752" s="210" t="s">
        <v>28</v>
      </c>
      <c r="M752" s="210" t="s">
        <v>28</v>
      </c>
      <c r="N752" s="210" t="s">
        <v>28</v>
      </c>
      <c r="O752" s="210" t="s">
        <v>28</v>
      </c>
      <c r="P752" s="210" t="s">
        <v>265</v>
      </c>
      <c r="Q752" s="210" t="s">
        <v>265</v>
      </c>
      <c r="R752" s="212"/>
      <c r="S752" s="60" t="str">
        <f t="shared" si="11"/>
        <v/>
      </c>
    </row>
    <row r="753" spans="2:19" s="78" customFormat="1" ht="13.9" customHeight="1" thickTop="1" thickBot="1" x14ac:dyDescent="0.25">
      <c r="B753" s="455"/>
      <c r="C753" s="462"/>
      <c r="D753" s="465"/>
      <c r="E753" s="472"/>
      <c r="F753" s="771"/>
      <c r="G753" s="120">
        <f>'Mapa de Risco'!F753</f>
        <v>0</v>
      </c>
      <c r="H753" s="772"/>
      <c r="I753" s="762"/>
      <c r="J753" s="210" t="s">
        <v>28</v>
      </c>
      <c r="K753" s="211"/>
      <c r="L753" s="210" t="s">
        <v>28</v>
      </c>
      <c r="M753" s="210" t="s">
        <v>28</v>
      </c>
      <c r="N753" s="210" t="s">
        <v>28</v>
      </c>
      <c r="O753" s="210" t="s">
        <v>28</v>
      </c>
      <c r="P753" s="210" t="s">
        <v>265</v>
      </c>
      <c r="Q753" s="210" t="s">
        <v>265</v>
      </c>
      <c r="R753" s="212"/>
      <c r="S753" s="60" t="str">
        <f t="shared" si="11"/>
        <v/>
      </c>
    </row>
    <row r="754" spans="2:19" s="78" customFormat="1" ht="13.9" customHeight="1" thickTop="1" thickBot="1" x14ac:dyDescent="0.25">
      <c r="B754" s="455"/>
      <c r="C754" s="462"/>
      <c r="D754" s="465"/>
      <c r="E754" s="472"/>
      <c r="F754" s="771"/>
      <c r="G754" s="120">
        <f>'Mapa de Risco'!F754</f>
        <v>0</v>
      </c>
      <c r="H754" s="772"/>
      <c r="I754" s="762"/>
      <c r="J754" s="210" t="s">
        <v>28</v>
      </c>
      <c r="K754" s="211"/>
      <c r="L754" s="210" t="s">
        <v>28</v>
      </c>
      <c r="M754" s="210" t="s">
        <v>28</v>
      </c>
      <c r="N754" s="210" t="s">
        <v>28</v>
      </c>
      <c r="O754" s="210" t="s">
        <v>28</v>
      </c>
      <c r="P754" s="210" t="s">
        <v>265</v>
      </c>
      <c r="Q754" s="210" t="s">
        <v>265</v>
      </c>
      <c r="R754" s="212"/>
      <c r="S754" s="60" t="str">
        <f t="shared" si="11"/>
        <v/>
      </c>
    </row>
    <row r="755" spans="2:19" s="78" customFormat="1" ht="13.9" customHeight="1" thickTop="1" thickBot="1" x14ac:dyDescent="0.25">
      <c r="B755" s="455"/>
      <c r="C755" s="462"/>
      <c r="D755" s="465"/>
      <c r="E755" s="472"/>
      <c r="F755" s="771"/>
      <c r="G755" s="120">
        <f>'Mapa de Risco'!F755</f>
        <v>0</v>
      </c>
      <c r="H755" s="772"/>
      <c r="I755" s="762"/>
      <c r="J755" s="210" t="s">
        <v>28</v>
      </c>
      <c r="K755" s="211"/>
      <c r="L755" s="210" t="s">
        <v>28</v>
      </c>
      <c r="M755" s="210" t="s">
        <v>28</v>
      </c>
      <c r="N755" s="210" t="s">
        <v>28</v>
      </c>
      <c r="O755" s="210" t="s">
        <v>28</v>
      </c>
      <c r="P755" s="210" t="s">
        <v>265</v>
      </c>
      <c r="Q755" s="210" t="s">
        <v>265</v>
      </c>
      <c r="R755" s="212"/>
      <c r="S755" s="60" t="str">
        <f t="shared" si="11"/>
        <v/>
      </c>
    </row>
    <row r="756" spans="2:19" s="78" customFormat="1" ht="13.9" customHeight="1" thickTop="1" thickBot="1" x14ac:dyDescent="0.25">
      <c r="B756" s="455"/>
      <c r="C756" s="462"/>
      <c r="D756" s="465"/>
      <c r="E756" s="472"/>
      <c r="F756" s="771"/>
      <c r="G756" s="120">
        <f>'Mapa de Risco'!F756</f>
        <v>0</v>
      </c>
      <c r="H756" s="772"/>
      <c r="I756" s="762"/>
      <c r="J756" s="210" t="s">
        <v>28</v>
      </c>
      <c r="K756" s="211"/>
      <c r="L756" s="210" t="s">
        <v>28</v>
      </c>
      <c r="M756" s="210" t="s">
        <v>28</v>
      </c>
      <c r="N756" s="210" t="s">
        <v>28</v>
      </c>
      <c r="O756" s="210" t="s">
        <v>28</v>
      </c>
      <c r="P756" s="210" t="s">
        <v>265</v>
      </c>
      <c r="Q756" s="210" t="s">
        <v>265</v>
      </c>
      <c r="R756" s="212"/>
      <c r="S756" s="60" t="str">
        <f t="shared" si="11"/>
        <v/>
      </c>
    </row>
    <row r="757" spans="2:19" s="78" customFormat="1" ht="13.9" customHeight="1" thickTop="1" thickBot="1" x14ac:dyDescent="0.25">
      <c r="B757" s="455"/>
      <c r="C757" s="462"/>
      <c r="D757" s="465"/>
      <c r="E757" s="472"/>
      <c r="F757" s="771"/>
      <c r="G757" s="120">
        <f>'Mapa de Risco'!F757</f>
        <v>0</v>
      </c>
      <c r="H757" s="772"/>
      <c r="I757" s="762"/>
      <c r="J757" s="210" t="s">
        <v>28</v>
      </c>
      <c r="K757" s="211"/>
      <c r="L757" s="210" t="s">
        <v>28</v>
      </c>
      <c r="M757" s="210" t="s">
        <v>28</v>
      </c>
      <c r="N757" s="210" t="s">
        <v>28</v>
      </c>
      <c r="O757" s="210" t="s">
        <v>28</v>
      </c>
      <c r="P757" s="210" t="s">
        <v>265</v>
      </c>
      <c r="Q757" s="210" t="s">
        <v>265</v>
      </c>
      <c r="R757" s="212"/>
      <c r="S757" s="60" t="str">
        <f t="shared" si="11"/>
        <v/>
      </c>
    </row>
    <row r="758" spans="2:19" s="78" customFormat="1" ht="13.9" customHeight="1" thickTop="1" thickBot="1" x14ac:dyDescent="0.25">
      <c r="B758" s="455"/>
      <c r="C758" s="462"/>
      <c r="D758" s="465"/>
      <c r="E758" s="472"/>
      <c r="F758" s="771"/>
      <c r="G758" s="120">
        <f>'Mapa de Risco'!F758</f>
        <v>0</v>
      </c>
      <c r="H758" s="772"/>
      <c r="I758" s="762"/>
      <c r="J758" s="210" t="s">
        <v>28</v>
      </c>
      <c r="K758" s="211"/>
      <c r="L758" s="210" t="s">
        <v>28</v>
      </c>
      <c r="M758" s="210" t="s">
        <v>28</v>
      </c>
      <c r="N758" s="210" t="s">
        <v>28</v>
      </c>
      <c r="O758" s="210" t="s">
        <v>28</v>
      </c>
      <c r="P758" s="210" t="s">
        <v>265</v>
      </c>
      <c r="Q758" s="210" t="s">
        <v>265</v>
      </c>
      <c r="R758" s="212"/>
      <c r="S758" s="60" t="str">
        <f t="shared" si="11"/>
        <v/>
      </c>
    </row>
    <row r="759" spans="2:19" s="78" customFormat="1" ht="13.9" customHeight="1" thickTop="1" thickBot="1" x14ac:dyDescent="0.25">
      <c r="B759" s="455"/>
      <c r="C759" s="462"/>
      <c r="D759" s="465"/>
      <c r="E759" s="472"/>
      <c r="F759" s="771"/>
      <c r="G759" s="120">
        <f>'Mapa de Risco'!F759</f>
        <v>0</v>
      </c>
      <c r="H759" s="772"/>
      <c r="I759" s="762"/>
      <c r="J759" s="210" t="s">
        <v>28</v>
      </c>
      <c r="K759" s="211"/>
      <c r="L759" s="210" t="s">
        <v>28</v>
      </c>
      <c r="M759" s="210" t="s">
        <v>28</v>
      </c>
      <c r="N759" s="210" t="s">
        <v>28</v>
      </c>
      <c r="O759" s="210" t="s">
        <v>28</v>
      </c>
      <c r="P759" s="210" t="s">
        <v>265</v>
      </c>
      <c r="Q759" s="210" t="s">
        <v>265</v>
      </c>
      <c r="R759" s="212"/>
      <c r="S759" s="60" t="str">
        <f t="shared" si="11"/>
        <v/>
      </c>
    </row>
    <row r="760" spans="2:19" s="78" customFormat="1" ht="13.9" customHeight="1" thickTop="1" thickBot="1" x14ac:dyDescent="0.25">
      <c r="B760" s="455"/>
      <c r="C760" s="462"/>
      <c r="D760" s="465"/>
      <c r="E760" s="472"/>
      <c r="F760" s="771"/>
      <c r="G760" s="120">
        <f>'Mapa de Risco'!F760</f>
        <v>0</v>
      </c>
      <c r="H760" s="772"/>
      <c r="I760" s="762"/>
      <c r="J760" s="210" t="s">
        <v>28</v>
      </c>
      <c r="K760" s="211"/>
      <c r="L760" s="210" t="s">
        <v>28</v>
      </c>
      <c r="M760" s="210" t="s">
        <v>28</v>
      </c>
      <c r="N760" s="210" t="s">
        <v>28</v>
      </c>
      <c r="O760" s="210" t="s">
        <v>28</v>
      </c>
      <c r="P760" s="210" t="s">
        <v>265</v>
      </c>
      <c r="Q760" s="210" t="s">
        <v>265</v>
      </c>
      <c r="R760" s="212"/>
      <c r="S760" s="60" t="str">
        <f t="shared" si="11"/>
        <v/>
      </c>
    </row>
    <row r="761" spans="2:19" s="78" customFormat="1" ht="13.9" customHeight="1" thickTop="1" thickBot="1" x14ac:dyDescent="0.25">
      <c r="B761" s="455"/>
      <c r="C761" s="462"/>
      <c r="D761" s="466"/>
      <c r="E761" s="473"/>
      <c r="F761" s="771"/>
      <c r="G761" s="120">
        <f>'Mapa de Risco'!F761</f>
        <v>0</v>
      </c>
      <c r="H761" s="772"/>
      <c r="I761" s="763"/>
      <c r="J761" s="210" t="s">
        <v>28</v>
      </c>
      <c r="K761" s="211"/>
      <c r="L761" s="210" t="s">
        <v>28</v>
      </c>
      <c r="M761" s="210" t="s">
        <v>28</v>
      </c>
      <c r="N761" s="210" t="s">
        <v>28</v>
      </c>
      <c r="O761" s="210" t="s">
        <v>28</v>
      </c>
      <c r="P761" s="210" t="s">
        <v>265</v>
      </c>
      <c r="Q761" s="210" t="s">
        <v>265</v>
      </c>
      <c r="R761" s="212"/>
      <c r="S761" s="60" t="str">
        <f t="shared" si="11"/>
        <v/>
      </c>
    </row>
    <row r="762" spans="2:19" s="78" customFormat="1" ht="13.9" customHeight="1" thickTop="1" thickBot="1" x14ac:dyDescent="0.25">
      <c r="B762" s="455"/>
      <c r="C762" s="462"/>
      <c r="D762" s="464" t="str">
        <f>'Mapa de Risco'!D762:D771</f>
        <v>FCS.04</v>
      </c>
      <c r="E762" s="471">
        <f>'Mapa de Risco'!E762:E771</f>
        <v>0</v>
      </c>
      <c r="F762" s="771" t="str">
        <f>'Mapa de Risco'!G762:G771</f>
        <v>Evento 76</v>
      </c>
      <c r="G762" s="120">
        <f>'Mapa de Risco'!F762</f>
        <v>0</v>
      </c>
      <c r="H762" s="772" t="str">
        <f>'Avaliar os Controles Existent.'!AD762:AD771</f>
        <v/>
      </c>
      <c r="I762" s="761"/>
      <c r="J762" s="210" t="s">
        <v>28</v>
      </c>
      <c r="K762" s="211"/>
      <c r="L762" s="210" t="s">
        <v>28</v>
      </c>
      <c r="M762" s="210" t="s">
        <v>28</v>
      </c>
      <c r="N762" s="210" t="s">
        <v>28</v>
      </c>
      <c r="O762" s="210" t="s">
        <v>28</v>
      </c>
      <c r="P762" s="210" t="s">
        <v>265</v>
      </c>
      <c r="Q762" s="210" t="s">
        <v>265</v>
      </c>
      <c r="R762" s="212"/>
      <c r="S762" s="60" t="str">
        <f t="shared" si="11"/>
        <v/>
      </c>
    </row>
    <row r="763" spans="2:19" s="78" customFormat="1" ht="13.9" customHeight="1" thickTop="1" thickBot="1" x14ac:dyDescent="0.25">
      <c r="B763" s="455"/>
      <c r="C763" s="462"/>
      <c r="D763" s="465"/>
      <c r="E763" s="472"/>
      <c r="F763" s="771"/>
      <c r="G763" s="120">
        <f>'Mapa de Risco'!F763</f>
        <v>0</v>
      </c>
      <c r="H763" s="772"/>
      <c r="I763" s="762"/>
      <c r="J763" s="210" t="s">
        <v>28</v>
      </c>
      <c r="K763" s="211"/>
      <c r="L763" s="210" t="s">
        <v>28</v>
      </c>
      <c r="M763" s="210" t="s">
        <v>28</v>
      </c>
      <c r="N763" s="210" t="s">
        <v>28</v>
      </c>
      <c r="O763" s="210" t="s">
        <v>28</v>
      </c>
      <c r="P763" s="210" t="s">
        <v>265</v>
      </c>
      <c r="Q763" s="210" t="s">
        <v>265</v>
      </c>
      <c r="R763" s="212"/>
      <c r="S763" s="60" t="str">
        <f t="shared" si="11"/>
        <v/>
      </c>
    </row>
    <row r="764" spans="2:19" s="78" customFormat="1" ht="13.9" customHeight="1" thickTop="1" thickBot="1" x14ac:dyDescent="0.25">
      <c r="B764" s="455"/>
      <c r="C764" s="462"/>
      <c r="D764" s="465"/>
      <c r="E764" s="472"/>
      <c r="F764" s="771"/>
      <c r="G764" s="120">
        <f>'Mapa de Risco'!F764</f>
        <v>0</v>
      </c>
      <c r="H764" s="772"/>
      <c r="I764" s="762"/>
      <c r="J764" s="210" t="s">
        <v>28</v>
      </c>
      <c r="K764" s="211"/>
      <c r="L764" s="210" t="s">
        <v>28</v>
      </c>
      <c r="M764" s="210" t="s">
        <v>28</v>
      </c>
      <c r="N764" s="210" t="s">
        <v>28</v>
      </c>
      <c r="O764" s="210" t="s">
        <v>28</v>
      </c>
      <c r="P764" s="210" t="s">
        <v>265</v>
      </c>
      <c r="Q764" s="210" t="s">
        <v>265</v>
      </c>
      <c r="R764" s="212"/>
      <c r="S764" s="60" t="str">
        <f t="shared" si="11"/>
        <v/>
      </c>
    </row>
    <row r="765" spans="2:19" s="78" customFormat="1" ht="13.9" customHeight="1" thickTop="1" thickBot="1" x14ac:dyDescent="0.25">
      <c r="B765" s="455"/>
      <c r="C765" s="462"/>
      <c r="D765" s="465"/>
      <c r="E765" s="472"/>
      <c r="F765" s="771"/>
      <c r="G765" s="120">
        <f>'Mapa de Risco'!F765</f>
        <v>0</v>
      </c>
      <c r="H765" s="772"/>
      <c r="I765" s="762"/>
      <c r="J765" s="210" t="s">
        <v>28</v>
      </c>
      <c r="K765" s="211"/>
      <c r="L765" s="210" t="s">
        <v>28</v>
      </c>
      <c r="M765" s="210" t="s">
        <v>28</v>
      </c>
      <c r="N765" s="210" t="s">
        <v>28</v>
      </c>
      <c r="O765" s="210" t="s">
        <v>28</v>
      </c>
      <c r="P765" s="210" t="s">
        <v>265</v>
      </c>
      <c r="Q765" s="210" t="s">
        <v>265</v>
      </c>
      <c r="R765" s="212"/>
      <c r="S765" s="60" t="str">
        <f t="shared" si="11"/>
        <v/>
      </c>
    </row>
    <row r="766" spans="2:19" s="78" customFormat="1" ht="13.9" customHeight="1" thickTop="1" thickBot="1" x14ac:dyDescent="0.25">
      <c r="B766" s="455"/>
      <c r="C766" s="462"/>
      <c r="D766" s="465"/>
      <c r="E766" s="472"/>
      <c r="F766" s="771"/>
      <c r="G766" s="120">
        <f>'Mapa de Risco'!F766</f>
        <v>0</v>
      </c>
      <c r="H766" s="772"/>
      <c r="I766" s="762"/>
      <c r="J766" s="210" t="s">
        <v>28</v>
      </c>
      <c r="K766" s="211"/>
      <c r="L766" s="210" t="s">
        <v>28</v>
      </c>
      <c r="M766" s="210" t="s">
        <v>28</v>
      </c>
      <c r="N766" s="210" t="s">
        <v>28</v>
      </c>
      <c r="O766" s="210" t="s">
        <v>28</v>
      </c>
      <c r="P766" s="210" t="s">
        <v>265</v>
      </c>
      <c r="Q766" s="210" t="s">
        <v>265</v>
      </c>
      <c r="R766" s="212"/>
      <c r="S766" s="60" t="str">
        <f t="shared" si="11"/>
        <v/>
      </c>
    </row>
    <row r="767" spans="2:19" s="78" customFormat="1" ht="13.9" customHeight="1" thickTop="1" thickBot="1" x14ac:dyDescent="0.25">
      <c r="B767" s="455"/>
      <c r="C767" s="462"/>
      <c r="D767" s="465"/>
      <c r="E767" s="472"/>
      <c r="F767" s="771"/>
      <c r="G767" s="120">
        <f>'Mapa de Risco'!F767</f>
        <v>0</v>
      </c>
      <c r="H767" s="772"/>
      <c r="I767" s="762"/>
      <c r="J767" s="210" t="s">
        <v>28</v>
      </c>
      <c r="K767" s="211"/>
      <c r="L767" s="210" t="s">
        <v>28</v>
      </c>
      <c r="M767" s="210" t="s">
        <v>28</v>
      </c>
      <c r="N767" s="210" t="s">
        <v>28</v>
      </c>
      <c r="O767" s="210" t="s">
        <v>28</v>
      </c>
      <c r="P767" s="210" t="s">
        <v>265</v>
      </c>
      <c r="Q767" s="210" t="s">
        <v>265</v>
      </c>
      <c r="R767" s="212"/>
      <c r="S767" s="60" t="str">
        <f t="shared" si="11"/>
        <v/>
      </c>
    </row>
    <row r="768" spans="2:19" s="78" customFormat="1" ht="13.9" customHeight="1" thickTop="1" thickBot="1" x14ac:dyDescent="0.25">
      <c r="B768" s="455"/>
      <c r="C768" s="462"/>
      <c r="D768" s="465"/>
      <c r="E768" s="472"/>
      <c r="F768" s="771"/>
      <c r="G768" s="120">
        <f>'Mapa de Risco'!F768</f>
        <v>0</v>
      </c>
      <c r="H768" s="772"/>
      <c r="I768" s="762"/>
      <c r="J768" s="210" t="s">
        <v>28</v>
      </c>
      <c r="K768" s="211"/>
      <c r="L768" s="210" t="s">
        <v>28</v>
      </c>
      <c r="M768" s="210" t="s">
        <v>28</v>
      </c>
      <c r="N768" s="210" t="s">
        <v>28</v>
      </c>
      <c r="O768" s="210" t="s">
        <v>28</v>
      </c>
      <c r="P768" s="210" t="s">
        <v>265</v>
      </c>
      <c r="Q768" s="210" t="s">
        <v>265</v>
      </c>
      <c r="R768" s="212"/>
      <c r="S768" s="60" t="str">
        <f t="shared" si="11"/>
        <v/>
      </c>
    </row>
    <row r="769" spans="2:19" s="78" customFormat="1" ht="13.9" customHeight="1" thickTop="1" thickBot="1" x14ac:dyDescent="0.25">
      <c r="B769" s="455"/>
      <c r="C769" s="462"/>
      <c r="D769" s="465"/>
      <c r="E769" s="472"/>
      <c r="F769" s="771"/>
      <c r="G769" s="120">
        <f>'Mapa de Risco'!F769</f>
        <v>0</v>
      </c>
      <c r="H769" s="772"/>
      <c r="I769" s="762"/>
      <c r="J769" s="210" t="s">
        <v>28</v>
      </c>
      <c r="K769" s="211"/>
      <c r="L769" s="210" t="s">
        <v>28</v>
      </c>
      <c r="M769" s="210" t="s">
        <v>28</v>
      </c>
      <c r="N769" s="210" t="s">
        <v>28</v>
      </c>
      <c r="O769" s="210" t="s">
        <v>28</v>
      </c>
      <c r="P769" s="210" t="s">
        <v>265</v>
      </c>
      <c r="Q769" s="210" t="s">
        <v>265</v>
      </c>
      <c r="R769" s="212"/>
      <c r="S769" s="60" t="str">
        <f t="shared" si="11"/>
        <v/>
      </c>
    </row>
    <row r="770" spans="2:19" s="78" customFormat="1" ht="13.9" customHeight="1" thickTop="1" thickBot="1" x14ac:dyDescent="0.25">
      <c r="B770" s="455"/>
      <c r="C770" s="462"/>
      <c r="D770" s="465"/>
      <c r="E770" s="472"/>
      <c r="F770" s="771"/>
      <c r="G770" s="120">
        <f>'Mapa de Risco'!F770</f>
        <v>0</v>
      </c>
      <c r="H770" s="772"/>
      <c r="I770" s="762"/>
      <c r="J770" s="210" t="s">
        <v>28</v>
      </c>
      <c r="K770" s="211"/>
      <c r="L770" s="210" t="s">
        <v>28</v>
      </c>
      <c r="M770" s="210" t="s">
        <v>28</v>
      </c>
      <c r="N770" s="210" t="s">
        <v>28</v>
      </c>
      <c r="O770" s="210" t="s">
        <v>28</v>
      </c>
      <c r="P770" s="210" t="s">
        <v>265</v>
      </c>
      <c r="Q770" s="210" t="s">
        <v>265</v>
      </c>
      <c r="R770" s="212"/>
      <c r="S770" s="60" t="str">
        <f t="shared" si="11"/>
        <v/>
      </c>
    </row>
    <row r="771" spans="2:19" s="78" customFormat="1" ht="13.9" customHeight="1" thickTop="1" thickBot="1" x14ac:dyDescent="0.25">
      <c r="B771" s="455"/>
      <c r="C771" s="462"/>
      <c r="D771" s="466"/>
      <c r="E771" s="473"/>
      <c r="F771" s="771"/>
      <c r="G771" s="120">
        <f>'Mapa de Risco'!F771</f>
        <v>0</v>
      </c>
      <c r="H771" s="772"/>
      <c r="I771" s="763"/>
      <c r="J771" s="210" t="s">
        <v>28</v>
      </c>
      <c r="K771" s="211"/>
      <c r="L771" s="210" t="s">
        <v>28</v>
      </c>
      <c r="M771" s="210" t="s">
        <v>28</v>
      </c>
      <c r="N771" s="210" t="s">
        <v>28</v>
      </c>
      <c r="O771" s="210" t="s">
        <v>28</v>
      </c>
      <c r="P771" s="210" t="s">
        <v>265</v>
      </c>
      <c r="Q771" s="210" t="s">
        <v>265</v>
      </c>
      <c r="R771" s="212"/>
      <c r="S771" s="60" t="str">
        <f t="shared" si="11"/>
        <v/>
      </c>
    </row>
    <row r="772" spans="2:19" s="78" customFormat="1" ht="13.9" customHeight="1" thickTop="1" thickBot="1" x14ac:dyDescent="0.25">
      <c r="B772" s="455"/>
      <c r="C772" s="462"/>
      <c r="D772" s="464" t="str">
        <f>'Mapa de Risco'!D772:D781</f>
        <v>FCS.05</v>
      </c>
      <c r="E772" s="471">
        <f>'Mapa de Risco'!E772:E781</f>
        <v>0</v>
      </c>
      <c r="F772" s="771" t="str">
        <f>'Mapa de Risco'!G772:G781</f>
        <v>Evento 77</v>
      </c>
      <c r="G772" s="120">
        <f>'Mapa de Risco'!F772</f>
        <v>0</v>
      </c>
      <c r="H772" s="772" t="str">
        <f>'Avaliar os Controles Existent.'!AD772:AD781</f>
        <v/>
      </c>
      <c r="I772" s="761"/>
      <c r="J772" s="210" t="s">
        <v>28</v>
      </c>
      <c r="K772" s="211"/>
      <c r="L772" s="210" t="s">
        <v>28</v>
      </c>
      <c r="M772" s="210" t="s">
        <v>28</v>
      </c>
      <c r="N772" s="210" t="s">
        <v>28</v>
      </c>
      <c r="O772" s="210" t="s">
        <v>28</v>
      </c>
      <c r="P772" s="210" t="s">
        <v>265</v>
      </c>
      <c r="Q772" s="210" t="s">
        <v>265</v>
      </c>
      <c r="R772" s="212"/>
      <c r="S772" s="60" t="str">
        <f t="shared" si="11"/>
        <v/>
      </c>
    </row>
    <row r="773" spans="2:19" s="78" customFormat="1" ht="13.9" customHeight="1" thickTop="1" thickBot="1" x14ac:dyDescent="0.25">
      <c r="B773" s="455"/>
      <c r="C773" s="462"/>
      <c r="D773" s="465"/>
      <c r="E773" s="472"/>
      <c r="F773" s="771"/>
      <c r="G773" s="120">
        <f>'Mapa de Risco'!F773</f>
        <v>0</v>
      </c>
      <c r="H773" s="772"/>
      <c r="I773" s="762"/>
      <c r="J773" s="210" t="s">
        <v>28</v>
      </c>
      <c r="K773" s="211"/>
      <c r="L773" s="210" t="s">
        <v>28</v>
      </c>
      <c r="M773" s="210" t="s">
        <v>28</v>
      </c>
      <c r="N773" s="210" t="s">
        <v>28</v>
      </c>
      <c r="O773" s="210" t="s">
        <v>28</v>
      </c>
      <c r="P773" s="210" t="s">
        <v>265</v>
      </c>
      <c r="Q773" s="210" t="s">
        <v>265</v>
      </c>
      <c r="R773" s="212"/>
      <c r="S773" s="60" t="str">
        <f t="shared" si="11"/>
        <v/>
      </c>
    </row>
    <row r="774" spans="2:19" s="78" customFormat="1" ht="13.9" customHeight="1" thickTop="1" thickBot="1" x14ac:dyDescent="0.25">
      <c r="B774" s="455"/>
      <c r="C774" s="462"/>
      <c r="D774" s="465"/>
      <c r="E774" s="472"/>
      <c r="F774" s="771"/>
      <c r="G774" s="120">
        <f>'Mapa de Risco'!F774</f>
        <v>0</v>
      </c>
      <c r="H774" s="772"/>
      <c r="I774" s="762"/>
      <c r="J774" s="210" t="s">
        <v>28</v>
      </c>
      <c r="K774" s="211"/>
      <c r="L774" s="210" t="s">
        <v>28</v>
      </c>
      <c r="M774" s="210" t="s">
        <v>28</v>
      </c>
      <c r="N774" s="210" t="s">
        <v>28</v>
      </c>
      <c r="O774" s="210" t="s">
        <v>28</v>
      </c>
      <c r="P774" s="210" t="s">
        <v>265</v>
      </c>
      <c r="Q774" s="210" t="s">
        <v>265</v>
      </c>
      <c r="R774" s="212"/>
      <c r="S774" s="60" t="str">
        <f t="shared" si="11"/>
        <v/>
      </c>
    </row>
    <row r="775" spans="2:19" s="78" customFormat="1" ht="13.9" customHeight="1" thickTop="1" thickBot="1" x14ac:dyDescent="0.25">
      <c r="B775" s="455"/>
      <c r="C775" s="462"/>
      <c r="D775" s="465"/>
      <c r="E775" s="472"/>
      <c r="F775" s="771"/>
      <c r="G775" s="120">
        <f>'Mapa de Risco'!F775</f>
        <v>0</v>
      </c>
      <c r="H775" s="772"/>
      <c r="I775" s="762"/>
      <c r="J775" s="210" t="s">
        <v>28</v>
      </c>
      <c r="K775" s="211"/>
      <c r="L775" s="210" t="s">
        <v>28</v>
      </c>
      <c r="M775" s="210" t="s">
        <v>28</v>
      </c>
      <c r="N775" s="210" t="s">
        <v>28</v>
      </c>
      <c r="O775" s="210" t="s">
        <v>28</v>
      </c>
      <c r="P775" s="210" t="s">
        <v>265</v>
      </c>
      <c r="Q775" s="210" t="s">
        <v>265</v>
      </c>
      <c r="R775" s="212"/>
      <c r="S775" s="60" t="str">
        <f t="shared" si="11"/>
        <v/>
      </c>
    </row>
    <row r="776" spans="2:19" s="78" customFormat="1" ht="13.9" customHeight="1" thickTop="1" thickBot="1" x14ac:dyDescent="0.25">
      <c r="B776" s="455"/>
      <c r="C776" s="462"/>
      <c r="D776" s="465"/>
      <c r="E776" s="472"/>
      <c r="F776" s="771"/>
      <c r="G776" s="120">
        <f>'Mapa de Risco'!F776</f>
        <v>0</v>
      </c>
      <c r="H776" s="772"/>
      <c r="I776" s="762"/>
      <c r="J776" s="210" t="s">
        <v>28</v>
      </c>
      <c r="K776" s="211"/>
      <c r="L776" s="210" t="s">
        <v>28</v>
      </c>
      <c r="M776" s="210" t="s">
        <v>28</v>
      </c>
      <c r="N776" s="210" t="s">
        <v>28</v>
      </c>
      <c r="O776" s="210" t="s">
        <v>28</v>
      </c>
      <c r="P776" s="210" t="s">
        <v>265</v>
      </c>
      <c r="Q776" s="210" t="s">
        <v>265</v>
      </c>
      <c r="R776" s="212"/>
      <c r="S776" s="60" t="str">
        <f t="shared" si="11"/>
        <v/>
      </c>
    </row>
    <row r="777" spans="2:19" s="78" customFormat="1" ht="13.9" customHeight="1" thickTop="1" thickBot="1" x14ac:dyDescent="0.25">
      <c r="B777" s="455"/>
      <c r="C777" s="462"/>
      <c r="D777" s="465"/>
      <c r="E777" s="472"/>
      <c r="F777" s="771"/>
      <c r="G777" s="120">
        <f>'Mapa de Risco'!F777</f>
        <v>0</v>
      </c>
      <c r="H777" s="772"/>
      <c r="I777" s="762"/>
      <c r="J777" s="210" t="s">
        <v>28</v>
      </c>
      <c r="K777" s="211"/>
      <c r="L777" s="210" t="s">
        <v>28</v>
      </c>
      <c r="M777" s="210" t="s">
        <v>28</v>
      </c>
      <c r="N777" s="210" t="s">
        <v>28</v>
      </c>
      <c r="O777" s="210" t="s">
        <v>28</v>
      </c>
      <c r="P777" s="210" t="s">
        <v>265</v>
      </c>
      <c r="Q777" s="210" t="s">
        <v>265</v>
      </c>
      <c r="R777" s="212"/>
      <c r="S777" s="60" t="str">
        <f t="shared" si="11"/>
        <v/>
      </c>
    </row>
    <row r="778" spans="2:19" s="78" customFormat="1" ht="13.9" customHeight="1" thickTop="1" thickBot="1" x14ac:dyDescent="0.25">
      <c r="B778" s="455"/>
      <c r="C778" s="462"/>
      <c r="D778" s="465"/>
      <c r="E778" s="472"/>
      <c r="F778" s="771"/>
      <c r="G778" s="120">
        <f>'Mapa de Risco'!F778</f>
        <v>0</v>
      </c>
      <c r="H778" s="772"/>
      <c r="I778" s="762"/>
      <c r="J778" s="210" t="s">
        <v>28</v>
      </c>
      <c r="K778" s="211"/>
      <c r="L778" s="210" t="s">
        <v>28</v>
      </c>
      <c r="M778" s="210" t="s">
        <v>28</v>
      </c>
      <c r="N778" s="210" t="s">
        <v>28</v>
      </c>
      <c r="O778" s="210" t="s">
        <v>28</v>
      </c>
      <c r="P778" s="210" t="s">
        <v>265</v>
      </c>
      <c r="Q778" s="210" t="s">
        <v>265</v>
      </c>
      <c r="R778" s="212"/>
      <c r="S778" s="60" t="str">
        <f t="shared" si="11"/>
        <v/>
      </c>
    </row>
    <row r="779" spans="2:19" s="78" customFormat="1" ht="13.9" customHeight="1" thickTop="1" thickBot="1" x14ac:dyDescent="0.25">
      <c r="B779" s="455"/>
      <c r="C779" s="462"/>
      <c r="D779" s="465"/>
      <c r="E779" s="472"/>
      <c r="F779" s="771"/>
      <c r="G779" s="120">
        <f>'Mapa de Risco'!F779</f>
        <v>0</v>
      </c>
      <c r="H779" s="772"/>
      <c r="I779" s="762"/>
      <c r="J779" s="210" t="s">
        <v>28</v>
      </c>
      <c r="K779" s="211"/>
      <c r="L779" s="210" t="s">
        <v>28</v>
      </c>
      <c r="M779" s="210" t="s">
        <v>28</v>
      </c>
      <c r="N779" s="210" t="s">
        <v>28</v>
      </c>
      <c r="O779" s="210" t="s">
        <v>28</v>
      </c>
      <c r="P779" s="210" t="s">
        <v>265</v>
      </c>
      <c r="Q779" s="210" t="s">
        <v>265</v>
      </c>
      <c r="R779" s="212"/>
      <c r="S779" s="60" t="str">
        <f t="shared" si="11"/>
        <v/>
      </c>
    </row>
    <row r="780" spans="2:19" s="78" customFormat="1" ht="13.9" customHeight="1" thickTop="1" thickBot="1" x14ac:dyDescent="0.25">
      <c r="B780" s="455"/>
      <c r="C780" s="462"/>
      <c r="D780" s="465"/>
      <c r="E780" s="472"/>
      <c r="F780" s="771"/>
      <c r="G780" s="120">
        <f>'Mapa de Risco'!F780</f>
        <v>0</v>
      </c>
      <c r="H780" s="772"/>
      <c r="I780" s="762"/>
      <c r="J780" s="210" t="s">
        <v>28</v>
      </c>
      <c r="K780" s="211"/>
      <c r="L780" s="210" t="s">
        <v>28</v>
      </c>
      <c r="M780" s="210" t="s">
        <v>28</v>
      </c>
      <c r="N780" s="210" t="s">
        <v>28</v>
      </c>
      <c r="O780" s="210" t="s">
        <v>28</v>
      </c>
      <c r="P780" s="210" t="s">
        <v>265</v>
      </c>
      <c r="Q780" s="210" t="s">
        <v>265</v>
      </c>
      <c r="R780" s="212"/>
      <c r="S780" s="60" t="str">
        <f t="shared" si="11"/>
        <v/>
      </c>
    </row>
    <row r="781" spans="2:19" s="78" customFormat="1" ht="13.9" customHeight="1" thickTop="1" thickBot="1" x14ac:dyDescent="0.25">
      <c r="B781" s="455"/>
      <c r="C781" s="462"/>
      <c r="D781" s="466"/>
      <c r="E781" s="473"/>
      <c r="F781" s="771"/>
      <c r="G781" s="120">
        <f>'Mapa de Risco'!F781</f>
        <v>0</v>
      </c>
      <c r="H781" s="772"/>
      <c r="I781" s="763"/>
      <c r="J781" s="210" t="s">
        <v>28</v>
      </c>
      <c r="K781" s="211"/>
      <c r="L781" s="210" t="s">
        <v>28</v>
      </c>
      <c r="M781" s="210" t="s">
        <v>28</v>
      </c>
      <c r="N781" s="210" t="s">
        <v>28</v>
      </c>
      <c r="O781" s="210" t="s">
        <v>28</v>
      </c>
      <c r="P781" s="210" t="s">
        <v>265</v>
      </c>
      <c r="Q781" s="210" t="s">
        <v>265</v>
      </c>
      <c r="R781" s="212"/>
      <c r="S781" s="60" t="str">
        <f t="shared" ref="S781:S831" si="12">IF(R781="","",IF(R781="Concluído",4,IF(R781="Em andamento",3,IF(R781="Atrasado",2,IF(R781="Não iniciado",1)))))</f>
        <v/>
      </c>
    </row>
    <row r="782" spans="2:19" s="78" customFormat="1" ht="13.9" customHeight="1" thickTop="1" thickBot="1" x14ac:dyDescent="0.25">
      <c r="B782" s="455"/>
      <c r="C782" s="462"/>
      <c r="D782" s="464" t="str">
        <f>'Mapa de Risco'!D782:D791</f>
        <v>FCS.06</v>
      </c>
      <c r="E782" s="471">
        <f>'Mapa de Risco'!E782:E791</f>
        <v>0</v>
      </c>
      <c r="F782" s="771" t="str">
        <f>'Mapa de Risco'!G782:G791</f>
        <v>Evento 78</v>
      </c>
      <c r="G782" s="120">
        <f>'Mapa de Risco'!F782</f>
        <v>0</v>
      </c>
      <c r="H782" s="772" t="str">
        <f>'Avaliar os Controles Existent.'!AD782:AD791</f>
        <v/>
      </c>
      <c r="I782" s="761"/>
      <c r="J782" s="210" t="s">
        <v>28</v>
      </c>
      <c r="K782" s="211"/>
      <c r="L782" s="210" t="s">
        <v>28</v>
      </c>
      <c r="M782" s="210" t="s">
        <v>28</v>
      </c>
      <c r="N782" s="210" t="s">
        <v>28</v>
      </c>
      <c r="O782" s="210" t="s">
        <v>28</v>
      </c>
      <c r="P782" s="210" t="s">
        <v>265</v>
      </c>
      <c r="Q782" s="210" t="s">
        <v>265</v>
      </c>
      <c r="R782" s="212"/>
      <c r="S782" s="60" t="str">
        <f t="shared" si="12"/>
        <v/>
      </c>
    </row>
    <row r="783" spans="2:19" s="78" customFormat="1" ht="13.9" customHeight="1" thickTop="1" thickBot="1" x14ac:dyDescent="0.25">
      <c r="B783" s="455"/>
      <c r="C783" s="462"/>
      <c r="D783" s="465"/>
      <c r="E783" s="472"/>
      <c r="F783" s="771"/>
      <c r="G783" s="120">
        <f>'Mapa de Risco'!F783</f>
        <v>0</v>
      </c>
      <c r="H783" s="772"/>
      <c r="I783" s="762"/>
      <c r="J783" s="210" t="s">
        <v>28</v>
      </c>
      <c r="K783" s="211"/>
      <c r="L783" s="210" t="s">
        <v>28</v>
      </c>
      <c r="M783" s="210" t="s">
        <v>28</v>
      </c>
      <c r="N783" s="210" t="s">
        <v>28</v>
      </c>
      <c r="O783" s="210" t="s">
        <v>28</v>
      </c>
      <c r="P783" s="210" t="s">
        <v>265</v>
      </c>
      <c r="Q783" s="210" t="s">
        <v>265</v>
      </c>
      <c r="R783" s="212"/>
      <c r="S783" s="60" t="str">
        <f t="shared" si="12"/>
        <v/>
      </c>
    </row>
    <row r="784" spans="2:19" s="78" customFormat="1" ht="13.9" customHeight="1" thickTop="1" thickBot="1" x14ac:dyDescent="0.25">
      <c r="B784" s="455"/>
      <c r="C784" s="462"/>
      <c r="D784" s="465"/>
      <c r="E784" s="472"/>
      <c r="F784" s="771"/>
      <c r="G784" s="120">
        <f>'Mapa de Risco'!F784</f>
        <v>0</v>
      </c>
      <c r="H784" s="772"/>
      <c r="I784" s="762"/>
      <c r="J784" s="210" t="s">
        <v>28</v>
      </c>
      <c r="K784" s="211"/>
      <c r="L784" s="210" t="s">
        <v>28</v>
      </c>
      <c r="M784" s="210" t="s">
        <v>28</v>
      </c>
      <c r="N784" s="210" t="s">
        <v>28</v>
      </c>
      <c r="O784" s="210" t="s">
        <v>28</v>
      </c>
      <c r="P784" s="210" t="s">
        <v>265</v>
      </c>
      <c r="Q784" s="210" t="s">
        <v>265</v>
      </c>
      <c r="R784" s="212"/>
      <c r="S784" s="60" t="str">
        <f t="shared" si="12"/>
        <v/>
      </c>
    </row>
    <row r="785" spans="2:19" s="78" customFormat="1" ht="13.9" customHeight="1" thickTop="1" thickBot="1" x14ac:dyDescent="0.25">
      <c r="B785" s="455"/>
      <c r="C785" s="462"/>
      <c r="D785" s="465"/>
      <c r="E785" s="472"/>
      <c r="F785" s="771"/>
      <c r="G785" s="120">
        <f>'Mapa de Risco'!F785</f>
        <v>0</v>
      </c>
      <c r="H785" s="772"/>
      <c r="I785" s="762"/>
      <c r="J785" s="210" t="s">
        <v>28</v>
      </c>
      <c r="K785" s="211"/>
      <c r="L785" s="210" t="s">
        <v>28</v>
      </c>
      <c r="M785" s="210" t="s">
        <v>28</v>
      </c>
      <c r="N785" s="210" t="s">
        <v>28</v>
      </c>
      <c r="O785" s="210" t="s">
        <v>28</v>
      </c>
      <c r="P785" s="210" t="s">
        <v>265</v>
      </c>
      <c r="Q785" s="210" t="s">
        <v>265</v>
      </c>
      <c r="R785" s="212"/>
      <c r="S785" s="60" t="str">
        <f t="shared" si="12"/>
        <v/>
      </c>
    </row>
    <row r="786" spans="2:19" s="78" customFormat="1" ht="13.9" customHeight="1" thickTop="1" thickBot="1" x14ac:dyDescent="0.25">
      <c r="B786" s="455"/>
      <c r="C786" s="462"/>
      <c r="D786" s="465"/>
      <c r="E786" s="472"/>
      <c r="F786" s="771"/>
      <c r="G786" s="120">
        <f>'Mapa de Risco'!F786</f>
        <v>0</v>
      </c>
      <c r="H786" s="772"/>
      <c r="I786" s="762"/>
      <c r="J786" s="210" t="s">
        <v>28</v>
      </c>
      <c r="K786" s="211"/>
      <c r="L786" s="210" t="s">
        <v>28</v>
      </c>
      <c r="M786" s="210" t="s">
        <v>28</v>
      </c>
      <c r="N786" s="210" t="s">
        <v>28</v>
      </c>
      <c r="O786" s="210" t="s">
        <v>28</v>
      </c>
      <c r="P786" s="210" t="s">
        <v>265</v>
      </c>
      <c r="Q786" s="210" t="s">
        <v>265</v>
      </c>
      <c r="R786" s="212"/>
      <c r="S786" s="60" t="str">
        <f t="shared" si="12"/>
        <v/>
      </c>
    </row>
    <row r="787" spans="2:19" s="78" customFormat="1" ht="13.9" customHeight="1" thickTop="1" thickBot="1" x14ac:dyDescent="0.25">
      <c r="B787" s="455"/>
      <c r="C787" s="462"/>
      <c r="D787" s="465"/>
      <c r="E787" s="472"/>
      <c r="F787" s="771"/>
      <c r="G787" s="120">
        <f>'Mapa de Risco'!F787</f>
        <v>0</v>
      </c>
      <c r="H787" s="772"/>
      <c r="I787" s="762"/>
      <c r="J787" s="210" t="s">
        <v>28</v>
      </c>
      <c r="K787" s="211"/>
      <c r="L787" s="210" t="s">
        <v>28</v>
      </c>
      <c r="M787" s="210" t="s">
        <v>28</v>
      </c>
      <c r="N787" s="210" t="s">
        <v>28</v>
      </c>
      <c r="O787" s="210" t="s">
        <v>28</v>
      </c>
      <c r="P787" s="210" t="s">
        <v>265</v>
      </c>
      <c r="Q787" s="210" t="s">
        <v>265</v>
      </c>
      <c r="R787" s="212"/>
      <c r="S787" s="60" t="str">
        <f t="shared" si="12"/>
        <v/>
      </c>
    </row>
    <row r="788" spans="2:19" s="78" customFormat="1" ht="13.9" customHeight="1" thickTop="1" thickBot="1" x14ac:dyDescent="0.25">
      <c r="B788" s="455"/>
      <c r="C788" s="462"/>
      <c r="D788" s="465"/>
      <c r="E788" s="472"/>
      <c r="F788" s="771"/>
      <c r="G788" s="120">
        <f>'Mapa de Risco'!F788</f>
        <v>0</v>
      </c>
      <c r="H788" s="772"/>
      <c r="I788" s="762"/>
      <c r="J788" s="210" t="s">
        <v>28</v>
      </c>
      <c r="K788" s="211"/>
      <c r="L788" s="210" t="s">
        <v>28</v>
      </c>
      <c r="M788" s="210" t="s">
        <v>28</v>
      </c>
      <c r="N788" s="210" t="s">
        <v>28</v>
      </c>
      <c r="O788" s="210" t="s">
        <v>28</v>
      </c>
      <c r="P788" s="210" t="s">
        <v>265</v>
      </c>
      <c r="Q788" s="210" t="s">
        <v>265</v>
      </c>
      <c r="R788" s="212"/>
      <c r="S788" s="60" t="str">
        <f t="shared" si="12"/>
        <v/>
      </c>
    </row>
    <row r="789" spans="2:19" s="78" customFormat="1" ht="13.9" customHeight="1" thickTop="1" thickBot="1" x14ac:dyDescent="0.25">
      <c r="B789" s="455"/>
      <c r="C789" s="462"/>
      <c r="D789" s="465"/>
      <c r="E789" s="472"/>
      <c r="F789" s="771"/>
      <c r="G789" s="120">
        <f>'Mapa de Risco'!F789</f>
        <v>0</v>
      </c>
      <c r="H789" s="772"/>
      <c r="I789" s="762"/>
      <c r="J789" s="210" t="s">
        <v>28</v>
      </c>
      <c r="K789" s="211"/>
      <c r="L789" s="210" t="s">
        <v>28</v>
      </c>
      <c r="M789" s="210" t="s">
        <v>28</v>
      </c>
      <c r="N789" s="210" t="s">
        <v>28</v>
      </c>
      <c r="O789" s="210" t="s">
        <v>28</v>
      </c>
      <c r="P789" s="210" t="s">
        <v>265</v>
      </c>
      <c r="Q789" s="210" t="s">
        <v>265</v>
      </c>
      <c r="R789" s="212"/>
      <c r="S789" s="60" t="str">
        <f t="shared" si="12"/>
        <v/>
      </c>
    </row>
    <row r="790" spans="2:19" s="78" customFormat="1" ht="13.9" customHeight="1" thickTop="1" thickBot="1" x14ac:dyDescent="0.25">
      <c r="B790" s="455"/>
      <c r="C790" s="462"/>
      <c r="D790" s="465"/>
      <c r="E790" s="472"/>
      <c r="F790" s="771"/>
      <c r="G790" s="120">
        <f>'Mapa de Risco'!F790</f>
        <v>0</v>
      </c>
      <c r="H790" s="772"/>
      <c r="I790" s="762"/>
      <c r="J790" s="210" t="s">
        <v>28</v>
      </c>
      <c r="K790" s="211"/>
      <c r="L790" s="210" t="s">
        <v>28</v>
      </c>
      <c r="M790" s="210" t="s">
        <v>28</v>
      </c>
      <c r="N790" s="210" t="s">
        <v>28</v>
      </c>
      <c r="O790" s="210" t="s">
        <v>28</v>
      </c>
      <c r="P790" s="210" t="s">
        <v>265</v>
      </c>
      <c r="Q790" s="210" t="s">
        <v>265</v>
      </c>
      <c r="R790" s="212"/>
      <c r="S790" s="60" t="str">
        <f t="shared" si="12"/>
        <v/>
      </c>
    </row>
    <row r="791" spans="2:19" s="78" customFormat="1" ht="13.9" customHeight="1" thickTop="1" thickBot="1" x14ac:dyDescent="0.25">
      <c r="B791" s="455"/>
      <c r="C791" s="462"/>
      <c r="D791" s="466"/>
      <c r="E791" s="473"/>
      <c r="F791" s="771"/>
      <c r="G791" s="120">
        <f>'Mapa de Risco'!F791</f>
        <v>0</v>
      </c>
      <c r="H791" s="772"/>
      <c r="I791" s="763"/>
      <c r="J791" s="210" t="s">
        <v>28</v>
      </c>
      <c r="K791" s="211"/>
      <c r="L791" s="210" t="s">
        <v>28</v>
      </c>
      <c r="M791" s="210" t="s">
        <v>28</v>
      </c>
      <c r="N791" s="210" t="s">
        <v>28</v>
      </c>
      <c r="O791" s="210" t="s">
        <v>28</v>
      </c>
      <c r="P791" s="210" t="s">
        <v>265</v>
      </c>
      <c r="Q791" s="210" t="s">
        <v>265</v>
      </c>
      <c r="R791" s="212"/>
      <c r="S791" s="60" t="str">
        <f t="shared" si="12"/>
        <v/>
      </c>
    </row>
    <row r="792" spans="2:19" s="78" customFormat="1" ht="13.9" customHeight="1" thickTop="1" thickBot="1" x14ac:dyDescent="0.25">
      <c r="B792" s="455"/>
      <c r="C792" s="462"/>
      <c r="D792" s="464" t="str">
        <f>'Mapa de Risco'!D792:D801</f>
        <v>FCS.07</v>
      </c>
      <c r="E792" s="471">
        <f>'Mapa de Risco'!E792:E801</f>
        <v>0</v>
      </c>
      <c r="F792" s="771" t="str">
        <f>'Mapa de Risco'!G792:G801</f>
        <v>Evento 79</v>
      </c>
      <c r="G792" s="120">
        <f>'Mapa de Risco'!F792</f>
        <v>0</v>
      </c>
      <c r="H792" s="772" t="str">
        <f>'Avaliar os Controles Existent.'!AD792:AD801</f>
        <v/>
      </c>
      <c r="I792" s="761"/>
      <c r="J792" s="210" t="s">
        <v>28</v>
      </c>
      <c r="K792" s="211"/>
      <c r="L792" s="210" t="s">
        <v>28</v>
      </c>
      <c r="M792" s="210" t="s">
        <v>28</v>
      </c>
      <c r="N792" s="210" t="s">
        <v>28</v>
      </c>
      <c r="O792" s="210" t="s">
        <v>28</v>
      </c>
      <c r="P792" s="210" t="s">
        <v>265</v>
      </c>
      <c r="Q792" s="210" t="s">
        <v>265</v>
      </c>
      <c r="R792" s="212"/>
      <c r="S792" s="60" t="str">
        <f t="shared" si="12"/>
        <v/>
      </c>
    </row>
    <row r="793" spans="2:19" s="78" customFormat="1" ht="13.9" customHeight="1" thickTop="1" thickBot="1" x14ac:dyDescent="0.25">
      <c r="B793" s="455"/>
      <c r="C793" s="462"/>
      <c r="D793" s="465"/>
      <c r="E793" s="472"/>
      <c r="F793" s="771"/>
      <c r="G793" s="120">
        <f>'Mapa de Risco'!F793</f>
        <v>0</v>
      </c>
      <c r="H793" s="772"/>
      <c r="I793" s="762"/>
      <c r="J793" s="210" t="s">
        <v>28</v>
      </c>
      <c r="K793" s="211"/>
      <c r="L793" s="210" t="s">
        <v>28</v>
      </c>
      <c r="M793" s="210" t="s">
        <v>28</v>
      </c>
      <c r="N793" s="210" t="s">
        <v>28</v>
      </c>
      <c r="O793" s="210" t="s">
        <v>28</v>
      </c>
      <c r="P793" s="210" t="s">
        <v>265</v>
      </c>
      <c r="Q793" s="210" t="s">
        <v>265</v>
      </c>
      <c r="R793" s="212"/>
      <c r="S793" s="60" t="str">
        <f t="shared" si="12"/>
        <v/>
      </c>
    </row>
    <row r="794" spans="2:19" s="78" customFormat="1" ht="13.9" customHeight="1" thickTop="1" thickBot="1" x14ac:dyDescent="0.25">
      <c r="B794" s="455"/>
      <c r="C794" s="462"/>
      <c r="D794" s="465"/>
      <c r="E794" s="472"/>
      <c r="F794" s="771"/>
      <c r="G794" s="120">
        <f>'Mapa de Risco'!F794</f>
        <v>0</v>
      </c>
      <c r="H794" s="772"/>
      <c r="I794" s="762"/>
      <c r="J794" s="210" t="s">
        <v>28</v>
      </c>
      <c r="K794" s="211"/>
      <c r="L794" s="210" t="s">
        <v>28</v>
      </c>
      <c r="M794" s="210" t="s">
        <v>28</v>
      </c>
      <c r="N794" s="210" t="s">
        <v>28</v>
      </c>
      <c r="O794" s="210" t="s">
        <v>28</v>
      </c>
      <c r="P794" s="210" t="s">
        <v>265</v>
      </c>
      <c r="Q794" s="210" t="s">
        <v>265</v>
      </c>
      <c r="R794" s="212"/>
      <c r="S794" s="60" t="str">
        <f t="shared" si="12"/>
        <v/>
      </c>
    </row>
    <row r="795" spans="2:19" s="78" customFormat="1" ht="13.9" customHeight="1" thickTop="1" thickBot="1" x14ac:dyDescent="0.25">
      <c r="B795" s="455"/>
      <c r="C795" s="462"/>
      <c r="D795" s="465"/>
      <c r="E795" s="472"/>
      <c r="F795" s="771"/>
      <c r="G795" s="120">
        <f>'Mapa de Risco'!F795</f>
        <v>0</v>
      </c>
      <c r="H795" s="772"/>
      <c r="I795" s="762"/>
      <c r="J795" s="210" t="s">
        <v>28</v>
      </c>
      <c r="K795" s="211"/>
      <c r="L795" s="210" t="s">
        <v>28</v>
      </c>
      <c r="M795" s="210" t="s">
        <v>28</v>
      </c>
      <c r="N795" s="210" t="s">
        <v>28</v>
      </c>
      <c r="O795" s="210" t="s">
        <v>28</v>
      </c>
      <c r="P795" s="210" t="s">
        <v>265</v>
      </c>
      <c r="Q795" s="210" t="s">
        <v>265</v>
      </c>
      <c r="R795" s="212"/>
      <c r="S795" s="60" t="str">
        <f t="shared" si="12"/>
        <v/>
      </c>
    </row>
    <row r="796" spans="2:19" s="78" customFormat="1" ht="13.9" customHeight="1" thickTop="1" thickBot="1" x14ac:dyDescent="0.25">
      <c r="B796" s="455"/>
      <c r="C796" s="462"/>
      <c r="D796" s="465"/>
      <c r="E796" s="472"/>
      <c r="F796" s="771"/>
      <c r="G796" s="120">
        <f>'Mapa de Risco'!F796</f>
        <v>0</v>
      </c>
      <c r="H796" s="772"/>
      <c r="I796" s="762"/>
      <c r="J796" s="210" t="s">
        <v>28</v>
      </c>
      <c r="K796" s="211"/>
      <c r="L796" s="210" t="s">
        <v>28</v>
      </c>
      <c r="M796" s="210" t="s">
        <v>28</v>
      </c>
      <c r="N796" s="210" t="s">
        <v>28</v>
      </c>
      <c r="O796" s="210" t="s">
        <v>28</v>
      </c>
      <c r="P796" s="210" t="s">
        <v>265</v>
      </c>
      <c r="Q796" s="210" t="s">
        <v>265</v>
      </c>
      <c r="R796" s="212"/>
      <c r="S796" s="60" t="str">
        <f t="shared" si="12"/>
        <v/>
      </c>
    </row>
    <row r="797" spans="2:19" s="78" customFormat="1" ht="13.9" customHeight="1" thickTop="1" thickBot="1" x14ac:dyDescent="0.25">
      <c r="B797" s="455"/>
      <c r="C797" s="462"/>
      <c r="D797" s="465"/>
      <c r="E797" s="472"/>
      <c r="F797" s="771"/>
      <c r="G797" s="120">
        <f>'Mapa de Risco'!F797</f>
        <v>0</v>
      </c>
      <c r="H797" s="772"/>
      <c r="I797" s="762"/>
      <c r="J797" s="210" t="s">
        <v>28</v>
      </c>
      <c r="K797" s="211"/>
      <c r="L797" s="210" t="s">
        <v>28</v>
      </c>
      <c r="M797" s="210" t="s">
        <v>28</v>
      </c>
      <c r="N797" s="210" t="s">
        <v>28</v>
      </c>
      <c r="O797" s="210" t="s">
        <v>28</v>
      </c>
      <c r="P797" s="210" t="s">
        <v>265</v>
      </c>
      <c r="Q797" s="210" t="s">
        <v>265</v>
      </c>
      <c r="R797" s="212"/>
      <c r="S797" s="60" t="str">
        <f t="shared" si="12"/>
        <v/>
      </c>
    </row>
    <row r="798" spans="2:19" s="78" customFormat="1" ht="13.9" customHeight="1" thickTop="1" thickBot="1" x14ac:dyDescent="0.25">
      <c r="B798" s="455"/>
      <c r="C798" s="462"/>
      <c r="D798" s="465"/>
      <c r="E798" s="472"/>
      <c r="F798" s="771"/>
      <c r="G798" s="120">
        <f>'Mapa de Risco'!F798</f>
        <v>0</v>
      </c>
      <c r="H798" s="772"/>
      <c r="I798" s="762"/>
      <c r="J798" s="210" t="s">
        <v>28</v>
      </c>
      <c r="K798" s="211"/>
      <c r="L798" s="210" t="s">
        <v>28</v>
      </c>
      <c r="M798" s="210" t="s">
        <v>28</v>
      </c>
      <c r="N798" s="210" t="s">
        <v>28</v>
      </c>
      <c r="O798" s="210" t="s">
        <v>28</v>
      </c>
      <c r="P798" s="210" t="s">
        <v>265</v>
      </c>
      <c r="Q798" s="210" t="s">
        <v>265</v>
      </c>
      <c r="R798" s="212"/>
      <c r="S798" s="60" t="str">
        <f t="shared" si="12"/>
        <v/>
      </c>
    </row>
    <row r="799" spans="2:19" s="78" customFormat="1" ht="13.9" customHeight="1" thickTop="1" thickBot="1" x14ac:dyDescent="0.25">
      <c r="B799" s="455"/>
      <c r="C799" s="462"/>
      <c r="D799" s="465"/>
      <c r="E799" s="472"/>
      <c r="F799" s="771"/>
      <c r="G799" s="120">
        <f>'Mapa de Risco'!F799</f>
        <v>0</v>
      </c>
      <c r="H799" s="772"/>
      <c r="I799" s="762"/>
      <c r="J799" s="210" t="s">
        <v>28</v>
      </c>
      <c r="K799" s="211"/>
      <c r="L799" s="210" t="s">
        <v>28</v>
      </c>
      <c r="M799" s="210" t="s">
        <v>28</v>
      </c>
      <c r="N799" s="210" t="s">
        <v>28</v>
      </c>
      <c r="O799" s="210" t="s">
        <v>28</v>
      </c>
      <c r="P799" s="210" t="s">
        <v>265</v>
      </c>
      <c r="Q799" s="210" t="s">
        <v>265</v>
      </c>
      <c r="R799" s="212"/>
      <c r="S799" s="60" t="str">
        <f t="shared" si="12"/>
        <v/>
      </c>
    </row>
    <row r="800" spans="2:19" s="78" customFormat="1" ht="13.9" customHeight="1" thickTop="1" thickBot="1" x14ac:dyDescent="0.25">
      <c r="B800" s="455"/>
      <c r="C800" s="462"/>
      <c r="D800" s="465"/>
      <c r="E800" s="472"/>
      <c r="F800" s="771"/>
      <c r="G800" s="120">
        <f>'Mapa de Risco'!F800</f>
        <v>0</v>
      </c>
      <c r="H800" s="772"/>
      <c r="I800" s="762"/>
      <c r="J800" s="210" t="s">
        <v>28</v>
      </c>
      <c r="K800" s="211"/>
      <c r="L800" s="210" t="s">
        <v>28</v>
      </c>
      <c r="M800" s="210" t="s">
        <v>28</v>
      </c>
      <c r="N800" s="210" t="s">
        <v>28</v>
      </c>
      <c r="O800" s="210" t="s">
        <v>28</v>
      </c>
      <c r="P800" s="210" t="s">
        <v>265</v>
      </c>
      <c r="Q800" s="210" t="s">
        <v>265</v>
      </c>
      <c r="R800" s="212"/>
      <c r="S800" s="60" t="str">
        <f t="shared" si="12"/>
        <v/>
      </c>
    </row>
    <row r="801" spans="2:19" s="78" customFormat="1" ht="13.9" customHeight="1" thickTop="1" thickBot="1" x14ac:dyDescent="0.25">
      <c r="B801" s="455"/>
      <c r="C801" s="462"/>
      <c r="D801" s="466"/>
      <c r="E801" s="473"/>
      <c r="F801" s="771"/>
      <c r="G801" s="120">
        <f>'Mapa de Risco'!F801</f>
        <v>0</v>
      </c>
      <c r="H801" s="772"/>
      <c r="I801" s="763"/>
      <c r="J801" s="210" t="s">
        <v>28</v>
      </c>
      <c r="K801" s="211"/>
      <c r="L801" s="210" t="s">
        <v>28</v>
      </c>
      <c r="M801" s="210" t="s">
        <v>28</v>
      </c>
      <c r="N801" s="210" t="s">
        <v>28</v>
      </c>
      <c r="O801" s="210" t="s">
        <v>28</v>
      </c>
      <c r="P801" s="210" t="s">
        <v>265</v>
      </c>
      <c r="Q801" s="210" t="s">
        <v>265</v>
      </c>
      <c r="R801" s="212"/>
      <c r="S801" s="60" t="str">
        <f t="shared" si="12"/>
        <v/>
      </c>
    </row>
    <row r="802" spans="2:19" s="78" customFormat="1" ht="13.9" customHeight="1" thickTop="1" thickBot="1" x14ac:dyDescent="0.25">
      <c r="B802" s="455"/>
      <c r="C802" s="462"/>
      <c r="D802" s="464" t="str">
        <f>'Mapa de Risco'!D802:D811</f>
        <v>FCS.08</v>
      </c>
      <c r="E802" s="471">
        <f>'Mapa de Risco'!E802:E811</f>
        <v>0</v>
      </c>
      <c r="F802" s="771" t="str">
        <f>'Mapa de Risco'!G802:G811</f>
        <v>Evento 80</v>
      </c>
      <c r="G802" s="120">
        <f>'Mapa de Risco'!F802</f>
        <v>0</v>
      </c>
      <c r="H802" s="772" t="str">
        <f>'Avaliar os Controles Existent.'!AD802:AD811</f>
        <v/>
      </c>
      <c r="I802" s="761"/>
      <c r="J802" s="210" t="s">
        <v>28</v>
      </c>
      <c r="K802" s="211"/>
      <c r="L802" s="210" t="s">
        <v>28</v>
      </c>
      <c r="M802" s="210" t="s">
        <v>28</v>
      </c>
      <c r="N802" s="210" t="s">
        <v>28</v>
      </c>
      <c r="O802" s="210" t="s">
        <v>28</v>
      </c>
      <c r="P802" s="210" t="s">
        <v>265</v>
      </c>
      <c r="Q802" s="210" t="s">
        <v>265</v>
      </c>
      <c r="R802" s="212"/>
      <c r="S802" s="60" t="str">
        <f t="shared" si="12"/>
        <v/>
      </c>
    </row>
    <row r="803" spans="2:19" s="78" customFormat="1" ht="13.9" customHeight="1" thickTop="1" thickBot="1" x14ac:dyDescent="0.25">
      <c r="B803" s="455"/>
      <c r="C803" s="462"/>
      <c r="D803" s="465"/>
      <c r="E803" s="472"/>
      <c r="F803" s="771"/>
      <c r="G803" s="120">
        <f>'Mapa de Risco'!F803</f>
        <v>0</v>
      </c>
      <c r="H803" s="772"/>
      <c r="I803" s="762"/>
      <c r="J803" s="210" t="s">
        <v>28</v>
      </c>
      <c r="K803" s="211"/>
      <c r="L803" s="210" t="s">
        <v>28</v>
      </c>
      <c r="M803" s="210" t="s">
        <v>28</v>
      </c>
      <c r="N803" s="210" t="s">
        <v>28</v>
      </c>
      <c r="O803" s="210" t="s">
        <v>28</v>
      </c>
      <c r="P803" s="210" t="s">
        <v>265</v>
      </c>
      <c r="Q803" s="210" t="s">
        <v>265</v>
      </c>
      <c r="R803" s="212"/>
      <c r="S803" s="60" t="str">
        <f t="shared" si="12"/>
        <v/>
      </c>
    </row>
    <row r="804" spans="2:19" s="78" customFormat="1" ht="13.9" customHeight="1" thickTop="1" thickBot="1" x14ac:dyDescent="0.25">
      <c r="B804" s="455"/>
      <c r="C804" s="462"/>
      <c r="D804" s="465"/>
      <c r="E804" s="472"/>
      <c r="F804" s="771"/>
      <c r="G804" s="120">
        <f>'Mapa de Risco'!F804</f>
        <v>0</v>
      </c>
      <c r="H804" s="772"/>
      <c r="I804" s="762"/>
      <c r="J804" s="210" t="s">
        <v>28</v>
      </c>
      <c r="K804" s="211"/>
      <c r="L804" s="210" t="s">
        <v>28</v>
      </c>
      <c r="M804" s="210" t="s">
        <v>28</v>
      </c>
      <c r="N804" s="210" t="s">
        <v>28</v>
      </c>
      <c r="O804" s="210" t="s">
        <v>28</v>
      </c>
      <c r="P804" s="210" t="s">
        <v>265</v>
      </c>
      <c r="Q804" s="210" t="s">
        <v>265</v>
      </c>
      <c r="R804" s="212"/>
      <c r="S804" s="60" t="str">
        <f t="shared" si="12"/>
        <v/>
      </c>
    </row>
    <row r="805" spans="2:19" s="78" customFormat="1" ht="13.9" customHeight="1" thickTop="1" thickBot="1" x14ac:dyDescent="0.25">
      <c r="B805" s="455"/>
      <c r="C805" s="462"/>
      <c r="D805" s="465"/>
      <c r="E805" s="472"/>
      <c r="F805" s="771"/>
      <c r="G805" s="120">
        <f>'Mapa de Risco'!F805</f>
        <v>0</v>
      </c>
      <c r="H805" s="772"/>
      <c r="I805" s="762"/>
      <c r="J805" s="210" t="s">
        <v>28</v>
      </c>
      <c r="K805" s="211"/>
      <c r="L805" s="210" t="s">
        <v>28</v>
      </c>
      <c r="M805" s="210" t="s">
        <v>28</v>
      </c>
      <c r="N805" s="210" t="s">
        <v>28</v>
      </c>
      <c r="O805" s="210" t="s">
        <v>28</v>
      </c>
      <c r="P805" s="210" t="s">
        <v>265</v>
      </c>
      <c r="Q805" s="210" t="s">
        <v>265</v>
      </c>
      <c r="R805" s="212"/>
      <c r="S805" s="60" t="str">
        <f t="shared" si="12"/>
        <v/>
      </c>
    </row>
    <row r="806" spans="2:19" s="78" customFormat="1" ht="13.9" customHeight="1" thickTop="1" thickBot="1" x14ac:dyDescent="0.25">
      <c r="B806" s="455"/>
      <c r="C806" s="462"/>
      <c r="D806" s="465"/>
      <c r="E806" s="472"/>
      <c r="F806" s="771"/>
      <c r="G806" s="120">
        <f>'Mapa de Risco'!F806</f>
        <v>0</v>
      </c>
      <c r="H806" s="772"/>
      <c r="I806" s="762"/>
      <c r="J806" s="210" t="s">
        <v>28</v>
      </c>
      <c r="K806" s="211"/>
      <c r="L806" s="210" t="s">
        <v>28</v>
      </c>
      <c r="M806" s="210" t="s">
        <v>28</v>
      </c>
      <c r="N806" s="210" t="s">
        <v>28</v>
      </c>
      <c r="O806" s="210" t="s">
        <v>28</v>
      </c>
      <c r="P806" s="210" t="s">
        <v>265</v>
      </c>
      <c r="Q806" s="210" t="s">
        <v>265</v>
      </c>
      <c r="R806" s="212"/>
      <c r="S806" s="60" t="str">
        <f t="shared" si="12"/>
        <v/>
      </c>
    </row>
    <row r="807" spans="2:19" s="78" customFormat="1" ht="13.9" customHeight="1" thickTop="1" thickBot="1" x14ac:dyDescent="0.25">
      <c r="B807" s="455"/>
      <c r="C807" s="462"/>
      <c r="D807" s="465"/>
      <c r="E807" s="472"/>
      <c r="F807" s="771"/>
      <c r="G807" s="120">
        <f>'Mapa de Risco'!F807</f>
        <v>0</v>
      </c>
      <c r="H807" s="772"/>
      <c r="I807" s="762"/>
      <c r="J807" s="210" t="s">
        <v>28</v>
      </c>
      <c r="K807" s="211"/>
      <c r="L807" s="210" t="s">
        <v>28</v>
      </c>
      <c r="M807" s="210" t="s">
        <v>28</v>
      </c>
      <c r="N807" s="210" t="s">
        <v>28</v>
      </c>
      <c r="O807" s="210" t="s">
        <v>28</v>
      </c>
      <c r="P807" s="210" t="s">
        <v>265</v>
      </c>
      <c r="Q807" s="210" t="s">
        <v>265</v>
      </c>
      <c r="R807" s="212"/>
      <c r="S807" s="60" t="str">
        <f t="shared" si="12"/>
        <v/>
      </c>
    </row>
    <row r="808" spans="2:19" s="78" customFormat="1" ht="13.9" customHeight="1" thickTop="1" thickBot="1" x14ac:dyDescent="0.25">
      <c r="B808" s="455"/>
      <c r="C808" s="462"/>
      <c r="D808" s="465"/>
      <c r="E808" s="472"/>
      <c r="F808" s="771"/>
      <c r="G808" s="120">
        <f>'Mapa de Risco'!F808</f>
        <v>0</v>
      </c>
      <c r="H808" s="772"/>
      <c r="I808" s="762"/>
      <c r="J808" s="210" t="s">
        <v>28</v>
      </c>
      <c r="K808" s="211"/>
      <c r="L808" s="210" t="s">
        <v>28</v>
      </c>
      <c r="M808" s="210" t="s">
        <v>28</v>
      </c>
      <c r="N808" s="210" t="s">
        <v>28</v>
      </c>
      <c r="O808" s="210" t="s">
        <v>28</v>
      </c>
      <c r="P808" s="210" t="s">
        <v>265</v>
      </c>
      <c r="Q808" s="210" t="s">
        <v>265</v>
      </c>
      <c r="R808" s="212"/>
      <c r="S808" s="60" t="str">
        <f t="shared" si="12"/>
        <v/>
      </c>
    </row>
    <row r="809" spans="2:19" s="78" customFormat="1" ht="13.9" customHeight="1" thickTop="1" thickBot="1" x14ac:dyDescent="0.25">
      <c r="B809" s="455"/>
      <c r="C809" s="462"/>
      <c r="D809" s="465"/>
      <c r="E809" s="472"/>
      <c r="F809" s="771"/>
      <c r="G809" s="120">
        <f>'Mapa de Risco'!F809</f>
        <v>0</v>
      </c>
      <c r="H809" s="772"/>
      <c r="I809" s="762"/>
      <c r="J809" s="210" t="s">
        <v>28</v>
      </c>
      <c r="K809" s="211"/>
      <c r="L809" s="210" t="s">
        <v>28</v>
      </c>
      <c r="M809" s="210" t="s">
        <v>28</v>
      </c>
      <c r="N809" s="210" t="s">
        <v>28</v>
      </c>
      <c r="O809" s="210" t="s">
        <v>28</v>
      </c>
      <c r="P809" s="210" t="s">
        <v>265</v>
      </c>
      <c r="Q809" s="210" t="s">
        <v>265</v>
      </c>
      <c r="R809" s="212"/>
      <c r="S809" s="60" t="str">
        <f t="shared" si="12"/>
        <v/>
      </c>
    </row>
    <row r="810" spans="2:19" s="78" customFormat="1" ht="13.9" customHeight="1" thickTop="1" thickBot="1" x14ac:dyDescent="0.25">
      <c r="B810" s="455"/>
      <c r="C810" s="462"/>
      <c r="D810" s="465"/>
      <c r="E810" s="472"/>
      <c r="F810" s="771"/>
      <c r="G810" s="120">
        <f>'Mapa de Risco'!F810</f>
        <v>0</v>
      </c>
      <c r="H810" s="772"/>
      <c r="I810" s="762"/>
      <c r="J810" s="210" t="s">
        <v>28</v>
      </c>
      <c r="K810" s="211"/>
      <c r="L810" s="210" t="s">
        <v>28</v>
      </c>
      <c r="M810" s="210" t="s">
        <v>28</v>
      </c>
      <c r="N810" s="210" t="s">
        <v>28</v>
      </c>
      <c r="O810" s="210" t="s">
        <v>28</v>
      </c>
      <c r="P810" s="210" t="s">
        <v>265</v>
      </c>
      <c r="Q810" s="210" t="s">
        <v>265</v>
      </c>
      <c r="R810" s="212"/>
      <c r="S810" s="60" t="str">
        <f t="shared" si="12"/>
        <v/>
      </c>
    </row>
    <row r="811" spans="2:19" s="78" customFormat="1" ht="13.9" customHeight="1" thickTop="1" thickBot="1" x14ac:dyDescent="0.25">
      <c r="B811" s="456"/>
      <c r="C811" s="463"/>
      <c r="D811" s="466"/>
      <c r="E811" s="473"/>
      <c r="F811" s="771"/>
      <c r="G811" s="120">
        <f>'Mapa de Risco'!F811</f>
        <v>0</v>
      </c>
      <c r="H811" s="772"/>
      <c r="I811" s="763"/>
      <c r="J811" s="210" t="s">
        <v>28</v>
      </c>
      <c r="K811" s="211"/>
      <c r="L811" s="213" t="s">
        <v>28</v>
      </c>
      <c r="M811" s="213" t="s">
        <v>28</v>
      </c>
      <c r="N811" s="213" t="s">
        <v>28</v>
      </c>
      <c r="O811" s="213" t="s">
        <v>28</v>
      </c>
      <c r="P811" s="213" t="s">
        <v>265</v>
      </c>
      <c r="Q811" s="213" t="s">
        <v>265</v>
      </c>
      <c r="R811" s="212"/>
      <c r="S811" s="60" t="str">
        <f t="shared" si="12"/>
        <v/>
      </c>
    </row>
    <row r="812" spans="2:19" ht="30.75" thickTop="1" x14ac:dyDescent="0.2">
      <c r="J812" s="205"/>
      <c r="L812" s="205"/>
      <c r="M812" s="205"/>
      <c r="N812" s="205"/>
      <c r="O812" s="205"/>
      <c r="P812" s="205"/>
      <c r="Q812" s="205"/>
      <c r="S812" s="18" t="str">
        <f t="shared" si="12"/>
        <v/>
      </c>
    </row>
    <row r="813" spans="2:19" ht="14.45" customHeight="1" x14ac:dyDescent="0.2">
      <c r="J813" s="180"/>
      <c r="L813" s="180"/>
      <c r="M813" s="180"/>
      <c r="N813" s="180"/>
      <c r="O813" s="180"/>
      <c r="P813" s="180"/>
      <c r="Q813" s="180"/>
      <c r="S813" s="19" t="str">
        <f t="shared" si="12"/>
        <v/>
      </c>
    </row>
    <row r="814" spans="2:19" ht="14.45" customHeight="1" x14ac:dyDescent="0.2">
      <c r="J814" s="180"/>
      <c r="L814" s="180"/>
      <c r="M814" s="180"/>
      <c r="N814" s="180"/>
      <c r="O814" s="180"/>
      <c r="P814" s="180"/>
      <c r="Q814" s="180"/>
      <c r="S814" s="19" t="str">
        <f t="shared" si="12"/>
        <v/>
      </c>
    </row>
    <row r="815" spans="2:19" ht="14.45" customHeight="1" x14ac:dyDescent="0.2">
      <c r="J815" s="180"/>
      <c r="L815" s="180"/>
      <c r="M815" s="180"/>
      <c r="N815" s="180"/>
      <c r="O815" s="180"/>
      <c r="P815" s="180"/>
      <c r="Q815" s="180"/>
      <c r="S815" s="19" t="str">
        <f t="shared" si="12"/>
        <v/>
      </c>
    </row>
    <row r="816" spans="2:19" ht="14.45" customHeight="1" x14ac:dyDescent="0.2">
      <c r="J816" s="180"/>
      <c r="L816" s="180"/>
      <c r="M816" s="180"/>
      <c r="N816" s="180"/>
      <c r="O816" s="180"/>
      <c r="P816" s="180"/>
      <c r="Q816" s="180"/>
      <c r="S816" s="19" t="str">
        <f t="shared" si="12"/>
        <v/>
      </c>
    </row>
    <row r="817" spans="10:19" ht="14.45" customHeight="1" x14ac:dyDescent="0.2">
      <c r="J817" s="180"/>
      <c r="L817" s="180"/>
      <c r="M817" s="180"/>
      <c r="N817" s="180"/>
      <c r="O817" s="180"/>
      <c r="P817" s="180"/>
      <c r="Q817" s="180"/>
      <c r="S817" s="19" t="str">
        <f t="shared" si="12"/>
        <v/>
      </c>
    </row>
    <row r="818" spans="10:19" ht="14.45" customHeight="1" x14ac:dyDescent="0.2">
      <c r="J818" s="180"/>
      <c r="L818" s="180"/>
      <c r="M818" s="180"/>
      <c r="N818" s="180"/>
      <c r="O818" s="180"/>
      <c r="P818" s="180"/>
      <c r="Q818" s="180"/>
      <c r="S818" s="19" t="str">
        <f t="shared" si="12"/>
        <v/>
      </c>
    </row>
    <row r="819" spans="10:19" ht="14.45" customHeight="1" x14ac:dyDescent="0.2">
      <c r="J819" s="180"/>
      <c r="L819" s="180"/>
      <c r="M819" s="180"/>
      <c r="N819" s="180"/>
      <c r="O819" s="180"/>
      <c r="P819" s="180"/>
      <c r="Q819" s="180"/>
      <c r="S819" s="19" t="str">
        <f t="shared" si="12"/>
        <v/>
      </c>
    </row>
    <row r="820" spans="10:19" ht="14.45" customHeight="1" x14ac:dyDescent="0.2">
      <c r="J820" s="180"/>
      <c r="L820" s="180"/>
      <c r="M820" s="180"/>
      <c r="N820" s="180"/>
      <c r="O820" s="180"/>
      <c r="P820" s="180"/>
      <c r="Q820" s="180"/>
      <c r="S820" s="19" t="str">
        <f t="shared" si="12"/>
        <v/>
      </c>
    </row>
    <row r="821" spans="10:19" ht="14.45" customHeight="1" x14ac:dyDescent="0.2">
      <c r="J821" s="180"/>
      <c r="L821" s="180"/>
      <c r="M821" s="180"/>
      <c r="N821" s="180"/>
      <c r="O821" s="180"/>
      <c r="P821" s="180"/>
      <c r="Q821" s="180"/>
      <c r="S821" s="19" t="str">
        <f t="shared" si="12"/>
        <v/>
      </c>
    </row>
    <row r="822" spans="10:19" ht="14.45" customHeight="1" x14ac:dyDescent="0.2">
      <c r="J822" s="180"/>
      <c r="L822" s="180"/>
      <c r="M822" s="180"/>
      <c r="N822" s="180"/>
      <c r="O822" s="180"/>
      <c r="P822" s="180"/>
      <c r="Q822" s="180"/>
      <c r="S822" s="19" t="str">
        <f t="shared" si="12"/>
        <v/>
      </c>
    </row>
    <row r="823" spans="10:19" ht="14.45" customHeight="1" x14ac:dyDescent="0.2">
      <c r="J823" s="180"/>
      <c r="L823" s="180"/>
      <c r="M823" s="180"/>
      <c r="N823" s="180"/>
      <c r="O823" s="180"/>
      <c r="P823" s="180"/>
      <c r="Q823" s="180"/>
      <c r="S823" s="19" t="str">
        <f t="shared" si="12"/>
        <v/>
      </c>
    </row>
    <row r="824" spans="10:19" ht="14.45" customHeight="1" x14ac:dyDescent="0.2">
      <c r="J824" s="180"/>
      <c r="L824" s="180"/>
      <c r="M824" s="180"/>
      <c r="N824" s="180"/>
      <c r="O824" s="180"/>
      <c r="P824" s="180"/>
      <c r="Q824" s="180"/>
      <c r="S824" s="19" t="str">
        <f t="shared" si="12"/>
        <v/>
      </c>
    </row>
    <row r="825" spans="10:19" ht="14.45" customHeight="1" x14ac:dyDescent="0.2">
      <c r="J825" s="180"/>
      <c r="L825" s="180"/>
      <c r="M825" s="180"/>
      <c r="N825" s="180"/>
      <c r="O825" s="180"/>
      <c r="P825" s="180"/>
      <c r="Q825" s="180"/>
      <c r="S825" s="19" t="str">
        <f t="shared" si="12"/>
        <v/>
      </c>
    </row>
    <row r="826" spans="10:19" ht="14.45" customHeight="1" x14ac:dyDescent="0.2">
      <c r="J826" s="180"/>
      <c r="L826" s="180"/>
      <c r="M826" s="180"/>
      <c r="N826" s="180"/>
      <c r="O826" s="180"/>
      <c r="P826" s="180"/>
      <c r="Q826" s="180"/>
      <c r="S826" s="19" t="str">
        <f t="shared" si="12"/>
        <v/>
      </c>
    </row>
    <row r="827" spans="10:19" ht="14.45" customHeight="1" x14ac:dyDescent="0.2">
      <c r="J827" s="180"/>
      <c r="L827" s="180"/>
      <c r="M827" s="180"/>
      <c r="N827" s="180"/>
      <c r="O827" s="180"/>
      <c r="P827" s="180"/>
      <c r="Q827" s="180"/>
      <c r="S827" s="19" t="str">
        <f t="shared" si="12"/>
        <v/>
      </c>
    </row>
    <row r="828" spans="10:19" ht="14.45" customHeight="1" x14ac:dyDescent="0.2">
      <c r="J828" s="180"/>
      <c r="L828" s="180"/>
      <c r="M828" s="180"/>
      <c r="N828" s="180"/>
      <c r="O828" s="180"/>
      <c r="P828" s="180"/>
      <c r="Q828" s="180"/>
      <c r="S828" s="19" t="str">
        <f t="shared" si="12"/>
        <v/>
      </c>
    </row>
    <row r="829" spans="10:19" ht="14.45" customHeight="1" x14ac:dyDescent="0.2">
      <c r="J829" s="180"/>
      <c r="L829" s="180"/>
      <c r="M829" s="180"/>
      <c r="N829" s="180"/>
      <c r="O829" s="180"/>
      <c r="P829" s="180"/>
      <c r="Q829" s="180"/>
      <c r="S829" s="19" t="str">
        <f t="shared" si="12"/>
        <v/>
      </c>
    </row>
    <row r="830" spans="10:19" ht="14.45" customHeight="1" x14ac:dyDescent="0.2">
      <c r="J830" s="180"/>
      <c r="L830" s="180"/>
      <c r="M830" s="180"/>
      <c r="N830" s="180"/>
      <c r="O830" s="180"/>
      <c r="P830" s="180"/>
      <c r="Q830" s="180"/>
      <c r="S830" s="19" t="str">
        <f t="shared" si="12"/>
        <v/>
      </c>
    </row>
    <row r="831" spans="10:19" ht="14.45" customHeight="1" x14ac:dyDescent="0.2">
      <c r="J831" s="180"/>
      <c r="L831" s="180"/>
      <c r="M831" s="180"/>
      <c r="N831" s="180"/>
      <c r="O831" s="180"/>
      <c r="P831" s="180"/>
      <c r="Q831" s="180"/>
      <c r="S831" s="19" t="str">
        <f t="shared" si="12"/>
        <v/>
      </c>
    </row>
    <row r="832" spans="10:19" ht="14.45" customHeight="1" x14ac:dyDescent="0.2">
      <c r="J832" s="206"/>
    </row>
    <row r="833" ht="14.45" customHeight="1" x14ac:dyDescent="0.2"/>
    <row r="834" ht="14.45" customHeight="1" x14ac:dyDescent="0.2"/>
    <row r="835" ht="14.45" customHeight="1" x14ac:dyDescent="0.2"/>
    <row r="836" ht="14.45" customHeight="1" x14ac:dyDescent="0.2"/>
    <row r="837" ht="14.45" customHeight="1" x14ac:dyDescent="0.2"/>
    <row r="838" ht="14.45" customHeight="1" x14ac:dyDescent="0.2"/>
    <row r="839" ht="14.45" customHeight="1" x14ac:dyDescent="0.2"/>
    <row r="840" ht="14.45" customHeight="1" x14ac:dyDescent="0.2"/>
    <row r="841" ht="14.45" customHeight="1" x14ac:dyDescent="0.2"/>
  </sheetData>
  <sheetProtection algorithmName="SHA-512" hashValue="u8zjx9viVHf7fE0XqiJVpdvN80x+rkMpw+yzewDWfREHrSBs9iRleXfrqRtlZCABHF7xZNZn60iIT+yH4ijmPw==" saltValue="scepA1Z/4Nak61YjNay/SA==" spinCount="100000" sheet="1" objects="1" scenarios="1"/>
  <dataConsolidate/>
  <mergeCells count="444">
    <mergeCell ref="P10:P11"/>
    <mergeCell ref="Q10:Q11"/>
    <mergeCell ref="J9:S9"/>
    <mergeCell ref="J8:S8"/>
    <mergeCell ref="R10:S11"/>
    <mergeCell ref="H742:H751"/>
    <mergeCell ref="H752:H761"/>
    <mergeCell ref="H762:H771"/>
    <mergeCell ref="H772:H781"/>
    <mergeCell ref="H502:H511"/>
    <mergeCell ref="H512:H521"/>
    <mergeCell ref="H522:H531"/>
    <mergeCell ref="H532:H541"/>
    <mergeCell ref="H542:H551"/>
    <mergeCell ref="H552:H561"/>
    <mergeCell ref="H422:H431"/>
    <mergeCell ref="H432:H441"/>
    <mergeCell ref="H442:H451"/>
    <mergeCell ref="H452:H461"/>
    <mergeCell ref="H462:H471"/>
    <mergeCell ref="H472:H481"/>
    <mergeCell ref="H342:H351"/>
    <mergeCell ref="H352:H361"/>
    <mergeCell ref="H362:H371"/>
    <mergeCell ref="H782:H791"/>
    <mergeCell ref="H792:H801"/>
    <mergeCell ref="H662:H671"/>
    <mergeCell ref="H672:H681"/>
    <mergeCell ref="H682:H691"/>
    <mergeCell ref="H692:H701"/>
    <mergeCell ref="H702:H711"/>
    <mergeCell ref="H712:H721"/>
    <mergeCell ref="H582:H591"/>
    <mergeCell ref="H592:H601"/>
    <mergeCell ref="H602:H611"/>
    <mergeCell ref="H612:H621"/>
    <mergeCell ref="H622:H631"/>
    <mergeCell ref="H632:H641"/>
    <mergeCell ref="H722:H731"/>
    <mergeCell ref="H642:H651"/>
    <mergeCell ref="H102:H111"/>
    <mergeCell ref="H112:H121"/>
    <mergeCell ref="H122:H131"/>
    <mergeCell ref="H132:H141"/>
    <mergeCell ref="H142:H151"/>
    <mergeCell ref="H152:H161"/>
    <mergeCell ref="H162:H171"/>
    <mergeCell ref="H372:H381"/>
    <mergeCell ref="H382:H391"/>
    <mergeCell ref="H262:H271"/>
    <mergeCell ref="H272:H281"/>
    <mergeCell ref="H282:H291"/>
    <mergeCell ref="H292:H301"/>
    <mergeCell ref="H302:H311"/>
    <mergeCell ref="H312:H321"/>
    <mergeCell ref="H322:H331"/>
    <mergeCell ref="H252:H261"/>
    <mergeCell ref="D762:D771"/>
    <mergeCell ref="E762:E771"/>
    <mergeCell ref="F762:F771"/>
    <mergeCell ref="D752:D761"/>
    <mergeCell ref="E752:E761"/>
    <mergeCell ref="F752:F761"/>
    <mergeCell ref="H182:H191"/>
    <mergeCell ref="H192:H201"/>
    <mergeCell ref="H202:H211"/>
    <mergeCell ref="H212:H221"/>
    <mergeCell ref="H222:H231"/>
    <mergeCell ref="H232:H241"/>
    <mergeCell ref="H392:H401"/>
    <mergeCell ref="H732:H741"/>
    <mergeCell ref="D712:D721"/>
    <mergeCell ref="E712:E721"/>
    <mergeCell ref="F712:F721"/>
    <mergeCell ref="D702:D711"/>
    <mergeCell ref="E702:E711"/>
    <mergeCell ref="F702:F711"/>
    <mergeCell ref="D742:D751"/>
    <mergeCell ref="E742:E751"/>
    <mergeCell ref="F742:F751"/>
    <mergeCell ref="F632:F641"/>
    <mergeCell ref="B732:B811"/>
    <mergeCell ref="C732:C811"/>
    <mergeCell ref="D732:D741"/>
    <mergeCell ref="E732:E741"/>
    <mergeCell ref="F732:F741"/>
    <mergeCell ref="H12:H21"/>
    <mergeCell ref="H22:H31"/>
    <mergeCell ref="H32:H41"/>
    <mergeCell ref="H42:H51"/>
    <mergeCell ref="H52:H61"/>
    <mergeCell ref="H802:H811"/>
    <mergeCell ref="D802:D811"/>
    <mergeCell ref="E802:E811"/>
    <mergeCell ref="F802:F811"/>
    <mergeCell ref="D792:D801"/>
    <mergeCell ref="E792:E801"/>
    <mergeCell ref="F792:F801"/>
    <mergeCell ref="D782:D791"/>
    <mergeCell ref="E782:E791"/>
    <mergeCell ref="F782:F791"/>
    <mergeCell ref="D772:D781"/>
    <mergeCell ref="E772:E781"/>
    <mergeCell ref="F772:F781"/>
    <mergeCell ref="F722:F731"/>
    <mergeCell ref="D622:D631"/>
    <mergeCell ref="E622:E631"/>
    <mergeCell ref="F622:F631"/>
    <mergeCell ref="D662:D671"/>
    <mergeCell ref="E662:E671"/>
    <mergeCell ref="F662:F671"/>
    <mergeCell ref="H652:H661"/>
    <mergeCell ref="B652:B731"/>
    <mergeCell ref="C652:C731"/>
    <mergeCell ref="D652:D661"/>
    <mergeCell ref="E652:E661"/>
    <mergeCell ref="F652:F661"/>
    <mergeCell ref="D692:D701"/>
    <mergeCell ref="E692:E701"/>
    <mergeCell ref="F692:F701"/>
    <mergeCell ref="D682:D691"/>
    <mergeCell ref="E682:E691"/>
    <mergeCell ref="F682:F691"/>
    <mergeCell ref="D672:D681"/>
    <mergeCell ref="E672:E681"/>
    <mergeCell ref="F672:F681"/>
    <mergeCell ref="D722:D731"/>
    <mergeCell ref="E722:E731"/>
    <mergeCell ref="F542:F551"/>
    <mergeCell ref="D582:D591"/>
    <mergeCell ref="E582:E591"/>
    <mergeCell ref="F582:F591"/>
    <mergeCell ref="H572:H581"/>
    <mergeCell ref="B572:B651"/>
    <mergeCell ref="C572:C651"/>
    <mergeCell ref="D572:D581"/>
    <mergeCell ref="E572:E581"/>
    <mergeCell ref="F572:F581"/>
    <mergeCell ref="D612:D621"/>
    <mergeCell ref="E612:E621"/>
    <mergeCell ref="F612:F621"/>
    <mergeCell ref="D602:D611"/>
    <mergeCell ref="E602:E611"/>
    <mergeCell ref="F602:F611"/>
    <mergeCell ref="D592:D601"/>
    <mergeCell ref="E592:E601"/>
    <mergeCell ref="F592:F601"/>
    <mergeCell ref="D642:D651"/>
    <mergeCell ref="E642:E651"/>
    <mergeCell ref="F642:F651"/>
    <mergeCell ref="D632:D641"/>
    <mergeCell ref="E632:E641"/>
    <mergeCell ref="H492:H501"/>
    <mergeCell ref="B492:B571"/>
    <mergeCell ref="C492:C571"/>
    <mergeCell ref="D492:D501"/>
    <mergeCell ref="E492:E501"/>
    <mergeCell ref="F492:F501"/>
    <mergeCell ref="D532:D541"/>
    <mergeCell ref="E532:E541"/>
    <mergeCell ref="F532:F541"/>
    <mergeCell ref="D522:D531"/>
    <mergeCell ref="E522:E531"/>
    <mergeCell ref="F522:F531"/>
    <mergeCell ref="D512:D521"/>
    <mergeCell ref="E512:E521"/>
    <mergeCell ref="F512:F521"/>
    <mergeCell ref="H562:H571"/>
    <mergeCell ref="D562:D571"/>
    <mergeCell ref="E562:E571"/>
    <mergeCell ref="F562:F571"/>
    <mergeCell ref="D552:D561"/>
    <mergeCell ref="E552:E561"/>
    <mergeCell ref="F552:F561"/>
    <mergeCell ref="D542:D551"/>
    <mergeCell ref="E542:E551"/>
    <mergeCell ref="E482:E491"/>
    <mergeCell ref="F482:F491"/>
    <mergeCell ref="D472:D481"/>
    <mergeCell ref="E472:E481"/>
    <mergeCell ref="F472:F481"/>
    <mergeCell ref="D462:D471"/>
    <mergeCell ref="E462:E471"/>
    <mergeCell ref="F462:F471"/>
    <mergeCell ref="D502:D511"/>
    <mergeCell ref="E502:E511"/>
    <mergeCell ref="F502:F511"/>
    <mergeCell ref="F392:F401"/>
    <mergeCell ref="D382:D391"/>
    <mergeCell ref="E382:E391"/>
    <mergeCell ref="F382:F391"/>
    <mergeCell ref="D422:D431"/>
    <mergeCell ref="E422:E431"/>
    <mergeCell ref="F422:F431"/>
    <mergeCell ref="H412:H421"/>
    <mergeCell ref="B412:B491"/>
    <mergeCell ref="C412:C491"/>
    <mergeCell ref="D412:D421"/>
    <mergeCell ref="E412:E421"/>
    <mergeCell ref="F412:F421"/>
    <mergeCell ref="D452:D461"/>
    <mergeCell ref="E452:E461"/>
    <mergeCell ref="F452:F461"/>
    <mergeCell ref="D442:D451"/>
    <mergeCell ref="E442:E451"/>
    <mergeCell ref="F442:F451"/>
    <mergeCell ref="D432:D441"/>
    <mergeCell ref="E432:E441"/>
    <mergeCell ref="F432:F441"/>
    <mergeCell ref="H482:H491"/>
    <mergeCell ref="D482:D491"/>
    <mergeCell ref="D342:D351"/>
    <mergeCell ref="E342:E351"/>
    <mergeCell ref="F342:F351"/>
    <mergeCell ref="H332:H341"/>
    <mergeCell ref="B332:B411"/>
    <mergeCell ref="C332:C411"/>
    <mergeCell ref="D332:D341"/>
    <mergeCell ref="E332:E341"/>
    <mergeCell ref="F332:F341"/>
    <mergeCell ref="D372:D381"/>
    <mergeCell ref="E372:E381"/>
    <mergeCell ref="F372:F381"/>
    <mergeCell ref="D362:D371"/>
    <mergeCell ref="E362:E371"/>
    <mergeCell ref="F362:F371"/>
    <mergeCell ref="D352:D361"/>
    <mergeCell ref="E352:E361"/>
    <mergeCell ref="F352:F361"/>
    <mergeCell ref="H402:H411"/>
    <mergeCell ref="D402:D411"/>
    <mergeCell ref="E402:E411"/>
    <mergeCell ref="F402:F411"/>
    <mergeCell ref="D392:D401"/>
    <mergeCell ref="E392:E401"/>
    <mergeCell ref="B252:B331"/>
    <mergeCell ref="C252:C331"/>
    <mergeCell ref="D252:D261"/>
    <mergeCell ref="E252:E261"/>
    <mergeCell ref="F252:F261"/>
    <mergeCell ref="D292:D301"/>
    <mergeCell ref="E292:E301"/>
    <mergeCell ref="F292:F301"/>
    <mergeCell ref="D282:D291"/>
    <mergeCell ref="E282:E291"/>
    <mergeCell ref="F282:F291"/>
    <mergeCell ref="D272:D281"/>
    <mergeCell ref="E272:E281"/>
    <mergeCell ref="F272:F281"/>
    <mergeCell ref="D322:D331"/>
    <mergeCell ref="E322:E331"/>
    <mergeCell ref="F322:F331"/>
    <mergeCell ref="D312:D321"/>
    <mergeCell ref="E312:E321"/>
    <mergeCell ref="F312:F321"/>
    <mergeCell ref="D302:D311"/>
    <mergeCell ref="E302:E311"/>
    <mergeCell ref="F302:F311"/>
    <mergeCell ref="F242:F251"/>
    <mergeCell ref="D232:D241"/>
    <mergeCell ref="E232:E241"/>
    <mergeCell ref="F232:F241"/>
    <mergeCell ref="D222:D231"/>
    <mergeCell ref="E222:E231"/>
    <mergeCell ref="F222:F231"/>
    <mergeCell ref="D262:D271"/>
    <mergeCell ref="E262:E271"/>
    <mergeCell ref="F262:F271"/>
    <mergeCell ref="D142:D151"/>
    <mergeCell ref="E142:E151"/>
    <mergeCell ref="F142:F151"/>
    <mergeCell ref="D182:D191"/>
    <mergeCell ref="E182:E191"/>
    <mergeCell ref="F182:F191"/>
    <mergeCell ref="H172:H181"/>
    <mergeCell ref="B172:B251"/>
    <mergeCell ref="C172:C251"/>
    <mergeCell ref="D172:D181"/>
    <mergeCell ref="E172:E181"/>
    <mergeCell ref="F172:F181"/>
    <mergeCell ref="D212:D221"/>
    <mergeCell ref="E212:E221"/>
    <mergeCell ref="F212:F221"/>
    <mergeCell ref="D202:D211"/>
    <mergeCell ref="E202:E211"/>
    <mergeCell ref="F202:F211"/>
    <mergeCell ref="D192:D201"/>
    <mergeCell ref="E192:E201"/>
    <mergeCell ref="F192:F201"/>
    <mergeCell ref="H242:H251"/>
    <mergeCell ref="D242:D251"/>
    <mergeCell ref="E242:E251"/>
    <mergeCell ref="D102:D111"/>
    <mergeCell ref="E102:E111"/>
    <mergeCell ref="F102:F111"/>
    <mergeCell ref="H92:H101"/>
    <mergeCell ref="B92:B171"/>
    <mergeCell ref="C92:C171"/>
    <mergeCell ref="D92:D101"/>
    <mergeCell ref="E92:E101"/>
    <mergeCell ref="F92:F101"/>
    <mergeCell ref="D132:D141"/>
    <mergeCell ref="E132:E141"/>
    <mergeCell ref="F132:F141"/>
    <mergeCell ref="D122:D131"/>
    <mergeCell ref="E122:E131"/>
    <mergeCell ref="F122:F131"/>
    <mergeCell ref="D112:D121"/>
    <mergeCell ref="E112:E121"/>
    <mergeCell ref="F112:F121"/>
    <mergeCell ref="D162:D171"/>
    <mergeCell ref="E162:E171"/>
    <mergeCell ref="F162:F171"/>
    <mergeCell ref="D152:D161"/>
    <mergeCell ref="E152:E161"/>
    <mergeCell ref="F152:F161"/>
    <mergeCell ref="F32:F41"/>
    <mergeCell ref="H82:H91"/>
    <mergeCell ref="D82:D91"/>
    <mergeCell ref="E82:E91"/>
    <mergeCell ref="F82:F91"/>
    <mergeCell ref="H72:H81"/>
    <mergeCell ref="D72:D81"/>
    <mergeCell ref="E72:E81"/>
    <mergeCell ref="F72:F81"/>
    <mergeCell ref="H62:H71"/>
    <mergeCell ref="D62:D71"/>
    <mergeCell ref="E62:E71"/>
    <mergeCell ref="F62:F71"/>
    <mergeCell ref="D22:D31"/>
    <mergeCell ref="E22:E31"/>
    <mergeCell ref="F22:F31"/>
    <mergeCell ref="C12:C91"/>
    <mergeCell ref="D12:D21"/>
    <mergeCell ref="E12:E21"/>
    <mergeCell ref="F12:F21"/>
    <mergeCell ref="N7:O7"/>
    <mergeCell ref="I12:I21"/>
    <mergeCell ref="I22:I31"/>
    <mergeCell ref="I32:I41"/>
    <mergeCell ref="I42:I51"/>
    <mergeCell ref="I52:I61"/>
    <mergeCell ref="I62:I71"/>
    <mergeCell ref="I72:I81"/>
    <mergeCell ref="I82:I91"/>
    <mergeCell ref="D52:D61"/>
    <mergeCell ref="E52:E61"/>
    <mergeCell ref="F52:F61"/>
    <mergeCell ref="D42:D51"/>
    <mergeCell ref="E42:E51"/>
    <mergeCell ref="F42:F51"/>
    <mergeCell ref="D32:D41"/>
    <mergeCell ref="E32:E41"/>
    <mergeCell ref="P7:Q7"/>
    <mergeCell ref="B4:S4"/>
    <mergeCell ref="B5:C5"/>
    <mergeCell ref="D5:G5"/>
    <mergeCell ref="B1:C1"/>
    <mergeCell ref="D1:G1"/>
    <mergeCell ref="B2:C2"/>
    <mergeCell ref="D2:G2"/>
    <mergeCell ref="B3:C3"/>
    <mergeCell ref="D3:G3"/>
    <mergeCell ref="J7:K7"/>
    <mergeCell ref="I92:I101"/>
    <mergeCell ref="I102:I111"/>
    <mergeCell ref="I112:I121"/>
    <mergeCell ref="I122:I131"/>
    <mergeCell ref="I132:I141"/>
    <mergeCell ref="I142:I151"/>
    <mergeCell ref="I152:I161"/>
    <mergeCell ref="I162:I171"/>
    <mergeCell ref="I172:I181"/>
    <mergeCell ref="I182:I191"/>
    <mergeCell ref="I192:I201"/>
    <mergeCell ref="I202:I211"/>
    <mergeCell ref="I212:I221"/>
    <mergeCell ref="I222:I231"/>
    <mergeCell ref="I232:I241"/>
    <mergeCell ref="I242:I251"/>
    <mergeCell ref="I252:I261"/>
    <mergeCell ref="I262:I271"/>
    <mergeCell ref="I422:I431"/>
    <mergeCell ref="I432:I441"/>
    <mergeCell ref="I442:I451"/>
    <mergeCell ref="I272:I281"/>
    <mergeCell ref="I282:I291"/>
    <mergeCell ref="I292:I301"/>
    <mergeCell ref="I302:I311"/>
    <mergeCell ref="I312:I321"/>
    <mergeCell ref="I322:I331"/>
    <mergeCell ref="I332:I341"/>
    <mergeCell ref="I342:I351"/>
    <mergeCell ref="I352:I361"/>
    <mergeCell ref="I742:I751"/>
    <mergeCell ref="I752:I761"/>
    <mergeCell ref="I762:I771"/>
    <mergeCell ref="I772:I781"/>
    <mergeCell ref="I782:I791"/>
    <mergeCell ref="I792:I801"/>
    <mergeCell ref="I802:I811"/>
    <mergeCell ref="I632:I641"/>
    <mergeCell ref="I642:I651"/>
    <mergeCell ref="I652:I661"/>
    <mergeCell ref="I662:I671"/>
    <mergeCell ref="I672:I681"/>
    <mergeCell ref="I682:I691"/>
    <mergeCell ref="I692:I701"/>
    <mergeCell ref="I702:I711"/>
    <mergeCell ref="I712:I721"/>
    <mergeCell ref="I732:I741"/>
    <mergeCell ref="I542:I551"/>
    <mergeCell ref="I552:I561"/>
    <mergeCell ref="I562:I571"/>
    <mergeCell ref="I572:I581"/>
    <mergeCell ref="I582:I591"/>
    <mergeCell ref="I592:I601"/>
    <mergeCell ref="I602:I611"/>
    <mergeCell ref="I612:I621"/>
    <mergeCell ref="I622:I631"/>
    <mergeCell ref="B12:B91"/>
    <mergeCell ref="G10:G11"/>
    <mergeCell ref="F10:F11"/>
    <mergeCell ref="D10:E11"/>
    <mergeCell ref="C10:C11"/>
    <mergeCell ref="B10:B11"/>
    <mergeCell ref="H10:H11"/>
    <mergeCell ref="I10:I11"/>
    <mergeCell ref="I722:I731"/>
    <mergeCell ref="I452:I461"/>
    <mergeCell ref="I462:I471"/>
    <mergeCell ref="I472:I481"/>
    <mergeCell ref="I482:I491"/>
    <mergeCell ref="I492:I501"/>
    <mergeCell ref="I502:I511"/>
    <mergeCell ref="I512:I521"/>
    <mergeCell ref="I522:I531"/>
    <mergeCell ref="I532:I541"/>
    <mergeCell ref="I362:I371"/>
    <mergeCell ref="I372:I381"/>
    <mergeCell ref="I382:I391"/>
    <mergeCell ref="I392:I401"/>
    <mergeCell ref="I402:I411"/>
    <mergeCell ref="I412:I421"/>
  </mergeCells>
  <conditionalFormatting sqref="H12:H811">
    <cfRule type="expression" dxfId="14" priority="16">
      <formula>H12="Risco Crítico"</formula>
    </cfRule>
    <cfRule type="expression" dxfId="13" priority="17">
      <formula>H12="Risco Alto"</formula>
    </cfRule>
    <cfRule type="expression" dxfId="12" priority="18">
      <formula>H12="Risco Moderado"</formula>
    </cfRule>
    <cfRule type="expression" dxfId="11" priority="19">
      <formula>H12="Risco Pequeno"</formula>
    </cfRule>
    <cfRule type="expression" dxfId="10" priority="20">
      <formula>H12="Risco Insignificante"</formula>
    </cfRule>
  </conditionalFormatting>
  <conditionalFormatting sqref="R12">
    <cfRule type="iconSet" priority="2">
      <iconSet iconSet="4TrafficLights">
        <cfvo type="percent" val="0"/>
        <cfvo type="num" val="1"/>
        <cfvo type="num" val="2"/>
        <cfvo type="num" val="3"/>
      </iconSet>
    </cfRule>
    <cfRule type="iconSet" priority="4">
      <iconSet iconSet="4RedToBlack">
        <cfvo type="percent" val="0"/>
        <cfvo type="percent" val="25"/>
        <cfvo type="percent" val="50"/>
        <cfvo type="percent" val="75"/>
      </iconSet>
    </cfRule>
  </conditionalFormatting>
  <dataValidations count="3">
    <dataValidation type="list" allowBlank="1" showInputMessage="1" showErrorMessage="1" sqref="I12 I22 I192 I32 I42 I52 I62 I72 I82 I92 I102 I112 I122 I132 I142 I152 I162 I172 I182 I332 I202 I212 I222 I232 I242 I252 I262 I272 I282 I292 I302 I312 I322 I532 I342 I512 I352 I362 I372 I382 I392 I402 I412 I422 I432 I442 I452 I462 I472 I482 I492 I502 I522 I542 I712 I552 I562 I572 I582 I592 I602 I612 I622 I632 I642 I652 I662 I672 I682 I692 I702 I722 I732 I742 I752 I762 I772 I782 I792 I802" xr:uid="{BDEA5F17-63F7-4DDE-AE07-FC0B180DE07F}">
      <formula1>"Evitar, Mitigar, Compartilhar ou Transferir, Aceitar"</formula1>
    </dataValidation>
    <dataValidation type="list" allowBlank="1" showInputMessage="1" showErrorMessage="1" sqref="K12:K811" xr:uid="{5E8CB323-B556-42E9-AD00-CE59A938A460}">
      <formula1>"Adotar Controle Novo, Melhorar Controle Existente"</formula1>
    </dataValidation>
    <dataValidation type="list" allowBlank="1" showInputMessage="1" showErrorMessage="1" sqref="R12:R811" xr:uid="{D41640ED-61A4-4E9F-A3B3-1643913B57C3}">
      <formula1>"Não Iniciado, Em andamento, Concluído, Atrasado"</formula1>
    </dataValidation>
  </dataValidations>
  <pageMargins left="0.25" right="0.25" top="0.75" bottom="0.75" header="0.3" footer="0.3"/>
  <pageSetup paperSize="9" scale="37"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1" id="{0E428305-A78F-4C68-A95F-ACDAEEEB8483}">
            <x14:iconSet iconSet="4TrafficLights" showValue="0" custom="1">
              <x14:cfvo type="percent">
                <xm:f>0</xm:f>
              </x14:cfvo>
              <x14:cfvo type="num">
                <xm:f>2</xm:f>
              </x14:cfvo>
              <x14:cfvo type="num">
                <xm:f>3</xm:f>
              </x14:cfvo>
              <x14:cfvo type="num">
                <xm:f>4</xm:f>
              </x14:cfvo>
              <x14:cfIcon iconSet="4TrafficLights" iconId="0"/>
              <x14:cfIcon iconSet="3TrafficLights1" iconId="0"/>
              <x14:cfIcon iconSet="3TrafficLights1" iconId="1"/>
              <x14:cfIcon iconSet="3Symbols" iconId="2"/>
            </x14:iconSet>
          </x14:cfRule>
          <xm:sqref>S12:S831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4ACBC-461E-4799-B47A-98923118028B}">
  <sheetPr>
    <pageSetUpPr fitToPage="1"/>
  </sheetPr>
  <dimension ref="A1:R841"/>
  <sheetViews>
    <sheetView showGridLines="0" topLeftCell="G1" zoomScale="78" zoomScaleNormal="78" workbookViewId="0">
      <selection activeCell="I12" sqref="I12:I21"/>
    </sheetView>
  </sheetViews>
  <sheetFormatPr defaultColWidth="8.85546875" defaultRowHeight="14.25" x14ac:dyDescent="0.2"/>
  <cols>
    <col min="1" max="1" width="0.7109375" style="62" customWidth="1"/>
    <col min="2" max="2" width="10.7109375" style="62" customWidth="1"/>
    <col min="3" max="3" width="21" style="62" customWidth="1"/>
    <col min="4" max="4" width="7.85546875" style="62" customWidth="1"/>
    <col min="5" max="5" width="33.42578125" style="62" customWidth="1"/>
    <col min="6" max="6" width="30.85546875" style="62" customWidth="1"/>
    <col min="7" max="7" width="25.28515625" style="62" customWidth="1"/>
    <col min="8" max="8" width="9.7109375" style="127" customWidth="1"/>
    <col min="9" max="9" width="16.85546875" style="127" customWidth="1"/>
    <col min="10" max="10" width="52.5703125" style="127" customWidth="1"/>
    <col min="11" max="11" width="22.7109375" style="127" customWidth="1"/>
    <col min="12" max="12" width="25.85546875" style="127" customWidth="1"/>
    <col min="13" max="13" width="28.42578125" style="127" customWidth="1"/>
    <col min="14" max="14" width="22.7109375" style="127" customWidth="1"/>
    <col min="15" max="15" width="26.42578125" style="127" customWidth="1"/>
    <col min="16" max="16" width="20.42578125" style="127" customWidth="1"/>
    <col min="17" max="17" width="0.85546875" style="127" hidden="1" customWidth="1"/>
    <col min="18" max="18" width="6.140625" style="127" hidden="1" customWidth="1"/>
    <col min="19" max="16384" width="8.85546875" style="62"/>
  </cols>
  <sheetData>
    <row r="1" spans="1:18" ht="15" x14ac:dyDescent="0.2">
      <c r="B1" s="580" t="str">
        <f>'Mapa de Risco'!B3:C3</f>
        <v>Processo:</v>
      </c>
      <c r="C1" s="580"/>
      <c r="D1" s="581" t="str">
        <f>'Mapa de Risco'!D3</f>
        <v>A nível de Unidade ou Subunidade, Informar o assunto dos Processos, caso não seja um processo, mas um objetivo estratégico, por favor descreva-o.</v>
      </c>
      <c r="E1" s="581"/>
      <c r="F1" s="581"/>
      <c r="G1" s="581"/>
      <c r="H1" s="95"/>
      <c r="I1" s="95"/>
      <c r="J1" s="95"/>
      <c r="K1" s="95"/>
      <c r="L1" s="95"/>
      <c r="M1" s="95"/>
      <c r="N1" s="95"/>
      <c r="O1" s="95"/>
      <c r="P1" s="95"/>
      <c r="Q1" s="95"/>
      <c r="R1" s="95"/>
    </row>
    <row r="2" spans="1:18" ht="13.9" customHeight="1" x14ac:dyDescent="0.2">
      <c r="B2" s="580" t="str">
        <f>'Mapa de Risco'!B4:C4</f>
        <v>Responsável pelo Processo:</v>
      </c>
      <c r="C2" s="580" t="s">
        <v>48</v>
      </c>
      <c r="D2" s="581" t="str">
        <f>'Mapa de Risco'!D4</f>
        <v>Informe o nome completo do Responsável DIRETO pelo processo/objetivo estratégico Unidade/Subunidade</v>
      </c>
      <c r="E2" s="581"/>
      <c r="F2" s="581"/>
      <c r="G2" s="581"/>
      <c r="H2" s="95"/>
      <c r="I2" s="95"/>
      <c r="J2" s="95"/>
      <c r="K2" s="95"/>
      <c r="L2" s="95"/>
      <c r="M2" s="95"/>
      <c r="N2" s="95"/>
      <c r="O2" s="95"/>
      <c r="P2" s="95"/>
      <c r="Q2" s="95"/>
      <c r="R2" s="95"/>
    </row>
    <row r="3" spans="1:18" ht="13.9" customHeight="1" x14ac:dyDescent="0.2">
      <c r="B3" s="582" t="str">
        <f>'Mapa de Risco'!B5:C5</f>
        <v>Objetivo do Processo:</v>
      </c>
      <c r="C3" s="582" t="s">
        <v>43</v>
      </c>
      <c r="D3" s="581" t="str">
        <f>'Mapa de Risco'!D5</f>
        <v>Informar o objetivo final do processo.</v>
      </c>
      <c r="E3" s="581"/>
      <c r="F3" s="581"/>
      <c r="G3" s="581"/>
      <c r="H3" s="95"/>
      <c r="I3" s="95"/>
      <c r="J3" s="95"/>
      <c r="K3" s="95"/>
      <c r="L3" s="95"/>
      <c r="M3" s="95"/>
      <c r="N3" s="95"/>
      <c r="O3" s="95"/>
      <c r="P3" s="95"/>
      <c r="Q3" s="95"/>
      <c r="R3" s="95"/>
    </row>
    <row r="4" spans="1:18" s="100" customFormat="1" ht="13.9" customHeight="1" x14ac:dyDescent="0.2">
      <c r="A4" s="99"/>
      <c r="B4" s="589" t="s">
        <v>264</v>
      </c>
      <c r="C4" s="589"/>
      <c r="D4" s="589"/>
      <c r="E4" s="589"/>
      <c r="F4" s="589"/>
      <c r="G4" s="589"/>
      <c r="H4" s="589"/>
      <c r="I4" s="589"/>
      <c r="J4" s="589"/>
      <c r="K4" s="589"/>
      <c r="L4" s="589"/>
      <c r="M4" s="589"/>
      <c r="N4" s="589"/>
      <c r="O4" s="589"/>
      <c r="P4" s="589"/>
      <c r="Q4" s="589"/>
      <c r="R4" s="589"/>
    </row>
    <row r="5" spans="1:18" s="96" customFormat="1" ht="18" hidden="1" customHeight="1" x14ac:dyDescent="0.2">
      <c r="B5" s="573"/>
      <c r="C5" s="573"/>
      <c r="D5" s="710"/>
      <c r="E5" s="710"/>
      <c r="F5" s="710"/>
      <c r="G5" s="710"/>
      <c r="H5" s="101"/>
      <c r="I5" s="101"/>
      <c r="J5" s="101"/>
      <c r="K5" s="101"/>
      <c r="L5" s="101"/>
      <c r="M5" s="101"/>
      <c r="N5" s="101"/>
      <c r="O5" s="101"/>
      <c r="P5" s="101"/>
      <c r="Q5" s="101"/>
      <c r="R5" s="101"/>
    </row>
    <row r="6" spans="1:18" ht="4.9000000000000004" customHeight="1" x14ac:dyDescent="0.2">
      <c r="H6" s="185"/>
      <c r="I6" s="185"/>
      <c r="J6" s="185"/>
      <c r="K6" s="185"/>
      <c r="L6" s="185"/>
      <c r="M6" s="185"/>
      <c r="N6" s="185"/>
      <c r="O6" s="185"/>
      <c r="P6" s="185"/>
      <c r="Q6" s="185"/>
      <c r="R6" s="185"/>
    </row>
    <row r="7" spans="1:18" ht="14.45" customHeight="1" thickBot="1" x14ac:dyDescent="0.25">
      <c r="A7" s="70"/>
      <c r="B7" s="156"/>
      <c r="C7" s="156"/>
      <c r="D7" s="157"/>
      <c r="E7" s="156"/>
      <c r="F7" s="158"/>
      <c r="H7" s="186"/>
      <c r="I7" s="186"/>
      <c r="J7" s="765" t="s">
        <v>243</v>
      </c>
      <c r="K7" s="765"/>
      <c r="L7" s="186" t="s">
        <v>244</v>
      </c>
      <c r="M7" s="187" t="s">
        <v>245</v>
      </c>
      <c r="N7" s="767" t="s">
        <v>246</v>
      </c>
      <c r="O7" s="767"/>
      <c r="P7" s="286" t="s">
        <v>344</v>
      </c>
      <c r="Q7" s="186"/>
      <c r="R7" s="186"/>
    </row>
    <row r="8" spans="1:18" s="192" customFormat="1" ht="15.6" customHeight="1" thickTop="1" thickBot="1" x14ac:dyDescent="0.25">
      <c r="A8" s="188"/>
      <c r="B8" s="189"/>
      <c r="C8" s="189"/>
      <c r="D8" s="189"/>
      <c r="E8" s="189"/>
      <c r="F8" s="189"/>
      <c r="G8" s="190"/>
      <c r="H8" s="191"/>
      <c r="I8" s="191"/>
      <c r="J8" s="775" t="s">
        <v>258</v>
      </c>
      <c r="K8" s="776"/>
      <c r="L8" s="776"/>
      <c r="M8" s="776"/>
      <c r="N8" s="776"/>
      <c r="O8" s="776"/>
      <c r="P8" s="776"/>
      <c r="Q8" s="776"/>
      <c r="R8" s="777"/>
    </row>
    <row r="9" spans="1:18" ht="2.4500000000000002" hidden="1" customHeight="1" thickTop="1" thickBot="1" x14ac:dyDescent="0.25">
      <c r="B9" s="193"/>
      <c r="C9" s="193"/>
      <c r="D9" s="194"/>
      <c r="E9" s="193"/>
      <c r="F9" s="195"/>
      <c r="G9" s="196"/>
      <c r="H9" s="197"/>
      <c r="I9" s="197"/>
      <c r="J9" s="774"/>
      <c r="K9" s="774"/>
      <c r="L9" s="774"/>
      <c r="M9" s="774"/>
      <c r="N9" s="774"/>
      <c r="O9" s="774"/>
      <c r="P9" s="774"/>
      <c r="Q9" s="774"/>
      <c r="R9" s="774"/>
    </row>
    <row r="10" spans="1:18" s="70" customFormat="1" ht="17.45" customHeight="1" thickTop="1" x14ac:dyDescent="0.2">
      <c r="A10" s="198"/>
      <c r="B10" s="755" t="s">
        <v>87</v>
      </c>
      <c r="C10" s="755" t="s">
        <v>88</v>
      </c>
      <c r="D10" s="755" t="s">
        <v>59</v>
      </c>
      <c r="E10" s="755"/>
      <c r="F10" s="754" t="s">
        <v>91</v>
      </c>
      <c r="G10" s="754" t="s">
        <v>345</v>
      </c>
      <c r="H10" s="756" t="s">
        <v>250</v>
      </c>
      <c r="I10" s="756" t="s">
        <v>251</v>
      </c>
      <c r="J10" s="199" t="s">
        <v>254</v>
      </c>
      <c r="K10" s="199" t="s">
        <v>252</v>
      </c>
      <c r="L10" s="214"/>
      <c r="M10" s="215"/>
      <c r="N10" s="199" t="s">
        <v>254</v>
      </c>
      <c r="O10" s="199" t="s">
        <v>255</v>
      </c>
      <c r="P10" s="199" t="s">
        <v>241</v>
      </c>
      <c r="Q10" s="778" t="s">
        <v>247</v>
      </c>
      <c r="R10" s="778"/>
    </row>
    <row r="11" spans="1:18" s="204" customFormat="1" ht="43.9" customHeight="1" x14ac:dyDescent="0.2">
      <c r="A11" s="202"/>
      <c r="B11" s="755"/>
      <c r="C11" s="755"/>
      <c r="D11" s="755"/>
      <c r="E11" s="755"/>
      <c r="F11" s="754"/>
      <c r="G11" s="754"/>
      <c r="H11" s="756"/>
      <c r="I11" s="756"/>
      <c r="J11" s="301" t="s">
        <v>431</v>
      </c>
      <c r="K11" s="216" t="s">
        <v>253</v>
      </c>
      <c r="L11" s="216" t="s">
        <v>242</v>
      </c>
      <c r="M11" s="201" t="s">
        <v>240</v>
      </c>
      <c r="N11" s="216" t="s">
        <v>248</v>
      </c>
      <c r="O11" s="216" t="s">
        <v>259</v>
      </c>
      <c r="P11" s="302" t="s">
        <v>432</v>
      </c>
      <c r="Q11" s="778"/>
      <c r="R11" s="778"/>
    </row>
    <row r="12" spans="1:18" s="78" customFormat="1" ht="55.9" customHeight="1" thickBot="1" x14ac:dyDescent="0.25">
      <c r="B12" s="457" t="str">
        <f>'Mapa de Risco'!B12:B91</f>
        <v>Subp.01</v>
      </c>
      <c r="C12" s="458" t="str">
        <f>'Mapa de Risco'!C12:C91</f>
        <v xml:space="preserve">É o detalhamento do processo em etapas (caso não haja, repetir o processo neste campo)..
</v>
      </c>
      <c r="D12" s="457" t="str">
        <f>'Mapa de Risco'!D12:D21</f>
        <v>FCS.01</v>
      </c>
      <c r="E12" s="489" t="str">
        <f>'Mapa de Risco'!E12:E21</f>
        <v xml:space="preserve">  Ex.:                                                                                  
Planejamento</v>
      </c>
      <c r="F12" s="614" t="str">
        <f>'Mapa de Risco'!G12:G21</f>
        <v>Evento 1                                      É a negação do fator crítico de sucesso</v>
      </c>
      <c r="G12" s="125" t="str">
        <f>'Mapa de Risco'!H12</f>
        <v>Efeito do risco</v>
      </c>
      <c r="H12" s="773" t="str">
        <f>'Avaliar os Controles Existent.'!AD12:AD21</f>
        <v>Risco Insignificante</v>
      </c>
      <c r="I12" s="783" t="str">
        <f>'Plano de ação'!I12:I21</f>
        <v>Evitar</v>
      </c>
      <c r="J12" s="207" t="s">
        <v>28</v>
      </c>
      <c r="K12" s="207"/>
      <c r="L12" s="207" t="s">
        <v>28</v>
      </c>
      <c r="M12" s="207" t="s">
        <v>28</v>
      </c>
      <c r="N12" s="207" t="s">
        <v>28</v>
      </c>
      <c r="O12" s="207" t="s">
        <v>28</v>
      </c>
      <c r="P12" s="207" t="s">
        <v>265</v>
      </c>
      <c r="Q12" s="207"/>
      <c r="R12" s="16" t="str">
        <f>IF(Q12="","",IF(Q12="Concluído",4,IF(Q12="Em andamento",3,IF(Q12="Atrasado",2,IF(Q12="Não iniciado",1)))))</f>
        <v/>
      </c>
    </row>
    <row r="13" spans="1:18" s="78" customFormat="1" ht="15" customHeight="1" thickTop="1" thickBot="1" x14ac:dyDescent="0.25">
      <c r="B13" s="446"/>
      <c r="C13" s="459"/>
      <c r="D13" s="446"/>
      <c r="E13" s="490"/>
      <c r="F13" s="766"/>
      <c r="G13" s="125">
        <f>'Mapa de Risco'!H13</f>
        <v>0</v>
      </c>
      <c r="H13" s="770"/>
      <c r="I13" s="783"/>
      <c r="J13" s="207" t="s">
        <v>28</v>
      </c>
      <c r="K13" s="208"/>
      <c r="L13" s="207" t="s">
        <v>28</v>
      </c>
      <c r="M13" s="207" t="s">
        <v>28</v>
      </c>
      <c r="N13" s="207" t="s">
        <v>28</v>
      </c>
      <c r="O13" s="207" t="s">
        <v>28</v>
      </c>
      <c r="P13" s="207" t="s">
        <v>265</v>
      </c>
      <c r="Q13" s="208"/>
      <c r="R13" s="9" t="str">
        <f t="shared" ref="R13:R76" si="0">IF(Q13="","",IF(Q13="Concluído",4,IF(Q13="Em andamento",3,IF(Q13="Atrasado",2,IF(Q13="Não iniciado",1)))))</f>
        <v/>
      </c>
    </row>
    <row r="14" spans="1:18" s="78" customFormat="1" ht="14.45" customHeight="1" thickTop="1" thickBot="1" x14ac:dyDescent="0.25">
      <c r="B14" s="446"/>
      <c r="C14" s="459"/>
      <c r="D14" s="446"/>
      <c r="E14" s="490"/>
      <c r="F14" s="766"/>
      <c r="G14" s="125">
        <f>'Mapa de Risco'!H14</f>
        <v>0</v>
      </c>
      <c r="H14" s="770"/>
      <c r="I14" s="783"/>
      <c r="J14" s="207" t="s">
        <v>28</v>
      </c>
      <c r="K14" s="208"/>
      <c r="L14" s="207" t="s">
        <v>28</v>
      </c>
      <c r="M14" s="207" t="s">
        <v>28</v>
      </c>
      <c r="N14" s="207" t="s">
        <v>28</v>
      </c>
      <c r="O14" s="207" t="s">
        <v>28</v>
      </c>
      <c r="P14" s="207" t="s">
        <v>265</v>
      </c>
      <c r="Q14" s="208"/>
      <c r="R14" s="9" t="str">
        <f t="shared" si="0"/>
        <v/>
      </c>
    </row>
    <row r="15" spans="1:18" s="78" customFormat="1" ht="15" customHeight="1" thickTop="1" thickBot="1" x14ac:dyDescent="0.25">
      <c r="B15" s="446"/>
      <c r="C15" s="459"/>
      <c r="D15" s="446"/>
      <c r="E15" s="490"/>
      <c r="F15" s="766"/>
      <c r="G15" s="125">
        <f>'Mapa de Risco'!H15</f>
        <v>0</v>
      </c>
      <c r="H15" s="770"/>
      <c r="I15" s="783"/>
      <c r="J15" s="207" t="s">
        <v>28</v>
      </c>
      <c r="K15" s="208"/>
      <c r="L15" s="207" t="s">
        <v>28</v>
      </c>
      <c r="M15" s="207" t="s">
        <v>28</v>
      </c>
      <c r="N15" s="207" t="s">
        <v>28</v>
      </c>
      <c r="O15" s="207" t="s">
        <v>28</v>
      </c>
      <c r="P15" s="207" t="s">
        <v>265</v>
      </c>
      <c r="Q15" s="208"/>
      <c r="R15" s="9" t="str">
        <f t="shared" si="0"/>
        <v/>
      </c>
    </row>
    <row r="16" spans="1:18" s="78" customFormat="1" ht="14.45" customHeight="1" thickTop="1" thickBot="1" x14ac:dyDescent="0.25">
      <c r="B16" s="446"/>
      <c r="C16" s="459"/>
      <c r="D16" s="446"/>
      <c r="E16" s="490"/>
      <c r="F16" s="766"/>
      <c r="G16" s="125">
        <f>'Mapa de Risco'!H16</f>
        <v>0</v>
      </c>
      <c r="H16" s="770"/>
      <c r="I16" s="783"/>
      <c r="J16" s="207" t="s">
        <v>28</v>
      </c>
      <c r="K16" s="208"/>
      <c r="L16" s="207" t="s">
        <v>28</v>
      </c>
      <c r="M16" s="207" t="s">
        <v>28</v>
      </c>
      <c r="N16" s="207" t="s">
        <v>28</v>
      </c>
      <c r="O16" s="207" t="s">
        <v>28</v>
      </c>
      <c r="P16" s="207" t="s">
        <v>265</v>
      </c>
      <c r="Q16" s="208"/>
      <c r="R16" s="9" t="str">
        <f t="shared" si="0"/>
        <v/>
      </c>
    </row>
    <row r="17" spans="2:18" s="78" customFormat="1" ht="14.45" customHeight="1" thickTop="1" thickBot="1" x14ac:dyDescent="0.25">
      <c r="B17" s="446"/>
      <c r="C17" s="459"/>
      <c r="D17" s="446"/>
      <c r="E17" s="490"/>
      <c r="F17" s="766"/>
      <c r="G17" s="125">
        <f>'Mapa de Risco'!H17</f>
        <v>0</v>
      </c>
      <c r="H17" s="770"/>
      <c r="I17" s="783"/>
      <c r="J17" s="207" t="s">
        <v>28</v>
      </c>
      <c r="K17" s="208"/>
      <c r="L17" s="207" t="s">
        <v>28</v>
      </c>
      <c r="M17" s="207" t="s">
        <v>28</v>
      </c>
      <c r="N17" s="207" t="s">
        <v>28</v>
      </c>
      <c r="O17" s="207" t="s">
        <v>28</v>
      </c>
      <c r="P17" s="207" t="s">
        <v>265</v>
      </c>
      <c r="Q17" s="208"/>
      <c r="R17" s="9" t="str">
        <f t="shared" si="0"/>
        <v/>
      </c>
    </row>
    <row r="18" spans="2:18" s="78" customFormat="1" ht="14.45" customHeight="1" thickTop="1" thickBot="1" x14ac:dyDescent="0.25">
      <c r="B18" s="446"/>
      <c r="C18" s="459"/>
      <c r="D18" s="446"/>
      <c r="E18" s="490"/>
      <c r="F18" s="766"/>
      <c r="G18" s="125">
        <f>'Mapa de Risco'!H18</f>
        <v>0</v>
      </c>
      <c r="H18" s="770"/>
      <c r="I18" s="783"/>
      <c r="J18" s="207" t="s">
        <v>28</v>
      </c>
      <c r="K18" s="208"/>
      <c r="L18" s="207" t="s">
        <v>28</v>
      </c>
      <c r="M18" s="207" t="s">
        <v>28</v>
      </c>
      <c r="N18" s="207" t="s">
        <v>28</v>
      </c>
      <c r="O18" s="207" t="s">
        <v>28</v>
      </c>
      <c r="P18" s="207" t="s">
        <v>265</v>
      </c>
      <c r="Q18" s="208"/>
      <c r="R18" s="9" t="str">
        <f t="shared" si="0"/>
        <v/>
      </c>
    </row>
    <row r="19" spans="2:18" s="78" customFormat="1" ht="14.45" customHeight="1" thickTop="1" thickBot="1" x14ac:dyDescent="0.25">
      <c r="B19" s="446"/>
      <c r="C19" s="459"/>
      <c r="D19" s="446"/>
      <c r="E19" s="490"/>
      <c r="F19" s="766"/>
      <c r="G19" s="125">
        <f>'Mapa de Risco'!H19</f>
        <v>0</v>
      </c>
      <c r="H19" s="770"/>
      <c r="I19" s="783"/>
      <c r="J19" s="207" t="s">
        <v>28</v>
      </c>
      <c r="K19" s="208"/>
      <c r="L19" s="207" t="s">
        <v>28</v>
      </c>
      <c r="M19" s="207" t="s">
        <v>28</v>
      </c>
      <c r="N19" s="207" t="s">
        <v>28</v>
      </c>
      <c r="O19" s="207" t="s">
        <v>28</v>
      </c>
      <c r="P19" s="207" t="s">
        <v>265</v>
      </c>
      <c r="Q19" s="208"/>
      <c r="R19" s="9" t="str">
        <f t="shared" si="0"/>
        <v/>
      </c>
    </row>
    <row r="20" spans="2:18" s="78" customFormat="1" ht="14.45" customHeight="1" thickTop="1" thickBot="1" x14ac:dyDescent="0.25">
      <c r="B20" s="446"/>
      <c r="C20" s="459"/>
      <c r="D20" s="446"/>
      <c r="E20" s="490"/>
      <c r="F20" s="766"/>
      <c r="G20" s="125">
        <f>'Mapa de Risco'!H20</f>
        <v>0</v>
      </c>
      <c r="H20" s="770"/>
      <c r="I20" s="783"/>
      <c r="J20" s="207" t="s">
        <v>28</v>
      </c>
      <c r="K20" s="208"/>
      <c r="L20" s="207" t="s">
        <v>28</v>
      </c>
      <c r="M20" s="207" t="s">
        <v>28</v>
      </c>
      <c r="N20" s="207" t="s">
        <v>28</v>
      </c>
      <c r="O20" s="207" t="s">
        <v>28</v>
      </c>
      <c r="P20" s="207" t="s">
        <v>265</v>
      </c>
      <c r="Q20" s="208"/>
      <c r="R20" s="9" t="str">
        <f t="shared" si="0"/>
        <v/>
      </c>
    </row>
    <row r="21" spans="2:18" s="78" customFormat="1" ht="15.6" customHeight="1" thickTop="1" thickBot="1" x14ac:dyDescent="0.25">
      <c r="B21" s="446"/>
      <c r="C21" s="459"/>
      <c r="D21" s="447"/>
      <c r="E21" s="491"/>
      <c r="F21" s="766"/>
      <c r="G21" s="125">
        <f>'Mapa de Risco'!H21</f>
        <v>0</v>
      </c>
      <c r="H21" s="770"/>
      <c r="I21" s="784"/>
      <c r="J21" s="207" t="s">
        <v>28</v>
      </c>
      <c r="K21" s="208"/>
      <c r="L21" s="207" t="s">
        <v>28</v>
      </c>
      <c r="M21" s="207" t="s">
        <v>28</v>
      </c>
      <c r="N21" s="207" t="s">
        <v>28</v>
      </c>
      <c r="O21" s="207" t="s">
        <v>28</v>
      </c>
      <c r="P21" s="207" t="s">
        <v>265</v>
      </c>
      <c r="Q21" s="208"/>
      <c r="R21" s="9" t="str">
        <f t="shared" si="0"/>
        <v/>
      </c>
    </row>
    <row r="22" spans="2:18" s="78" customFormat="1" ht="14.45" customHeight="1" thickTop="1" thickBot="1" x14ac:dyDescent="0.25">
      <c r="B22" s="446"/>
      <c r="C22" s="459"/>
      <c r="D22" s="457" t="str">
        <f>'Mapa de Risco'!D22:D31</f>
        <v>FCS.02</v>
      </c>
      <c r="E22" s="590" t="str">
        <f>'Mapa de Risco'!E22:E31</f>
        <v>Recursos Humanos</v>
      </c>
      <c r="F22" s="766" t="str">
        <f>'Mapa de Risco'!G22:G31</f>
        <v>Evento 2</v>
      </c>
      <c r="G22" s="125">
        <f>'Mapa de Risco'!H22</f>
        <v>0</v>
      </c>
      <c r="H22" s="770" t="str">
        <f>'Avaliar os Controles Existent.'!AD22:AD31</f>
        <v/>
      </c>
      <c r="I22" s="781">
        <f>'Plano de ação'!I22:I31</f>
        <v>0</v>
      </c>
      <c r="J22" s="207" t="s">
        <v>28</v>
      </c>
      <c r="K22" s="208"/>
      <c r="L22" s="207" t="s">
        <v>28</v>
      </c>
      <c r="M22" s="207" t="s">
        <v>28</v>
      </c>
      <c r="N22" s="207" t="s">
        <v>28</v>
      </c>
      <c r="O22" s="207" t="s">
        <v>28</v>
      </c>
      <c r="P22" s="207" t="s">
        <v>265</v>
      </c>
      <c r="Q22" s="208"/>
      <c r="R22" s="9" t="str">
        <f t="shared" si="0"/>
        <v/>
      </c>
    </row>
    <row r="23" spans="2:18" s="78" customFormat="1" ht="15.6" customHeight="1" thickTop="1" thickBot="1" x14ac:dyDescent="0.25">
      <c r="B23" s="446"/>
      <c r="C23" s="459"/>
      <c r="D23" s="446"/>
      <c r="E23" s="490"/>
      <c r="F23" s="766"/>
      <c r="G23" s="125">
        <f>'Mapa de Risco'!H23</f>
        <v>0</v>
      </c>
      <c r="H23" s="770"/>
      <c r="I23" s="781"/>
      <c r="J23" s="207" t="s">
        <v>28</v>
      </c>
      <c r="K23" s="208"/>
      <c r="L23" s="207" t="s">
        <v>28</v>
      </c>
      <c r="M23" s="207" t="s">
        <v>28</v>
      </c>
      <c r="N23" s="207" t="s">
        <v>28</v>
      </c>
      <c r="O23" s="207" t="s">
        <v>28</v>
      </c>
      <c r="P23" s="207" t="s">
        <v>265</v>
      </c>
      <c r="Q23" s="208"/>
      <c r="R23" s="9" t="str">
        <f t="shared" si="0"/>
        <v/>
      </c>
    </row>
    <row r="24" spans="2:18" s="78" customFormat="1" ht="15.6" customHeight="1" thickTop="1" thickBot="1" x14ac:dyDescent="0.25">
      <c r="B24" s="446"/>
      <c r="C24" s="459"/>
      <c r="D24" s="446"/>
      <c r="E24" s="490"/>
      <c r="F24" s="766"/>
      <c r="G24" s="125">
        <f>'Mapa de Risco'!H24</f>
        <v>0</v>
      </c>
      <c r="H24" s="770"/>
      <c r="I24" s="781"/>
      <c r="J24" s="207" t="s">
        <v>28</v>
      </c>
      <c r="K24" s="208"/>
      <c r="L24" s="207" t="s">
        <v>28</v>
      </c>
      <c r="M24" s="207" t="s">
        <v>28</v>
      </c>
      <c r="N24" s="207" t="s">
        <v>28</v>
      </c>
      <c r="O24" s="207" t="s">
        <v>28</v>
      </c>
      <c r="P24" s="207" t="s">
        <v>265</v>
      </c>
      <c r="Q24" s="208"/>
      <c r="R24" s="9" t="str">
        <f t="shared" si="0"/>
        <v/>
      </c>
    </row>
    <row r="25" spans="2:18" s="78" customFormat="1" ht="15.6" customHeight="1" thickTop="1" thickBot="1" x14ac:dyDescent="0.25">
      <c r="B25" s="446"/>
      <c r="C25" s="459"/>
      <c r="D25" s="446"/>
      <c r="E25" s="490"/>
      <c r="F25" s="766"/>
      <c r="G25" s="125">
        <f>'Mapa de Risco'!H25</f>
        <v>0</v>
      </c>
      <c r="H25" s="770"/>
      <c r="I25" s="781"/>
      <c r="J25" s="207" t="s">
        <v>28</v>
      </c>
      <c r="K25" s="208"/>
      <c r="L25" s="207" t="s">
        <v>28</v>
      </c>
      <c r="M25" s="207" t="s">
        <v>28</v>
      </c>
      <c r="N25" s="207" t="s">
        <v>28</v>
      </c>
      <c r="O25" s="207" t="s">
        <v>28</v>
      </c>
      <c r="P25" s="207" t="s">
        <v>265</v>
      </c>
      <c r="Q25" s="208"/>
      <c r="R25" s="9" t="str">
        <f t="shared" si="0"/>
        <v/>
      </c>
    </row>
    <row r="26" spans="2:18" s="78" customFormat="1" ht="15.6" customHeight="1" thickTop="1" thickBot="1" x14ac:dyDescent="0.25">
      <c r="B26" s="446"/>
      <c r="C26" s="459"/>
      <c r="D26" s="446"/>
      <c r="E26" s="490"/>
      <c r="F26" s="766"/>
      <c r="G26" s="125">
        <f>'Mapa de Risco'!H26</f>
        <v>0</v>
      </c>
      <c r="H26" s="770"/>
      <c r="I26" s="781"/>
      <c r="J26" s="207" t="s">
        <v>28</v>
      </c>
      <c r="K26" s="208"/>
      <c r="L26" s="207" t="s">
        <v>28</v>
      </c>
      <c r="M26" s="207" t="s">
        <v>28</v>
      </c>
      <c r="N26" s="207" t="s">
        <v>28</v>
      </c>
      <c r="O26" s="207" t="s">
        <v>28</v>
      </c>
      <c r="P26" s="207" t="s">
        <v>265</v>
      </c>
      <c r="Q26" s="208"/>
      <c r="R26" s="9" t="str">
        <f t="shared" si="0"/>
        <v/>
      </c>
    </row>
    <row r="27" spans="2:18" s="78" customFormat="1" ht="15.6" customHeight="1" thickTop="1" thickBot="1" x14ac:dyDescent="0.25">
      <c r="B27" s="446"/>
      <c r="C27" s="459"/>
      <c r="D27" s="446"/>
      <c r="E27" s="490"/>
      <c r="F27" s="766"/>
      <c r="G27" s="125">
        <f>'Mapa de Risco'!H27</f>
        <v>0</v>
      </c>
      <c r="H27" s="770"/>
      <c r="I27" s="781"/>
      <c r="J27" s="207" t="s">
        <v>28</v>
      </c>
      <c r="K27" s="208"/>
      <c r="L27" s="207" t="s">
        <v>28</v>
      </c>
      <c r="M27" s="207" t="s">
        <v>28</v>
      </c>
      <c r="N27" s="207" t="s">
        <v>28</v>
      </c>
      <c r="O27" s="207" t="s">
        <v>28</v>
      </c>
      <c r="P27" s="207" t="s">
        <v>265</v>
      </c>
      <c r="Q27" s="208"/>
      <c r="R27" s="9" t="str">
        <f t="shared" si="0"/>
        <v/>
      </c>
    </row>
    <row r="28" spans="2:18" s="78" customFormat="1" ht="15.6" customHeight="1" thickTop="1" thickBot="1" x14ac:dyDescent="0.25">
      <c r="B28" s="446"/>
      <c r="C28" s="459"/>
      <c r="D28" s="446"/>
      <c r="E28" s="490"/>
      <c r="F28" s="766"/>
      <c r="G28" s="125">
        <f>'Mapa de Risco'!H28</f>
        <v>0</v>
      </c>
      <c r="H28" s="770"/>
      <c r="I28" s="781"/>
      <c r="J28" s="207" t="s">
        <v>28</v>
      </c>
      <c r="K28" s="208"/>
      <c r="L28" s="207" t="s">
        <v>28</v>
      </c>
      <c r="M28" s="207" t="s">
        <v>28</v>
      </c>
      <c r="N28" s="207" t="s">
        <v>28</v>
      </c>
      <c r="O28" s="207" t="s">
        <v>28</v>
      </c>
      <c r="P28" s="207" t="s">
        <v>265</v>
      </c>
      <c r="Q28" s="208"/>
      <c r="R28" s="9" t="str">
        <f t="shared" si="0"/>
        <v/>
      </c>
    </row>
    <row r="29" spans="2:18" s="78" customFormat="1" ht="15.6" customHeight="1" thickTop="1" thickBot="1" x14ac:dyDescent="0.25">
      <c r="B29" s="446"/>
      <c r="C29" s="459"/>
      <c r="D29" s="446"/>
      <c r="E29" s="490"/>
      <c r="F29" s="766"/>
      <c r="G29" s="125">
        <f>'Mapa de Risco'!H29</f>
        <v>0</v>
      </c>
      <c r="H29" s="770"/>
      <c r="I29" s="781"/>
      <c r="J29" s="207" t="s">
        <v>28</v>
      </c>
      <c r="K29" s="208"/>
      <c r="L29" s="207" t="s">
        <v>28</v>
      </c>
      <c r="M29" s="207" t="s">
        <v>28</v>
      </c>
      <c r="N29" s="207" t="s">
        <v>28</v>
      </c>
      <c r="O29" s="207" t="s">
        <v>28</v>
      </c>
      <c r="P29" s="207" t="s">
        <v>265</v>
      </c>
      <c r="Q29" s="208"/>
      <c r="R29" s="9" t="str">
        <f t="shared" si="0"/>
        <v/>
      </c>
    </row>
    <row r="30" spans="2:18" s="78" customFormat="1" ht="15.6" customHeight="1" thickTop="1" thickBot="1" x14ac:dyDescent="0.25">
      <c r="B30" s="446"/>
      <c r="C30" s="459"/>
      <c r="D30" s="446"/>
      <c r="E30" s="490"/>
      <c r="F30" s="766"/>
      <c r="G30" s="125">
        <f>'Mapa de Risco'!H30</f>
        <v>0</v>
      </c>
      <c r="H30" s="770"/>
      <c r="I30" s="781"/>
      <c r="J30" s="207" t="s">
        <v>28</v>
      </c>
      <c r="K30" s="208"/>
      <c r="L30" s="207" t="s">
        <v>28</v>
      </c>
      <c r="M30" s="207" t="s">
        <v>28</v>
      </c>
      <c r="N30" s="207" t="s">
        <v>28</v>
      </c>
      <c r="O30" s="207" t="s">
        <v>28</v>
      </c>
      <c r="P30" s="207" t="s">
        <v>265</v>
      </c>
      <c r="Q30" s="208"/>
      <c r="R30" s="9" t="str">
        <f t="shared" si="0"/>
        <v/>
      </c>
    </row>
    <row r="31" spans="2:18" s="78" customFormat="1" ht="15.6" customHeight="1" thickTop="1" thickBot="1" x14ac:dyDescent="0.25">
      <c r="B31" s="446"/>
      <c r="C31" s="459"/>
      <c r="D31" s="447"/>
      <c r="E31" s="491"/>
      <c r="F31" s="766"/>
      <c r="G31" s="125">
        <f>'Mapa de Risco'!H31</f>
        <v>0</v>
      </c>
      <c r="H31" s="770"/>
      <c r="I31" s="782"/>
      <c r="J31" s="207" t="s">
        <v>28</v>
      </c>
      <c r="K31" s="208"/>
      <c r="L31" s="207" t="s">
        <v>28</v>
      </c>
      <c r="M31" s="207" t="s">
        <v>28</v>
      </c>
      <c r="N31" s="207" t="s">
        <v>28</v>
      </c>
      <c r="O31" s="207" t="s">
        <v>28</v>
      </c>
      <c r="P31" s="207" t="s">
        <v>265</v>
      </c>
      <c r="Q31" s="208"/>
      <c r="R31" s="9" t="str">
        <f t="shared" si="0"/>
        <v/>
      </c>
    </row>
    <row r="32" spans="2:18" s="78" customFormat="1" ht="15.6" customHeight="1" thickTop="1" thickBot="1" x14ac:dyDescent="0.25">
      <c r="B32" s="446"/>
      <c r="C32" s="459"/>
      <c r="D32" s="457" t="str">
        <f>'Mapa de Risco'!D32:D41</f>
        <v>FCS.03</v>
      </c>
      <c r="E32" s="590" t="str">
        <f>'Mapa de Risco'!E32:E41</f>
        <v>Orçamento</v>
      </c>
      <c r="F32" s="766" t="str">
        <f>'Mapa de Risco'!G32:G41</f>
        <v>Evento 3</v>
      </c>
      <c r="G32" s="125">
        <f>'Mapa de Risco'!H32</f>
        <v>0</v>
      </c>
      <c r="H32" s="770" t="str">
        <f>'Avaliar os Controles Existent.'!AD32:AD41</f>
        <v/>
      </c>
      <c r="I32" s="781">
        <f>'Plano de ação'!I32:I41</f>
        <v>0</v>
      </c>
      <c r="J32" s="207" t="s">
        <v>28</v>
      </c>
      <c r="K32" s="208"/>
      <c r="L32" s="207" t="s">
        <v>28</v>
      </c>
      <c r="M32" s="207" t="s">
        <v>28</v>
      </c>
      <c r="N32" s="207" t="s">
        <v>28</v>
      </c>
      <c r="O32" s="207" t="s">
        <v>28</v>
      </c>
      <c r="P32" s="207" t="s">
        <v>265</v>
      </c>
      <c r="Q32" s="208"/>
      <c r="R32" s="9" t="str">
        <f t="shared" si="0"/>
        <v/>
      </c>
    </row>
    <row r="33" spans="2:18" s="78" customFormat="1" ht="15.6" customHeight="1" thickTop="1" thickBot="1" x14ac:dyDescent="0.25">
      <c r="B33" s="446"/>
      <c r="C33" s="459"/>
      <c r="D33" s="446"/>
      <c r="E33" s="490"/>
      <c r="F33" s="766"/>
      <c r="G33" s="125">
        <f>'Mapa de Risco'!H33</f>
        <v>0</v>
      </c>
      <c r="H33" s="770"/>
      <c r="I33" s="781"/>
      <c r="J33" s="207" t="s">
        <v>28</v>
      </c>
      <c r="K33" s="208"/>
      <c r="L33" s="207" t="s">
        <v>28</v>
      </c>
      <c r="M33" s="207" t="s">
        <v>28</v>
      </c>
      <c r="N33" s="207" t="s">
        <v>28</v>
      </c>
      <c r="O33" s="207" t="s">
        <v>28</v>
      </c>
      <c r="P33" s="207" t="s">
        <v>265</v>
      </c>
      <c r="Q33" s="208"/>
      <c r="R33" s="9" t="str">
        <f t="shared" si="0"/>
        <v/>
      </c>
    </row>
    <row r="34" spans="2:18" s="78" customFormat="1" ht="15.6" customHeight="1" thickTop="1" thickBot="1" x14ac:dyDescent="0.25">
      <c r="B34" s="446"/>
      <c r="C34" s="459"/>
      <c r="D34" s="446"/>
      <c r="E34" s="490"/>
      <c r="F34" s="766"/>
      <c r="G34" s="125">
        <f>'Mapa de Risco'!H34</f>
        <v>0</v>
      </c>
      <c r="H34" s="770"/>
      <c r="I34" s="781"/>
      <c r="J34" s="207" t="s">
        <v>28</v>
      </c>
      <c r="K34" s="208"/>
      <c r="L34" s="207" t="s">
        <v>28</v>
      </c>
      <c r="M34" s="207" t="s">
        <v>28</v>
      </c>
      <c r="N34" s="207" t="s">
        <v>28</v>
      </c>
      <c r="O34" s="207" t="s">
        <v>28</v>
      </c>
      <c r="P34" s="207" t="s">
        <v>265</v>
      </c>
      <c r="Q34" s="208"/>
      <c r="R34" s="9" t="str">
        <f t="shared" si="0"/>
        <v/>
      </c>
    </row>
    <row r="35" spans="2:18" s="78" customFormat="1" ht="15.6" customHeight="1" thickTop="1" thickBot="1" x14ac:dyDescent="0.25">
      <c r="B35" s="446"/>
      <c r="C35" s="459"/>
      <c r="D35" s="446"/>
      <c r="E35" s="490"/>
      <c r="F35" s="766"/>
      <c r="G35" s="125">
        <f>'Mapa de Risco'!H35</f>
        <v>0</v>
      </c>
      <c r="H35" s="770"/>
      <c r="I35" s="781"/>
      <c r="J35" s="207" t="s">
        <v>28</v>
      </c>
      <c r="K35" s="208"/>
      <c r="L35" s="207" t="s">
        <v>28</v>
      </c>
      <c r="M35" s="207" t="s">
        <v>28</v>
      </c>
      <c r="N35" s="207" t="s">
        <v>28</v>
      </c>
      <c r="O35" s="207" t="s">
        <v>28</v>
      </c>
      <c r="P35" s="207" t="s">
        <v>265</v>
      </c>
      <c r="Q35" s="208"/>
      <c r="R35" s="9" t="str">
        <f t="shared" si="0"/>
        <v/>
      </c>
    </row>
    <row r="36" spans="2:18" s="78" customFormat="1" ht="15.6" customHeight="1" thickTop="1" thickBot="1" x14ac:dyDescent="0.25">
      <c r="B36" s="446"/>
      <c r="C36" s="459"/>
      <c r="D36" s="446"/>
      <c r="E36" s="490"/>
      <c r="F36" s="766"/>
      <c r="G36" s="125">
        <f>'Mapa de Risco'!H36</f>
        <v>0</v>
      </c>
      <c r="H36" s="770"/>
      <c r="I36" s="781"/>
      <c r="J36" s="207" t="s">
        <v>28</v>
      </c>
      <c r="K36" s="208"/>
      <c r="L36" s="207" t="s">
        <v>28</v>
      </c>
      <c r="M36" s="207" t="s">
        <v>28</v>
      </c>
      <c r="N36" s="207" t="s">
        <v>28</v>
      </c>
      <c r="O36" s="207" t="s">
        <v>28</v>
      </c>
      <c r="P36" s="207" t="s">
        <v>265</v>
      </c>
      <c r="Q36" s="208"/>
      <c r="R36" s="9" t="str">
        <f t="shared" si="0"/>
        <v/>
      </c>
    </row>
    <row r="37" spans="2:18" s="78" customFormat="1" ht="15.6" customHeight="1" thickTop="1" thickBot="1" x14ac:dyDescent="0.25">
      <c r="B37" s="446"/>
      <c r="C37" s="459"/>
      <c r="D37" s="446"/>
      <c r="E37" s="490"/>
      <c r="F37" s="766"/>
      <c r="G37" s="125">
        <f>'Mapa de Risco'!H37</f>
        <v>0</v>
      </c>
      <c r="H37" s="770"/>
      <c r="I37" s="781"/>
      <c r="J37" s="207" t="s">
        <v>28</v>
      </c>
      <c r="K37" s="208"/>
      <c r="L37" s="207" t="s">
        <v>28</v>
      </c>
      <c r="M37" s="207" t="s">
        <v>28</v>
      </c>
      <c r="N37" s="207" t="s">
        <v>28</v>
      </c>
      <c r="O37" s="207" t="s">
        <v>28</v>
      </c>
      <c r="P37" s="207" t="s">
        <v>265</v>
      </c>
      <c r="Q37" s="208"/>
      <c r="R37" s="9" t="str">
        <f t="shared" si="0"/>
        <v/>
      </c>
    </row>
    <row r="38" spans="2:18" s="78" customFormat="1" ht="15.6" customHeight="1" thickTop="1" thickBot="1" x14ac:dyDescent="0.25">
      <c r="B38" s="446"/>
      <c r="C38" s="459"/>
      <c r="D38" s="446"/>
      <c r="E38" s="490"/>
      <c r="F38" s="766"/>
      <c r="G38" s="125">
        <f>'Mapa de Risco'!H38</f>
        <v>0</v>
      </c>
      <c r="H38" s="770"/>
      <c r="I38" s="781"/>
      <c r="J38" s="207" t="s">
        <v>28</v>
      </c>
      <c r="K38" s="208"/>
      <c r="L38" s="207" t="s">
        <v>28</v>
      </c>
      <c r="M38" s="207" t="s">
        <v>28</v>
      </c>
      <c r="N38" s="207" t="s">
        <v>28</v>
      </c>
      <c r="O38" s="207" t="s">
        <v>28</v>
      </c>
      <c r="P38" s="207" t="s">
        <v>265</v>
      </c>
      <c r="Q38" s="208"/>
      <c r="R38" s="9" t="str">
        <f t="shared" si="0"/>
        <v/>
      </c>
    </row>
    <row r="39" spans="2:18" s="78" customFormat="1" ht="15.6" customHeight="1" thickTop="1" thickBot="1" x14ac:dyDescent="0.25">
      <c r="B39" s="446"/>
      <c r="C39" s="459"/>
      <c r="D39" s="446"/>
      <c r="E39" s="490"/>
      <c r="F39" s="766"/>
      <c r="G39" s="125">
        <f>'Mapa de Risco'!H39</f>
        <v>0</v>
      </c>
      <c r="H39" s="770"/>
      <c r="I39" s="781"/>
      <c r="J39" s="207" t="s">
        <v>28</v>
      </c>
      <c r="K39" s="208"/>
      <c r="L39" s="207" t="s">
        <v>28</v>
      </c>
      <c r="M39" s="207" t="s">
        <v>28</v>
      </c>
      <c r="N39" s="207" t="s">
        <v>28</v>
      </c>
      <c r="O39" s="207" t="s">
        <v>28</v>
      </c>
      <c r="P39" s="207" t="s">
        <v>265</v>
      </c>
      <c r="Q39" s="208"/>
      <c r="R39" s="9" t="str">
        <f t="shared" si="0"/>
        <v/>
      </c>
    </row>
    <row r="40" spans="2:18" s="78" customFormat="1" ht="15.6" customHeight="1" thickTop="1" thickBot="1" x14ac:dyDescent="0.25">
      <c r="B40" s="446"/>
      <c r="C40" s="459"/>
      <c r="D40" s="446"/>
      <c r="E40" s="490"/>
      <c r="F40" s="766"/>
      <c r="G40" s="125">
        <f>'Mapa de Risco'!H40</f>
        <v>0</v>
      </c>
      <c r="H40" s="770"/>
      <c r="I40" s="781"/>
      <c r="J40" s="207" t="s">
        <v>28</v>
      </c>
      <c r="K40" s="208"/>
      <c r="L40" s="207" t="s">
        <v>28</v>
      </c>
      <c r="M40" s="207" t="s">
        <v>28</v>
      </c>
      <c r="N40" s="207" t="s">
        <v>28</v>
      </c>
      <c r="O40" s="207" t="s">
        <v>28</v>
      </c>
      <c r="P40" s="207" t="s">
        <v>265</v>
      </c>
      <c r="Q40" s="208"/>
      <c r="R40" s="9" t="str">
        <f t="shared" si="0"/>
        <v/>
      </c>
    </row>
    <row r="41" spans="2:18" s="78" customFormat="1" ht="15.6" customHeight="1" thickTop="1" thickBot="1" x14ac:dyDescent="0.25">
      <c r="B41" s="446"/>
      <c r="C41" s="459"/>
      <c r="D41" s="447"/>
      <c r="E41" s="491"/>
      <c r="F41" s="766"/>
      <c r="G41" s="125">
        <f>'Mapa de Risco'!H41</f>
        <v>0</v>
      </c>
      <c r="H41" s="770"/>
      <c r="I41" s="782"/>
      <c r="J41" s="207" t="s">
        <v>28</v>
      </c>
      <c r="K41" s="208"/>
      <c r="L41" s="207" t="s">
        <v>28</v>
      </c>
      <c r="M41" s="207" t="s">
        <v>28</v>
      </c>
      <c r="N41" s="207" t="s">
        <v>28</v>
      </c>
      <c r="O41" s="207" t="s">
        <v>28</v>
      </c>
      <c r="P41" s="207" t="s">
        <v>265</v>
      </c>
      <c r="Q41" s="208"/>
      <c r="R41" s="9" t="str">
        <f t="shared" si="0"/>
        <v/>
      </c>
    </row>
    <row r="42" spans="2:18" s="78" customFormat="1" ht="15.6" customHeight="1" thickTop="1" thickBot="1" x14ac:dyDescent="0.25">
      <c r="B42" s="446"/>
      <c r="C42" s="459"/>
      <c r="D42" s="457" t="str">
        <f>'Mapa de Risco'!D42:D51</f>
        <v>FCS.04</v>
      </c>
      <c r="E42" s="590" t="str">
        <f>'Mapa de Risco'!E42:E51</f>
        <v>Pesquisa de Preços</v>
      </c>
      <c r="F42" s="766" t="str">
        <f>'Mapa de Risco'!G42:G51</f>
        <v>Evento 4</v>
      </c>
      <c r="G42" s="125">
        <f>'Mapa de Risco'!H42</f>
        <v>0</v>
      </c>
      <c r="H42" s="770" t="str">
        <f>'Avaliar os Controles Existent.'!AD42:AD51</f>
        <v/>
      </c>
      <c r="I42" s="781">
        <f>'Plano de ação'!I42:I51</f>
        <v>0</v>
      </c>
      <c r="J42" s="207" t="s">
        <v>28</v>
      </c>
      <c r="K42" s="208"/>
      <c r="L42" s="207" t="s">
        <v>28</v>
      </c>
      <c r="M42" s="207" t="s">
        <v>28</v>
      </c>
      <c r="N42" s="207" t="s">
        <v>28</v>
      </c>
      <c r="O42" s="207" t="s">
        <v>28</v>
      </c>
      <c r="P42" s="207" t="s">
        <v>265</v>
      </c>
      <c r="Q42" s="208"/>
      <c r="R42" s="9" t="str">
        <f t="shared" si="0"/>
        <v/>
      </c>
    </row>
    <row r="43" spans="2:18" s="78" customFormat="1" ht="15.6" customHeight="1" thickTop="1" thickBot="1" x14ac:dyDescent="0.25">
      <c r="B43" s="446"/>
      <c r="C43" s="459"/>
      <c r="D43" s="446"/>
      <c r="E43" s="490"/>
      <c r="F43" s="766"/>
      <c r="G43" s="125">
        <f>'Mapa de Risco'!H43</f>
        <v>0</v>
      </c>
      <c r="H43" s="770"/>
      <c r="I43" s="781"/>
      <c r="J43" s="207" t="s">
        <v>28</v>
      </c>
      <c r="K43" s="208"/>
      <c r="L43" s="207" t="s">
        <v>28</v>
      </c>
      <c r="M43" s="207" t="s">
        <v>28</v>
      </c>
      <c r="N43" s="207" t="s">
        <v>28</v>
      </c>
      <c r="O43" s="207" t="s">
        <v>28</v>
      </c>
      <c r="P43" s="207" t="s">
        <v>265</v>
      </c>
      <c r="Q43" s="208"/>
      <c r="R43" s="9" t="str">
        <f t="shared" si="0"/>
        <v/>
      </c>
    </row>
    <row r="44" spans="2:18" s="78" customFormat="1" ht="15.6" customHeight="1" thickTop="1" thickBot="1" x14ac:dyDescent="0.25">
      <c r="B44" s="446"/>
      <c r="C44" s="459"/>
      <c r="D44" s="446"/>
      <c r="E44" s="490"/>
      <c r="F44" s="766"/>
      <c r="G44" s="125">
        <f>'Mapa de Risco'!H44</f>
        <v>0</v>
      </c>
      <c r="H44" s="770"/>
      <c r="I44" s="781"/>
      <c r="J44" s="207" t="s">
        <v>28</v>
      </c>
      <c r="K44" s="208"/>
      <c r="L44" s="207" t="s">
        <v>28</v>
      </c>
      <c r="M44" s="207" t="s">
        <v>28</v>
      </c>
      <c r="N44" s="207" t="s">
        <v>28</v>
      </c>
      <c r="O44" s="207" t="s">
        <v>28</v>
      </c>
      <c r="P44" s="207" t="s">
        <v>265</v>
      </c>
      <c r="Q44" s="208"/>
      <c r="R44" s="9" t="str">
        <f t="shared" si="0"/>
        <v/>
      </c>
    </row>
    <row r="45" spans="2:18" s="78" customFormat="1" ht="15.6" customHeight="1" thickTop="1" thickBot="1" x14ac:dyDescent="0.25">
      <c r="B45" s="446"/>
      <c r="C45" s="459"/>
      <c r="D45" s="446"/>
      <c r="E45" s="490"/>
      <c r="F45" s="766"/>
      <c r="G45" s="125">
        <f>'Mapa de Risco'!H45</f>
        <v>0</v>
      </c>
      <c r="H45" s="770"/>
      <c r="I45" s="781"/>
      <c r="J45" s="207" t="s">
        <v>28</v>
      </c>
      <c r="K45" s="208"/>
      <c r="L45" s="207" t="s">
        <v>28</v>
      </c>
      <c r="M45" s="207" t="s">
        <v>28</v>
      </c>
      <c r="N45" s="207" t="s">
        <v>28</v>
      </c>
      <c r="O45" s="207" t="s">
        <v>28</v>
      </c>
      <c r="P45" s="207" t="s">
        <v>265</v>
      </c>
      <c r="Q45" s="208"/>
      <c r="R45" s="9" t="str">
        <f t="shared" si="0"/>
        <v/>
      </c>
    </row>
    <row r="46" spans="2:18" s="78" customFormat="1" ht="15.6" customHeight="1" thickTop="1" thickBot="1" x14ac:dyDescent="0.25">
      <c r="B46" s="446"/>
      <c r="C46" s="459"/>
      <c r="D46" s="446"/>
      <c r="E46" s="490"/>
      <c r="F46" s="766"/>
      <c r="G46" s="125">
        <f>'Mapa de Risco'!H46</f>
        <v>0</v>
      </c>
      <c r="H46" s="770"/>
      <c r="I46" s="781"/>
      <c r="J46" s="207" t="s">
        <v>28</v>
      </c>
      <c r="K46" s="208"/>
      <c r="L46" s="207" t="s">
        <v>28</v>
      </c>
      <c r="M46" s="207" t="s">
        <v>28</v>
      </c>
      <c r="N46" s="207" t="s">
        <v>28</v>
      </c>
      <c r="O46" s="207" t="s">
        <v>28</v>
      </c>
      <c r="P46" s="207" t="s">
        <v>265</v>
      </c>
      <c r="Q46" s="208"/>
      <c r="R46" s="9" t="str">
        <f t="shared" si="0"/>
        <v/>
      </c>
    </row>
    <row r="47" spans="2:18" s="78" customFormat="1" ht="15.6" customHeight="1" thickTop="1" thickBot="1" x14ac:dyDescent="0.25">
      <c r="B47" s="446"/>
      <c r="C47" s="459"/>
      <c r="D47" s="446"/>
      <c r="E47" s="490"/>
      <c r="F47" s="766"/>
      <c r="G47" s="125">
        <f>'Mapa de Risco'!H47</f>
        <v>0</v>
      </c>
      <c r="H47" s="770"/>
      <c r="I47" s="781"/>
      <c r="J47" s="207" t="s">
        <v>28</v>
      </c>
      <c r="K47" s="208"/>
      <c r="L47" s="207" t="s">
        <v>28</v>
      </c>
      <c r="M47" s="207" t="s">
        <v>28</v>
      </c>
      <c r="N47" s="207" t="s">
        <v>28</v>
      </c>
      <c r="O47" s="207" t="s">
        <v>28</v>
      </c>
      <c r="P47" s="207" t="s">
        <v>265</v>
      </c>
      <c r="Q47" s="208"/>
      <c r="R47" s="9" t="str">
        <f t="shared" si="0"/>
        <v/>
      </c>
    </row>
    <row r="48" spans="2:18" s="78" customFormat="1" ht="15.6" customHeight="1" thickTop="1" thickBot="1" x14ac:dyDescent="0.25">
      <c r="B48" s="446"/>
      <c r="C48" s="459"/>
      <c r="D48" s="446"/>
      <c r="E48" s="490"/>
      <c r="F48" s="766"/>
      <c r="G48" s="125">
        <f>'Mapa de Risco'!H48</f>
        <v>0</v>
      </c>
      <c r="H48" s="770"/>
      <c r="I48" s="781"/>
      <c r="J48" s="207" t="s">
        <v>28</v>
      </c>
      <c r="K48" s="208"/>
      <c r="L48" s="207" t="s">
        <v>28</v>
      </c>
      <c r="M48" s="207" t="s">
        <v>28</v>
      </c>
      <c r="N48" s="207" t="s">
        <v>28</v>
      </c>
      <c r="O48" s="207" t="s">
        <v>28</v>
      </c>
      <c r="P48" s="207" t="s">
        <v>265</v>
      </c>
      <c r="Q48" s="208"/>
      <c r="R48" s="9" t="str">
        <f t="shared" si="0"/>
        <v/>
      </c>
    </row>
    <row r="49" spans="2:18" s="78" customFormat="1" ht="15.6" customHeight="1" thickTop="1" thickBot="1" x14ac:dyDescent="0.25">
      <c r="B49" s="446"/>
      <c r="C49" s="459"/>
      <c r="D49" s="446"/>
      <c r="E49" s="490"/>
      <c r="F49" s="766"/>
      <c r="G49" s="125">
        <f>'Mapa de Risco'!H49</f>
        <v>0</v>
      </c>
      <c r="H49" s="770"/>
      <c r="I49" s="781"/>
      <c r="J49" s="207" t="s">
        <v>28</v>
      </c>
      <c r="K49" s="208"/>
      <c r="L49" s="207" t="s">
        <v>28</v>
      </c>
      <c r="M49" s="207" t="s">
        <v>28</v>
      </c>
      <c r="N49" s="207" t="s">
        <v>28</v>
      </c>
      <c r="O49" s="207" t="s">
        <v>28</v>
      </c>
      <c r="P49" s="207" t="s">
        <v>265</v>
      </c>
      <c r="Q49" s="208"/>
      <c r="R49" s="9" t="str">
        <f t="shared" si="0"/>
        <v/>
      </c>
    </row>
    <row r="50" spans="2:18" s="78" customFormat="1" ht="15.6" customHeight="1" thickTop="1" thickBot="1" x14ac:dyDescent="0.25">
      <c r="B50" s="446"/>
      <c r="C50" s="459"/>
      <c r="D50" s="446"/>
      <c r="E50" s="490"/>
      <c r="F50" s="766"/>
      <c r="G50" s="125">
        <f>'Mapa de Risco'!H50</f>
        <v>0</v>
      </c>
      <c r="H50" s="770"/>
      <c r="I50" s="781"/>
      <c r="J50" s="207" t="s">
        <v>28</v>
      </c>
      <c r="K50" s="208"/>
      <c r="L50" s="207" t="s">
        <v>28</v>
      </c>
      <c r="M50" s="207" t="s">
        <v>28</v>
      </c>
      <c r="N50" s="207" t="s">
        <v>28</v>
      </c>
      <c r="O50" s="207" t="s">
        <v>28</v>
      </c>
      <c r="P50" s="207" t="s">
        <v>265</v>
      </c>
      <c r="Q50" s="208"/>
      <c r="R50" s="9" t="str">
        <f t="shared" si="0"/>
        <v/>
      </c>
    </row>
    <row r="51" spans="2:18" s="78" customFormat="1" ht="15.6" customHeight="1" thickTop="1" thickBot="1" x14ac:dyDescent="0.25">
      <c r="B51" s="446"/>
      <c r="C51" s="459"/>
      <c r="D51" s="447"/>
      <c r="E51" s="491"/>
      <c r="F51" s="766"/>
      <c r="G51" s="125">
        <f>'Mapa de Risco'!H51</f>
        <v>0</v>
      </c>
      <c r="H51" s="770"/>
      <c r="I51" s="782"/>
      <c r="J51" s="207" t="s">
        <v>28</v>
      </c>
      <c r="K51" s="208"/>
      <c r="L51" s="207" t="s">
        <v>28</v>
      </c>
      <c r="M51" s="207" t="s">
        <v>28</v>
      </c>
      <c r="N51" s="207" t="s">
        <v>28</v>
      </c>
      <c r="O51" s="207" t="s">
        <v>28</v>
      </c>
      <c r="P51" s="207" t="s">
        <v>265</v>
      </c>
      <c r="Q51" s="208"/>
      <c r="R51" s="9" t="str">
        <f t="shared" si="0"/>
        <v/>
      </c>
    </row>
    <row r="52" spans="2:18" s="78" customFormat="1" ht="15.6" customHeight="1" thickTop="1" thickBot="1" x14ac:dyDescent="0.25">
      <c r="B52" s="446"/>
      <c r="C52" s="459"/>
      <c r="D52" s="457" t="str">
        <f>'Mapa de Risco'!D52:D61</f>
        <v>FCS.05</v>
      </c>
      <c r="E52" s="590" t="str">
        <f>'Mapa de Risco'!E52:E61</f>
        <v>Equipe dimensionada e capacitada para elaboração de estudo preliminar</v>
      </c>
      <c r="F52" s="766" t="str">
        <f>'Mapa de Risco'!G52:G61</f>
        <v>Evento 5</v>
      </c>
      <c r="G52" s="125">
        <f>'Mapa de Risco'!H52</f>
        <v>0</v>
      </c>
      <c r="H52" s="770" t="str">
        <f>'Avaliar os Controles Existent.'!AD52:AD61</f>
        <v/>
      </c>
      <c r="I52" s="781">
        <f>'Plano de ação'!I52:I61</f>
        <v>0</v>
      </c>
      <c r="J52" s="207" t="s">
        <v>28</v>
      </c>
      <c r="K52" s="208"/>
      <c r="L52" s="207" t="s">
        <v>28</v>
      </c>
      <c r="M52" s="207" t="s">
        <v>28</v>
      </c>
      <c r="N52" s="207" t="s">
        <v>28</v>
      </c>
      <c r="O52" s="207" t="s">
        <v>28</v>
      </c>
      <c r="P52" s="207" t="s">
        <v>265</v>
      </c>
      <c r="Q52" s="208"/>
      <c r="R52" s="9" t="str">
        <f t="shared" si="0"/>
        <v/>
      </c>
    </row>
    <row r="53" spans="2:18" s="78" customFormat="1" ht="15.6" customHeight="1" thickTop="1" thickBot="1" x14ac:dyDescent="0.25">
      <c r="B53" s="446"/>
      <c r="C53" s="459"/>
      <c r="D53" s="446"/>
      <c r="E53" s="490"/>
      <c r="F53" s="766"/>
      <c r="G53" s="125">
        <f>'Mapa de Risco'!H53</f>
        <v>0</v>
      </c>
      <c r="H53" s="770"/>
      <c r="I53" s="781"/>
      <c r="J53" s="207" t="s">
        <v>28</v>
      </c>
      <c r="K53" s="208"/>
      <c r="L53" s="207" t="s">
        <v>28</v>
      </c>
      <c r="M53" s="207" t="s">
        <v>28</v>
      </c>
      <c r="N53" s="207" t="s">
        <v>28</v>
      </c>
      <c r="O53" s="207" t="s">
        <v>28</v>
      </c>
      <c r="P53" s="207" t="s">
        <v>265</v>
      </c>
      <c r="Q53" s="208"/>
      <c r="R53" s="9" t="str">
        <f t="shared" si="0"/>
        <v/>
      </c>
    </row>
    <row r="54" spans="2:18" s="78" customFormat="1" ht="15.6" customHeight="1" thickTop="1" thickBot="1" x14ac:dyDescent="0.25">
      <c r="B54" s="446"/>
      <c r="C54" s="459"/>
      <c r="D54" s="446"/>
      <c r="E54" s="490"/>
      <c r="F54" s="766"/>
      <c r="G54" s="125">
        <f>'Mapa de Risco'!H54</f>
        <v>0</v>
      </c>
      <c r="H54" s="770"/>
      <c r="I54" s="781"/>
      <c r="J54" s="207" t="s">
        <v>28</v>
      </c>
      <c r="K54" s="208"/>
      <c r="L54" s="207" t="s">
        <v>28</v>
      </c>
      <c r="M54" s="207" t="s">
        <v>28</v>
      </c>
      <c r="N54" s="207" t="s">
        <v>28</v>
      </c>
      <c r="O54" s="207" t="s">
        <v>28</v>
      </c>
      <c r="P54" s="207" t="s">
        <v>265</v>
      </c>
      <c r="Q54" s="208"/>
      <c r="R54" s="9" t="str">
        <f t="shared" si="0"/>
        <v/>
      </c>
    </row>
    <row r="55" spans="2:18" s="78" customFormat="1" ht="15.6" customHeight="1" thickTop="1" thickBot="1" x14ac:dyDescent="0.25">
      <c r="B55" s="446"/>
      <c r="C55" s="459"/>
      <c r="D55" s="446"/>
      <c r="E55" s="490"/>
      <c r="F55" s="766"/>
      <c r="G55" s="125">
        <f>'Mapa de Risco'!H55</f>
        <v>0</v>
      </c>
      <c r="H55" s="770"/>
      <c r="I55" s="781"/>
      <c r="J55" s="207" t="s">
        <v>28</v>
      </c>
      <c r="K55" s="208"/>
      <c r="L55" s="207" t="s">
        <v>28</v>
      </c>
      <c r="M55" s="207" t="s">
        <v>28</v>
      </c>
      <c r="N55" s="207" t="s">
        <v>28</v>
      </c>
      <c r="O55" s="207" t="s">
        <v>28</v>
      </c>
      <c r="P55" s="207" t="s">
        <v>265</v>
      </c>
      <c r="Q55" s="208"/>
      <c r="R55" s="9" t="str">
        <f t="shared" si="0"/>
        <v/>
      </c>
    </row>
    <row r="56" spans="2:18" s="78" customFormat="1" ht="15.6" customHeight="1" thickTop="1" thickBot="1" x14ac:dyDescent="0.25">
      <c r="B56" s="446"/>
      <c r="C56" s="459"/>
      <c r="D56" s="446"/>
      <c r="E56" s="490"/>
      <c r="F56" s="766"/>
      <c r="G56" s="125">
        <f>'Mapa de Risco'!H56</f>
        <v>0</v>
      </c>
      <c r="H56" s="770"/>
      <c r="I56" s="781"/>
      <c r="J56" s="207" t="s">
        <v>28</v>
      </c>
      <c r="K56" s="208"/>
      <c r="L56" s="207" t="s">
        <v>28</v>
      </c>
      <c r="M56" s="207" t="s">
        <v>28</v>
      </c>
      <c r="N56" s="207" t="s">
        <v>28</v>
      </c>
      <c r="O56" s="207" t="s">
        <v>28</v>
      </c>
      <c r="P56" s="207" t="s">
        <v>265</v>
      </c>
      <c r="Q56" s="208"/>
      <c r="R56" s="9" t="str">
        <f t="shared" si="0"/>
        <v/>
      </c>
    </row>
    <row r="57" spans="2:18" s="78" customFormat="1" ht="15.6" customHeight="1" thickTop="1" thickBot="1" x14ac:dyDescent="0.25">
      <c r="B57" s="446"/>
      <c r="C57" s="459"/>
      <c r="D57" s="446"/>
      <c r="E57" s="490"/>
      <c r="F57" s="766"/>
      <c r="G57" s="125">
        <f>'Mapa de Risco'!H57</f>
        <v>0</v>
      </c>
      <c r="H57" s="770"/>
      <c r="I57" s="781"/>
      <c r="J57" s="207" t="s">
        <v>28</v>
      </c>
      <c r="K57" s="208"/>
      <c r="L57" s="207" t="s">
        <v>28</v>
      </c>
      <c r="M57" s="207" t="s">
        <v>28</v>
      </c>
      <c r="N57" s="207" t="s">
        <v>28</v>
      </c>
      <c r="O57" s="207" t="s">
        <v>28</v>
      </c>
      <c r="P57" s="207" t="s">
        <v>265</v>
      </c>
      <c r="Q57" s="208"/>
      <c r="R57" s="9" t="str">
        <f t="shared" si="0"/>
        <v/>
      </c>
    </row>
    <row r="58" spans="2:18" s="78" customFormat="1" ht="15.6" customHeight="1" thickTop="1" thickBot="1" x14ac:dyDescent="0.25">
      <c r="B58" s="446"/>
      <c r="C58" s="459"/>
      <c r="D58" s="446"/>
      <c r="E58" s="490"/>
      <c r="F58" s="766"/>
      <c r="G58" s="125">
        <f>'Mapa de Risco'!H58</f>
        <v>0</v>
      </c>
      <c r="H58" s="770"/>
      <c r="I58" s="781"/>
      <c r="J58" s="207" t="s">
        <v>28</v>
      </c>
      <c r="K58" s="208"/>
      <c r="L58" s="207" t="s">
        <v>28</v>
      </c>
      <c r="M58" s="207" t="s">
        <v>28</v>
      </c>
      <c r="N58" s="207" t="s">
        <v>28</v>
      </c>
      <c r="O58" s="207" t="s">
        <v>28</v>
      </c>
      <c r="P58" s="207" t="s">
        <v>265</v>
      </c>
      <c r="Q58" s="208"/>
      <c r="R58" s="9" t="str">
        <f t="shared" si="0"/>
        <v/>
      </c>
    </row>
    <row r="59" spans="2:18" s="78" customFormat="1" ht="15.6" customHeight="1" thickTop="1" thickBot="1" x14ac:dyDescent="0.25">
      <c r="B59" s="446"/>
      <c r="C59" s="459"/>
      <c r="D59" s="446"/>
      <c r="E59" s="490"/>
      <c r="F59" s="766"/>
      <c r="G59" s="125">
        <f>'Mapa de Risco'!H59</f>
        <v>0</v>
      </c>
      <c r="H59" s="770"/>
      <c r="I59" s="781"/>
      <c r="J59" s="207" t="s">
        <v>28</v>
      </c>
      <c r="K59" s="208"/>
      <c r="L59" s="207" t="s">
        <v>28</v>
      </c>
      <c r="M59" s="207" t="s">
        <v>28</v>
      </c>
      <c r="N59" s="207" t="s">
        <v>28</v>
      </c>
      <c r="O59" s="207" t="s">
        <v>28</v>
      </c>
      <c r="P59" s="207" t="s">
        <v>265</v>
      </c>
      <c r="Q59" s="208"/>
      <c r="R59" s="9" t="str">
        <f t="shared" si="0"/>
        <v/>
      </c>
    </row>
    <row r="60" spans="2:18" s="78" customFormat="1" ht="15.6" customHeight="1" thickTop="1" thickBot="1" x14ac:dyDescent="0.25">
      <c r="B60" s="446"/>
      <c r="C60" s="459"/>
      <c r="D60" s="446"/>
      <c r="E60" s="490"/>
      <c r="F60" s="766"/>
      <c r="G60" s="125">
        <f>'Mapa de Risco'!H60</f>
        <v>0</v>
      </c>
      <c r="H60" s="770"/>
      <c r="I60" s="781"/>
      <c r="J60" s="207" t="s">
        <v>28</v>
      </c>
      <c r="K60" s="208"/>
      <c r="L60" s="207" t="s">
        <v>28</v>
      </c>
      <c r="M60" s="207" t="s">
        <v>28</v>
      </c>
      <c r="N60" s="207" t="s">
        <v>28</v>
      </c>
      <c r="O60" s="207" t="s">
        <v>28</v>
      </c>
      <c r="P60" s="207" t="s">
        <v>265</v>
      </c>
      <c r="Q60" s="208"/>
      <c r="R60" s="9" t="str">
        <f t="shared" si="0"/>
        <v/>
      </c>
    </row>
    <row r="61" spans="2:18" s="78" customFormat="1" ht="15.6" customHeight="1" thickTop="1" thickBot="1" x14ac:dyDescent="0.25">
      <c r="B61" s="446"/>
      <c r="C61" s="459"/>
      <c r="D61" s="447"/>
      <c r="E61" s="491"/>
      <c r="F61" s="766"/>
      <c r="G61" s="125">
        <f>'Mapa de Risco'!H61</f>
        <v>0</v>
      </c>
      <c r="H61" s="770"/>
      <c r="I61" s="782"/>
      <c r="J61" s="207" t="s">
        <v>28</v>
      </c>
      <c r="K61" s="208"/>
      <c r="L61" s="207" t="s">
        <v>28</v>
      </c>
      <c r="M61" s="207" t="s">
        <v>28</v>
      </c>
      <c r="N61" s="207" t="s">
        <v>28</v>
      </c>
      <c r="O61" s="207" t="s">
        <v>28</v>
      </c>
      <c r="P61" s="207" t="s">
        <v>265</v>
      </c>
      <c r="Q61" s="208"/>
      <c r="R61" s="9" t="str">
        <f t="shared" si="0"/>
        <v/>
      </c>
    </row>
    <row r="62" spans="2:18" s="78" customFormat="1" ht="15.6" customHeight="1" thickTop="1" thickBot="1" x14ac:dyDescent="0.25">
      <c r="B62" s="446"/>
      <c r="C62" s="459"/>
      <c r="D62" s="457" t="str">
        <f>'Mapa de Risco'!D62:D71</f>
        <v>FCS.06</v>
      </c>
      <c r="E62" s="590" t="str">
        <f>'Mapa de Risco'!E62:E71</f>
        <v>Termo de referência</v>
      </c>
      <c r="F62" s="766" t="str">
        <f>'Mapa de Risco'!G62:G71</f>
        <v>Evento 6</v>
      </c>
      <c r="G62" s="125">
        <f>'Mapa de Risco'!H62</f>
        <v>0</v>
      </c>
      <c r="H62" s="770" t="str">
        <f>'Avaliar os Controles Existent.'!AD62:AD71</f>
        <v/>
      </c>
      <c r="I62" s="781">
        <f>'Plano de ação'!I62:I71</f>
        <v>0</v>
      </c>
      <c r="J62" s="207" t="s">
        <v>28</v>
      </c>
      <c r="K62" s="208"/>
      <c r="L62" s="207" t="s">
        <v>28</v>
      </c>
      <c r="M62" s="207" t="s">
        <v>28</v>
      </c>
      <c r="N62" s="207" t="s">
        <v>28</v>
      </c>
      <c r="O62" s="207" t="s">
        <v>28</v>
      </c>
      <c r="P62" s="207" t="s">
        <v>265</v>
      </c>
      <c r="Q62" s="208"/>
      <c r="R62" s="9" t="str">
        <f t="shared" si="0"/>
        <v/>
      </c>
    </row>
    <row r="63" spans="2:18" s="78" customFormat="1" ht="15.6" customHeight="1" thickTop="1" thickBot="1" x14ac:dyDescent="0.25">
      <c r="B63" s="446"/>
      <c r="C63" s="459"/>
      <c r="D63" s="446"/>
      <c r="E63" s="490"/>
      <c r="F63" s="766"/>
      <c r="G63" s="125">
        <f>'Mapa de Risco'!H63</f>
        <v>0</v>
      </c>
      <c r="H63" s="770"/>
      <c r="I63" s="781"/>
      <c r="J63" s="207" t="s">
        <v>28</v>
      </c>
      <c r="K63" s="208"/>
      <c r="L63" s="207" t="s">
        <v>28</v>
      </c>
      <c r="M63" s="207" t="s">
        <v>28</v>
      </c>
      <c r="N63" s="207" t="s">
        <v>28</v>
      </c>
      <c r="O63" s="207" t="s">
        <v>28</v>
      </c>
      <c r="P63" s="207" t="s">
        <v>265</v>
      </c>
      <c r="Q63" s="208"/>
      <c r="R63" s="9" t="str">
        <f t="shared" si="0"/>
        <v/>
      </c>
    </row>
    <row r="64" spans="2:18" s="78" customFormat="1" ht="15.6" customHeight="1" thickTop="1" thickBot="1" x14ac:dyDescent="0.25">
      <c r="B64" s="446"/>
      <c r="C64" s="459"/>
      <c r="D64" s="446"/>
      <c r="E64" s="490"/>
      <c r="F64" s="766"/>
      <c r="G64" s="125">
        <f>'Mapa de Risco'!H64</f>
        <v>0</v>
      </c>
      <c r="H64" s="770"/>
      <c r="I64" s="781"/>
      <c r="J64" s="207" t="s">
        <v>28</v>
      </c>
      <c r="K64" s="208"/>
      <c r="L64" s="207" t="s">
        <v>28</v>
      </c>
      <c r="M64" s="207" t="s">
        <v>28</v>
      </c>
      <c r="N64" s="207" t="s">
        <v>28</v>
      </c>
      <c r="O64" s="207" t="s">
        <v>28</v>
      </c>
      <c r="P64" s="207" t="s">
        <v>265</v>
      </c>
      <c r="Q64" s="208"/>
      <c r="R64" s="9" t="str">
        <f t="shared" si="0"/>
        <v/>
      </c>
    </row>
    <row r="65" spans="2:18" s="78" customFormat="1" ht="15.6" customHeight="1" thickTop="1" thickBot="1" x14ac:dyDescent="0.25">
      <c r="B65" s="446"/>
      <c r="C65" s="459"/>
      <c r="D65" s="446"/>
      <c r="E65" s="490"/>
      <c r="F65" s="766"/>
      <c r="G65" s="125">
        <f>'Mapa de Risco'!H65</f>
        <v>0</v>
      </c>
      <c r="H65" s="770"/>
      <c r="I65" s="781"/>
      <c r="J65" s="207" t="s">
        <v>28</v>
      </c>
      <c r="K65" s="208"/>
      <c r="L65" s="207" t="s">
        <v>28</v>
      </c>
      <c r="M65" s="207" t="s">
        <v>28</v>
      </c>
      <c r="N65" s="207" t="s">
        <v>28</v>
      </c>
      <c r="O65" s="207" t="s">
        <v>28</v>
      </c>
      <c r="P65" s="207" t="s">
        <v>265</v>
      </c>
      <c r="Q65" s="208"/>
      <c r="R65" s="9" t="str">
        <f t="shared" si="0"/>
        <v/>
      </c>
    </row>
    <row r="66" spans="2:18" s="78" customFormat="1" ht="15.6" customHeight="1" thickTop="1" thickBot="1" x14ac:dyDescent="0.25">
      <c r="B66" s="446"/>
      <c r="C66" s="459"/>
      <c r="D66" s="446"/>
      <c r="E66" s="490"/>
      <c r="F66" s="766"/>
      <c r="G66" s="125">
        <f>'Mapa de Risco'!H66</f>
        <v>0</v>
      </c>
      <c r="H66" s="770"/>
      <c r="I66" s="781"/>
      <c r="J66" s="207" t="s">
        <v>28</v>
      </c>
      <c r="K66" s="208"/>
      <c r="L66" s="207" t="s">
        <v>28</v>
      </c>
      <c r="M66" s="207" t="s">
        <v>28</v>
      </c>
      <c r="N66" s="207" t="s">
        <v>28</v>
      </c>
      <c r="O66" s="207" t="s">
        <v>28</v>
      </c>
      <c r="P66" s="207" t="s">
        <v>265</v>
      </c>
      <c r="Q66" s="208"/>
      <c r="R66" s="9" t="str">
        <f t="shared" si="0"/>
        <v/>
      </c>
    </row>
    <row r="67" spans="2:18" s="78" customFormat="1" ht="15.6" customHeight="1" thickTop="1" thickBot="1" x14ac:dyDescent="0.25">
      <c r="B67" s="446"/>
      <c r="C67" s="459"/>
      <c r="D67" s="446"/>
      <c r="E67" s="490"/>
      <c r="F67" s="766"/>
      <c r="G67" s="125">
        <f>'Mapa de Risco'!H67</f>
        <v>0</v>
      </c>
      <c r="H67" s="770"/>
      <c r="I67" s="781"/>
      <c r="J67" s="207" t="s">
        <v>28</v>
      </c>
      <c r="K67" s="208"/>
      <c r="L67" s="207" t="s">
        <v>28</v>
      </c>
      <c r="M67" s="207" t="s">
        <v>28</v>
      </c>
      <c r="N67" s="207" t="s">
        <v>28</v>
      </c>
      <c r="O67" s="207" t="s">
        <v>28</v>
      </c>
      <c r="P67" s="207" t="s">
        <v>265</v>
      </c>
      <c r="Q67" s="208"/>
      <c r="R67" s="9" t="str">
        <f t="shared" si="0"/>
        <v/>
      </c>
    </row>
    <row r="68" spans="2:18" s="78" customFormat="1" ht="15.6" customHeight="1" thickTop="1" thickBot="1" x14ac:dyDescent="0.25">
      <c r="B68" s="446"/>
      <c r="C68" s="459"/>
      <c r="D68" s="446"/>
      <c r="E68" s="490"/>
      <c r="F68" s="766"/>
      <c r="G68" s="125">
        <f>'Mapa de Risco'!H68</f>
        <v>0</v>
      </c>
      <c r="H68" s="770"/>
      <c r="I68" s="781"/>
      <c r="J68" s="207" t="s">
        <v>28</v>
      </c>
      <c r="K68" s="208"/>
      <c r="L68" s="207" t="s">
        <v>28</v>
      </c>
      <c r="M68" s="207" t="s">
        <v>28</v>
      </c>
      <c r="N68" s="207" t="s">
        <v>28</v>
      </c>
      <c r="O68" s="207" t="s">
        <v>28</v>
      </c>
      <c r="P68" s="207" t="s">
        <v>265</v>
      </c>
      <c r="Q68" s="208"/>
      <c r="R68" s="9" t="str">
        <f t="shared" si="0"/>
        <v/>
      </c>
    </row>
    <row r="69" spans="2:18" s="78" customFormat="1" ht="15.6" customHeight="1" thickTop="1" thickBot="1" x14ac:dyDescent="0.25">
      <c r="B69" s="446"/>
      <c r="C69" s="459"/>
      <c r="D69" s="446"/>
      <c r="E69" s="490"/>
      <c r="F69" s="766"/>
      <c r="G69" s="125">
        <f>'Mapa de Risco'!H69</f>
        <v>0</v>
      </c>
      <c r="H69" s="770"/>
      <c r="I69" s="781"/>
      <c r="J69" s="207" t="s">
        <v>28</v>
      </c>
      <c r="K69" s="208"/>
      <c r="L69" s="207" t="s">
        <v>28</v>
      </c>
      <c r="M69" s="207" t="s">
        <v>28</v>
      </c>
      <c r="N69" s="207" t="s">
        <v>28</v>
      </c>
      <c r="O69" s="207" t="s">
        <v>28</v>
      </c>
      <c r="P69" s="207" t="s">
        <v>265</v>
      </c>
      <c r="Q69" s="208"/>
      <c r="R69" s="9" t="str">
        <f t="shared" si="0"/>
        <v/>
      </c>
    </row>
    <row r="70" spans="2:18" s="78" customFormat="1" ht="15.6" customHeight="1" thickTop="1" thickBot="1" x14ac:dyDescent="0.25">
      <c r="B70" s="446"/>
      <c r="C70" s="459"/>
      <c r="D70" s="446"/>
      <c r="E70" s="490"/>
      <c r="F70" s="766"/>
      <c r="G70" s="125">
        <f>'Mapa de Risco'!H70</f>
        <v>0</v>
      </c>
      <c r="H70" s="770"/>
      <c r="I70" s="781"/>
      <c r="J70" s="207" t="s">
        <v>28</v>
      </c>
      <c r="K70" s="208"/>
      <c r="L70" s="207" t="s">
        <v>28</v>
      </c>
      <c r="M70" s="207" t="s">
        <v>28</v>
      </c>
      <c r="N70" s="207" t="s">
        <v>28</v>
      </c>
      <c r="O70" s="207" t="s">
        <v>28</v>
      </c>
      <c r="P70" s="207" t="s">
        <v>265</v>
      </c>
      <c r="Q70" s="208"/>
      <c r="R70" s="9" t="str">
        <f t="shared" si="0"/>
        <v/>
      </c>
    </row>
    <row r="71" spans="2:18" s="78" customFormat="1" ht="15.6" customHeight="1" thickTop="1" thickBot="1" x14ac:dyDescent="0.25">
      <c r="B71" s="446"/>
      <c r="C71" s="459"/>
      <c r="D71" s="447"/>
      <c r="E71" s="491"/>
      <c r="F71" s="766"/>
      <c r="G71" s="125">
        <f>'Mapa de Risco'!H71</f>
        <v>0</v>
      </c>
      <c r="H71" s="770"/>
      <c r="I71" s="782"/>
      <c r="J71" s="207" t="s">
        <v>28</v>
      </c>
      <c r="K71" s="208"/>
      <c r="L71" s="207" t="s">
        <v>28</v>
      </c>
      <c r="M71" s="207" t="s">
        <v>28</v>
      </c>
      <c r="N71" s="207" t="s">
        <v>28</v>
      </c>
      <c r="O71" s="207" t="s">
        <v>28</v>
      </c>
      <c r="P71" s="207" t="s">
        <v>265</v>
      </c>
      <c r="Q71" s="208"/>
      <c r="R71" s="9" t="str">
        <f t="shared" si="0"/>
        <v/>
      </c>
    </row>
    <row r="72" spans="2:18" s="78" customFormat="1" ht="15.6" customHeight="1" thickTop="1" thickBot="1" x14ac:dyDescent="0.25">
      <c r="B72" s="446"/>
      <c r="C72" s="459"/>
      <c r="D72" s="457" t="str">
        <f>'Mapa de Risco'!D72:D81</f>
        <v>FCS.07</v>
      </c>
      <c r="E72" s="590">
        <f>'Mapa de Risco'!E72:E81</f>
        <v>0</v>
      </c>
      <c r="F72" s="766" t="str">
        <f>'Mapa de Risco'!G72:G81</f>
        <v>Evento 7</v>
      </c>
      <c r="G72" s="125">
        <f>'Mapa de Risco'!H72</f>
        <v>0</v>
      </c>
      <c r="H72" s="770" t="str">
        <f>'Avaliar os Controles Existent.'!AD72:AD81</f>
        <v/>
      </c>
      <c r="I72" s="781">
        <f>'Plano de ação'!I72:I81</f>
        <v>0</v>
      </c>
      <c r="J72" s="207" t="s">
        <v>28</v>
      </c>
      <c r="K72" s="208"/>
      <c r="L72" s="207" t="s">
        <v>28</v>
      </c>
      <c r="M72" s="207" t="s">
        <v>28</v>
      </c>
      <c r="N72" s="207" t="s">
        <v>28</v>
      </c>
      <c r="O72" s="207" t="s">
        <v>28</v>
      </c>
      <c r="P72" s="207" t="s">
        <v>265</v>
      </c>
      <c r="Q72" s="208"/>
      <c r="R72" s="9" t="str">
        <f t="shared" si="0"/>
        <v/>
      </c>
    </row>
    <row r="73" spans="2:18" s="78" customFormat="1" ht="15.6" customHeight="1" thickTop="1" thickBot="1" x14ac:dyDescent="0.25">
      <c r="B73" s="446"/>
      <c r="C73" s="459"/>
      <c r="D73" s="446"/>
      <c r="E73" s="490"/>
      <c r="F73" s="766"/>
      <c r="G73" s="125">
        <f>'Mapa de Risco'!H73</f>
        <v>0</v>
      </c>
      <c r="H73" s="770"/>
      <c r="I73" s="781"/>
      <c r="J73" s="207" t="s">
        <v>28</v>
      </c>
      <c r="K73" s="208"/>
      <c r="L73" s="207" t="s">
        <v>28</v>
      </c>
      <c r="M73" s="207" t="s">
        <v>28</v>
      </c>
      <c r="N73" s="207" t="s">
        <v>28</v>
      </c>
      <c r="O73" s="207" t="s">
        <v>28</v>
      </c>
      <c r="P73" s="207" t="s">
        <v>265</v>
      </c>
      <c r="Q73" s="208"/>
      <c r="R73" s="9" t="str">
        <f t="shared" si="0"/>
        <v/>
      </c>
    </row>
    <row r="74" spans="2:18" s="78" customFormat="1" ht="15.6" customHeight="1" thickTop="1" thickBot="1" x14ac:dyDescent="0.25">
      <c r="B74" s="446"/>
      <c r="C74" s="459"/>
      <c r="D74" s="446"/>
      <c r="E74" s="490"/>
      <c r="F74" s="766"/>
      <c r="G74" s="125">
        <f>'Mapa de Risco'!H74</f>
        <v>0</v>
      </c>
      <c r="H74" s="770"/>
      <c r="I74" s="781"/>
      <c r="J74" s="207" t="s">
        <v>28</v>
      </c>
      <c r="K74" s="208"/>
      <c r="L74" s="207" t="s">
        <v>28</v>
      </c>
      <c r="M74" s="207" t="s">
        <v>28</v>
      </c>
      <c r="N74" s="207" t="s">
        <v>28</v>
      </c>
      <c r="O74" s="207" t="s">
        <v>28</v>
      </c>
      <c r="P74" s="207" t="s">
        <v>265</v>
      </c>
      <c r="Q74" s="208"/>
      <c r="R74" s="9" t="str">
        <f t="shared" si="0"/>
        <v/>
      </c>
    </row>
    <row r="75" spans="2:18" s="78" customFormat="1" ht="15.6" customHeight="1" thickTop="1" thickBot="1" x14ac:dyDescent="0.25">
      <c r="B75" s="446"/>
      <c r="C75" s="459"/>
      <c r="D75" s="446"/>
      <c r="E75" s="490"/>
      <c r="F75" s="766"/>
      <c r="G75" s="125">
        <f>'Mapa de Risco'!H75</f>
        <v>0</v>
      </c>
      <c r="H75" s="770"/>
      <c r="I75" s="781"/>
      <c r="J75" s="207" t="s">
        <v>28</v>
      </c>
      <c r="K75" s="208"/>
      <c r="L75" s="207" t="s">
        <v>28</v>
      </c>
      <c r="M75" s="207" t="s">
        <v>28</v>
      </c>
      <c r="N75" s="207" t="s">
        <v>28</v>
      </c>
      <c r="O75" s="207" t="s">
        <v>28</v>
      </c>
      <c r="P75" s="207" t="s">
        <v>265</v>
      </c>
      <c r="Q75" s="208"/>
      <c r="R75" s="9" t="str">
        <f t="shared" si="0"/>
        <v/>
      </c>
    </row>
    <row r="76" spans="2:18" s="78" customFormat="1" ht="15.6" customHeight="1" thickTop="1" thickBot="1" x14ac:dyDescent="0.25">
      <c r="B76" s="446"/>
      <c r="C76" s="459"/>
      <c r="D76" s="446"/>
      <c r="E76" s="490"/>
      <c r="F76" s="766"/>
      <c r="G76" s="125">
        <f>'Mapa de Risco'!H76</f>
        <v>0</v>
      </c>
      <c r="H76" s="770"/>
      <c r="I76" s="781"/>
      <c r="J76" s="207" t="s">
        <v>28</v>
      </c>
      <c r="K76" s="208"/>
      <c r="L76" s="207" t="s">
        <v>28</v>
      </c>
      <c r="M76" s="207" t="s">
        <v>28</v>
      </c>
      <c r="N76" s="207" t="s">
        <v>28</v>
      </c>
      <c r="O76" s="207" t="s">
        <v>28</v>
      </c>
      <c r="P76" s="207" t="s">
        <v>265</v>
      </c>
      <c r="Q76" s="208"/>
      <c r="R76" s="9" t="str">
        <f t="shared" si="0"/>
        <v/>
      </c>
    </row>
    <row r="77" spans="2:18" s="78" customFormat="1" ht="15.6" customHeight="1" thickTop="1" thickBot="1" x14ac:dyDescent="0.25">
      <c r="B77" s="446"/>
      <c r="C77" s="459"/>
      <c r="D77" s="446"/>
      <c r="E77" s="490"/>
      <c r="F77" s="766"/>
      <c r="G77" s="125">
        <f>'Mapa de Risco'!H77</f>
        <v>0</v>
      </c>
      <c r="H77" s="770"/>
      <c r="I77" s="781"/>
      <c r="J77" s="207" t="s">
        <v>28</v>
      </c>
      <c r="K77" s="208"/>
      <c r="L77" s="207" t="s">
        <v>28</v>
      </c>
      <c r="M77" s="207" t="s">
        <v>28</v>
      </c>
      <c r="N77" s="207" t="s">
        <v>28</v>
      </c>
      <c r="O77" s="207" t="s">
        <v>28</v>
      </c>
      <c r="P77" s="207" t="s">
        <v>265</v>
      </c>
      <c r="Q77" s="208"/>
      <c r="R77" s="9" t="str">
        <f t="shared" ref="R77:R140" si="1">IF(Q77="","",IF(Q77="Concluído",4,IF(Q77="Em andamento",3,IF(Q77="Atrasado",2,IF(Q77="Não iniciado",1)))))</f>
        <v/>
      </c>
    </row>
    <row r="78" spans="2:18" s="78" customFormat="1" ht="15.6" customHeight="1" thickTop="1" thickBot="1" x14ac:dyDescent="0.25">
      <c r="B78" s="446"/>
      <c r="C78" s="459"/>
      <c r="D78" s="446"/>
      <c r="E78" s="490"/>
      <c r="F78" s="766"/>
      <c r="G78" s="125">
        <f>'Mapa de Risco'!H78</f>
        <v>0</v>
      </c>
      <c r="H78" s="770"/>
      <c r="I78" s="781"/>
      <c r="J78" s="207" t="s">
        <v>28</v>
      </c>
      <c r="K78" s="208"/>
      <c r="L78" s="207" t="s">
        <v>28</v>
      </c>
      <c r="M78" s="207" t="s">
        <v>28</v>
      </c>
      <c r="N78" s="207" t="s">
        <v>28</v>
      </c>
      <c r="O78" s="207" t="s">
        <v>28</v>
      </c>
      <c r="P78" s="207" t="s">
        <v>265</v>
      </c>
      <c r="Q78" s="208"/>
      <c r="R78" s="9" t="str">
        <f t="shared" si="1"/>
        <v/>
      </c>
    </row>
    <row r="79" spans="2:18" s="78" customFormat="1" ht="15.6" customHeight="1" thickTop="1" thickBot="1" x14ac:dyDescent="0.25">
      <c r="B79" s="446"/>
      <c r="C79" s="459"/>
      <c r="D79" s="446"/>
      <c r="E79" s="490"/>
      <c r="F79" s="766"/>
      <c r="G79" s="125">
        <f>'Mapa de Risco'!H79</f>
        <v>0</v>
      </c>
      <c r="H79" s="770"/>
      <c r="I79" s="781"/>
      <c r="J79" s="207" t="s">
        <v>28</v>
      </c>
      <c r="K79" s="208"/>
      <c r="L79" s="207" t="s">
        <v>28</v>
      </c>
      <c r="M79" s="207" t="s">
        <v>28</v>
      </c>
      <c r="N79" s="207" t="s">
        <v>28</v>
      </c>
      <c r="O79" s="207" t="s">
        <v>28</v>
      </c>
      <c r="P79" s="207" t="s">
        <v>265</v>
      </c>
      <c r="Q79" s="208"/>
      <c r="R79" s="9" t="str">
        <f t="shared" si="1"/>
        <v/>
      </c>
    </row>
    <row r="80" spans="2:18" s="78" customFormat="1" ht="15.6" customHeight="1" thickTop="1" thickBot="1" x14ac:dyDescent="0.25">
      <c r="B80" s="446"/>
      <c r="C80" s="459"/>
      <c r="D80" s="446"/>
      <c r="E80" s="490"/>
      <c r="F80" s="766"/>
      <c r="G80" s="125">
        <f>'Mapa de Risco'!H80</f>
        <v>0</v>
      </c>
      <c r="H80" s="770"/>
      <c r="I80" s="781"/>
      <c r="J80" s="207" t="s">
        <v>28</v>
      </c>
      <c r="K80" s="208"/>
      <c r="L80" s="207" t="s">
        <v>28</v>
      </c>
      <c r="M80" s="207" t="s">
        <v>28</v>
      </c>
      <c r="N80" s="207" t="s">
        <v>28</v>
      </c>
      <c r="O80" s="207" t="s">
        <v>28</v>
      </c>
      <c r="P80" s="207" t="s">
        <v>265</v>
      </c>
      <c r="Q80" s="208"/>
      <c r="R80" s="9" t="str">
        <f t="shared" si="1"/>
        <v/>
      </c>
    </row>
    <row r="81" spans="2:18" s="78" customFormat="1" ht="15.6" customHeight="1" thickTop="1" thickBot="1" x14ac:dyDescent="0.25">
      <c r="B81" s="446"/>
      <c r="C81" s="459"/>
      <c r="D81" s="447"/>
      <c r="E81" s="491"/>
      <c r="F81" s="766"/>
      <c r="G81" s="125">
        <f>'Mapa de Risco'!H81</f>
        <v>0</v>
      </c>
      <c r="H81" s="770"/>
      <c r="I81" s="782"/>
      <c r="J81" s="207" t="s">
        <v>28</v>
      </c>
      <c r="K81" s="208"/>
      <c r="L81" s="207" t="s">
        <v>28</v>
      </c>
      <c r="M81" s="207" t="s">
        <v>28</v>
      </c>
      <c r="N81" s="207" t="s">
        <v>28</v>
      </c>
      <c r="O81" s="207" t="s">
        <v>28</v>
      </c>
      <c r="P81" s="207" t="s">
        <v>265</v>
      </c>
      <c r="Q81" s="208"/>
      <c r="R81" s="9" t="str">
        <f t="shared" si="1"/>
        <v/>
      </c>
    </row>
    <row r="82" spans="2:18" s="78" customFormat="1" ht="15.6" customHeight="1" thickTop="1" thickBot="1" x14ac:dyDescent="0.25">
      <c r="B82" s="446"/>
      <c r="C82" s="459"/>
      <c r="D82" s="457" t="str">
        <f>'Mapa de Risco'!D82:D91</f>
        <v>FCS.08</v>
      </c>
      <c r="E82" s="590">
        <f>'Mapa de Risco'!E82:E91</f>
        <v>0</v>
      </c>
      <c r="F82" s="766" t="str">
        <f>'Mapa de Risco'!G82:G91</f>
        <v>Evento 8</v>
      </c>
      <c r="G82" s="125">
        <f>'Mapa de Risco'!H82</f>
        <v>0</v>
      </c>
      <c r="H82" s="770" t="str">
        <f>'Avaliar os Controles Existent.'!AD82:AD91</f>
        <v/>
      </c>
      <c r="I82" s="781">
        <f>'Plano de ação'!I82:I91</f>
        <v>0</v>
      </c>
      <c r="J82" s="207" t="s">
        <v>28</v>
      </c>
      <c r="K82" s="208"/>
      <c r="L82" s="207" t="s">
        <v>28</v>
      </c>
      <c r="M82" s="207" t="s">
        <v>28</v>
      </c>
      <c r="N82" s="207" t="s">
        <v>28</v>
      </c>
      <c r="O82" s="207" t="s">
        <v>28</v>
      </c>
      <c r="P82" s="207" t="s">
        <v>265</v>
      </c>
      <c r="Q82" s="208"/>
      <c r="R82" s="9" t="str">
        <f t="shared" si="1"/>
        <v/>
      </c>
    </row>
    <row r="83" spans="2:18" s="78" customFormat="1" ht="15.6" customHeight="1" thickTop="1" thickBot="1" x14ac:dyDescent="0.25">
      <c r="B83" s="446"/>
      <c r="C83" s="459"/>
      <c r="D83" s="446"/>
      <c r="E83" s="490"/>
      <c r="F83" s="766"/>
      <c r="G83" s="125">
        <f>'Mapa de Risco'!H83</f>
        <v>0</v>
      </c>
      <c r="H83" s="770"/>
      <c r="I83" s="781"/>
      <c r="J83" s="207" t="s">
        <v>28</v>
      </c>
      <c r="K83" s="208"/>
      <c r="L83" s="207" t="s">
        <v>28</v>
      </c>
      <c r="M83" s="207" t="s">
        <v>28</v>
      </c>
      <c r="N83" s="207" t="s">
        <v>28</v>
      </c>
      <c r="O83" s="207" t="s">
        <v>28</v>
      </c>
      <c r="P83" s="207" t="s">
        <v>265</v>
      </c>
      <c r="Q83" s="208"/>
      <c r="R83" s="9" t="str">
        <f t="shared" si="1"/>
        <v/>
      </c>
    </row>
    <row r="84" spans="2:18" s="78" customFormat="1" ht="15.6" customHeight="1" thickTop="1" thickBot="1" x14ac:dyDescent="0.25">
      <c r="B84" s="446"/>
      <c r="C84" s="459"/>
      <c r="D84" s="446"/>
      <c r="E84" s="490"/>
      <c r="F84" s="766"/>
      <c r="G84" s="125">
        <f>'Mapa de Risco'!H84</f>
        <v>0</v>
      </c>
      <c r="H84" s="770"/>
      <c r="I84" s="781"/>
      <c r="J84" s="207" t="s">
        <v>28</v>
      </c>
      <c r="K84" s="208"/>
      <c r="L84" s="207" t="s">
        <v>28</v>
      </c>
      <c r="M84" s="207" t="s">
        <v>28</v>
      </c>
      <c r="N84" s="207" t="s">
        <v>28</v>
      </c>
      <c r="O84" s="207" t="s">
        <v>28</v>
      </c>
      <c r="P84" s="207" t="s">
        <v>265</v>
      </c>
      <c r="Q84" s="208"/>
      <c r="R84" s="9" t="str">
        <f t="shared" si="1"/>
        <v/>
      </c>
    </row>
    <row r="85" spans="2:18" s="78" customFormat="1" ht="15.6" customHeight="1" thickTop="1" thickBot="1" x14ac:dyDescent="0.25">
      <c r="B85" s="446"/>
      <c r="C85" s="459"/>
      <c r="D85" s="446"/>
      <c r="E85" s="490"/>
      <c r="F85" s="766"/>
      <c r="G85" s="125">
        <f>'Mapa de Risco'!H85</f>
        <v>0</v>
      </c>
      <c r="H85" s="770"/>
      <c r="I85" s="781"/>
      <c r="J85" s="207" t="s">
        <v>28</v>
      </c>
      <c r="K85" s="208"/>
      <c r="L85" s="207" t="s">
        <v>28</v>
      </c>
      <c r="M85" s="207" t="s">
        <v>28</v>
      </c>
      <c r="N85" s="207" t="s">
        <v>28</v>
      </c>
      <c r="O85" s="207" t="s">
        <v>28</v>
      </c>
      <c r="P85" s="207" t="s">
        <v>265</v>
      </c>
      <c r="Q85" s="208"/>
      <c r="R85" s="9" t="str">
        <f t="shared" si="1"/>
        <v/>
      </c>
    </row>
    <row r="86" spans="2:18" s="78" customFormat="1" ht="15.6" customHeight="1" thickTop="1" thickBot="1" x14ac:dyDescent="0.25">
      <c r="B86" s="446"/>
      <c r="C86" s="459"/>
      <c r="D86" s="446"/>
      <c r="E86" s="490"/>
      <c r="F86" s="766"/>
      <c r="G86" s="125">
        <f>'Mapa de Risco'!H86</f>
        <v>0</v>
      </c>
      <c r="H86" s="770"/>
      <c r="I86" s="781"/>
      <c r="J86" s="207" t="s">
        <v>28</v>
      </c>
      <c r="K86" s="208"/>
      <c r="L86" s="207" t="s">
        <v>28</v>
      </c>
      <c r="M86" s="207" t="s">
        <v>28</v>
      </c>
      <c r="N86" s="207" t="s">
        <v>28</v>
      </c>
      <c r="O86" s="207" t="s">
        <v>28</v>
      </c>
      <c r="P86" s="207" t="s">
        <v>265</v>
      </c>
      <c r="Q86" s="208"/>
      <c r="R86" s="9" t="str">
        <f t="shared" si="1"/>
        <v/>
      </c>
    </row>
    <row r="87" spans="2:18" s="78" customFormat="1" ht="15.6" customHeight="1" thickTop="1" thickBot="1" x14ac:dyDescent="0.25">
      <c r="B87" s="446"/>
      <c r="C87" s="459"/>
      <c r="D87" s="446"/>
      <c r="E87" s="490"/>
      <c r="F87" s="766"/>
      <c r="G87" s="125">
        <f>'Mapa de Risco'!H87</f>
        <v>0</v>
      </c>
      <c r="H87" s="770"/>
      <c r="I87" s="781"/>
      <c r="J87" s="207" t="s">
        <v>28</v>
      </c>
      <c r="K87" s="208"/>
      <c r="L87" s="207" t="s">
        <v>28</v>
      </c>
      <c r="M87" s="207" t="s">
        <v>28</v>
      </c>
      <c r="N87" s="207" t="s">
        <v>28</v>
      </c>
      <c r="O87" s="207" t="s">
        <v>28</v>
      </c>
      <c r="P87" s="207" t="s">
        <v>265</v>
      </c>
      <c r="Q87" s="208"/>
      <c r="R87" s="9" t="str">
        <f t="shared" si="1"/>
        <v/>
      </c>
    </row>
    <row r="88" spans="2:18" s="78" customFormat="1" ht="15.6" customHeight="1" thickTop="1" thickBot="1" x14ac:dyDescent="0.25">
      <c r="B88" s="446"/>
      <c r="C88" s="459"/>
      <c r="D88" s="446"/>
      <c r="E88" s="490"/>
      <c r="F88" s="766"/>
      <c r="G88" s="125">
        <f>'Mapa de Risco'!H88</f>
        <v>0</v>
      </c>
      <c r="H88" s="770"/>
      <c r="I88" s="781"/>
      <c r="J88" s="207" t="s">
        <v>28</v>
      </c>
      <c r="K88" s="208"/>
      <c r="L88" s="207" t="s">
        <v>28</v>
      </c>
      <c r="M88" s="207" t="s">
        <v>28</v>
      </c>
      <c r="N88" s="207" t="s">
        <v>28</v>
      </c>
      <c r="O88" s="207" t="s">
        <v>28</v>
      </c>
      <c r="P88" s="207" t="s">
        <v>265</v>
      </c>
      <c r="Q88" s="208"/>
      <c r="R88" s="9" t="str">
        <f t="shared" si="1"/>
        <v/>
      </c>
    </row>
    <row r="89" spans="2:18" s="78" customFormat="1" ht="15.6" customHeight="1" thickTop="1" thickBot="1" x14ac:dyDescent="0.25">
      <c r="B89" s="446"/>
      <c r="C89" s="459"/>
      <c r="D89" s="446"/>
      <c r="E89" s="490"/>
      <c r="F89" s="766"/>
      <c r="G89" s="125">
        <f>'Mapa de Risco'!H89</f>
        <v>0</v>
      </c>
      <c r="H89" s="770"/>
      <c r="I89" s="781"/>
      <c r="J89" s="207" t="s">
        <v>28</v>
      </c>
      <c r="K89" s="208"/>
      <c r="L89" s="207" t="s">
        <v>28</v>
      </c>
      <c r="M89" s="207" t="s">
        <v>28</v>
      </c>
      <c r="N89" s="207" t="s">
        <v>28</v>
      </c>
      <c r="O89" s="207" t="s">
        <v>28</v>
      </c>
      <c r="P89" s="207" t="s">
        <v>265</v>
      </c>
      <c r="Q89" s="208"/>
      <c r="R89" s="9" t="str">
        <f t="shared" si="1"/>
        <v/>
      </c>
    </row>
    <row r="90" spans="2:18" s="78" customFormat="1" ht="15.6" customHeight="1" thickTop="1" thickBot="1" x14ac:dyDescent="0.25">
      <c r="B90" s="446"/>
      <c r="C90" s="459"/>
      <c r="D90" s="446"/>
      <c r="E90" s="490"/>
      <c r="F90" s="766"/>
      <c r="G90" s="125">
        <f>'Mapa de Risco'!H90</f>
        <v>0</v>
      </c>
      <c r="H90" s="770"/>
      <c r="I90" s="781"/>
      <c r="J90" s="207" t="s">
        <v>28</v>
      </c>
      <c r="K90" s="208"/>
      <c r="L90" s="207" t="s">
        <v>28</v>
      </c>
      <c r="M90" s="207" t="s">
        <v>28</v>
      </c>
      <c r="N90" s="207" t="s">
        <v>28</v>
      </c>
      <c r="O90" s="207" t="s">
        <v>28</v>
      </c>
      <c r="P90" s="207" t="s">
        <v>265</v>
      </c>
      <c r="Q90" s="208"/>
      <c r="R90" s="9" t="str">
        <f t="shared" si="1"/>
        <v/>
      </c>
    </row>
    <row r="91" spans="2:18" s="78" customFormat="1" ht="15.6" customHeight="1" thickTop="1" thickBot="1" x14ac:dyDescent="0.25">
      <c r="B91" s="447"/>
      <c r="C91" s="460"/>
      <c r="D91" s="447"/>
      <c r="E91" s="491"/>
      <c r="F91" s="766"/>
      <c r="G91" s="125">
        <f>'Mapa de Risco'!H91</f>
        <v>0</v>
      </c>
      <c r="H91" s="770"/>
      <c r="I91" s="782"/>
      <c r="J91" s="207" t="s">
        <v>28</v>
      </c>
      <c r="K91" s="208"/>
      <c r="L91" s="207" t="s">
        <v>28</v>
      </c>
      <c r="M91" s="207" t="s">
        <v>28</v>
      </c>
      <c r="N91" s="207" t="s">
        <v>28</v>
      </c>
      <c r="O91" s="207" t="s">
        <v>28</v>
      </c>
      <c r="P91" s="207" t="s">
        <v>265</v>
      </c>
      <c r="Q91" s="208"/>
      <c r="R91" s="9" t="str">
        <f t="shared" si="1"/>
        <v/>
      </c>
    </row>
    <row r="92" spans="2:18" s="78" customFormat="1" ht="15.6" customHeight="1" thickTop="1" thickBot="1" x14ac:dyDescent="0.25">
      <c r="B92" s="454" t="str">
        <f>'Mapa de Risco'!B92:B171</f>
        <v>Subp.02</v>
      </c>
      <c r="C92" s="461">
        <f>'Mapa de Risco'!C92:C171</f>
        <v>0</v>
      </c>
      <c r="D92" s="464" t="str">
        <f>'Mapa de Risco'!D92:D101</f>
        <v>FCS.01</v>
      </c>
      <c r="E92" s="471">
        <f>'Mapa de Risco'!E92:E101</f>
        <v>0</v>
      </c>
      <c r="F92" s="771" t="str">
        <f>'Mapa de Risco'!G92:G101</f>
        <v>Evento 9</v>
      </c>
      <c r="G92" s="217">
        <f>'Mapa de Risco'!H92</f>
        <v>0</v>
      </c>
      <c r="H92" s="772" t="str">
        <f>'Avaliar os Controles Existent.'!AD92:AD101</f>
        <v/>
      </c>
      <c r="I92" s="779">
        <f>'Plano de ação'!I92:I101</f>
        <v>0</v>
      </c>
      <c r="J92" s="210" t="s">
        <v>28</v>
      </c>
      <c r="K92" s="211"/>
      <c r="L92" s="210" t="s">
        <v>28</v>
      </c>
      <c r="M92" s="210" t="s">
        <v>28</v>
      </c>
      <c r="N92" s="210" t="s">
        <v>28</v>
      </c>
      <c r="O92" s="210" t="s">
        <v>28</v>
      </c>
      <c r="P92" s="210" t="s">
        <v>265</v>
      </c>
      <c r="Q92" s="211"/>
      <c r="R92" s="60" t="str">
        <f t="shared" si="1"/>
        <v/>
      </c>
    </row>
    <row r="93" spans="2:18" s="78" customFormat="1" ht="15.6" customHeight="1" thickTop="1" thickBot="1" x14ac:dyDescent="0.25">
      <c r="B93" s="455"/>
      <c r="C93" s="462"/>
      <c r="D93" s="465"/>
      <c r="E93" s="472"/>
      <c r="F93" s="771"/>
      <c r="G93" s="217">
        <f>'Mapa de Risco'!H93</f>
        <v>0</v>
      </c>
      <c r="H93" s="772"/>
      <c r="I93" s="779"/>
      <c r="J93" s="210" t="s">
        <v>28</v>
      </c>
      <c r="K93" s="211"/>
      <c r="L93" s="210" t="s">
        <v>28</v>
      </c>
      <c r="M93" s="210" t="s">
        <v>28</v>
      </c>
      <c r="N93" s="210" t="s">
        <v>28</v>
      </c>
      <c r="O93" s="210" t="s">
        <v>28</v>
      </c>
      <c r="P93" s="210" t="s">
        <v>265</v>
      </c>
      <c r="Q93" s="211"/>
      <c r="R93" s="60" t="str">
        <f t="shared" si="1"/>
        <v/>
      </c>
    </row>
    <row r="94" spans="2:18" s="78" customFormat="1" ht="15.6" customHeight="1" thickTop="1" thickBot="1" x14ac:dyDescent="0.25">
      <c r="B94" s="455"/>
      <c r="C94" s="462"/>
      <c r="D94" s="465"/>
      <c r="E94" s="472"/>
      <c r="F94" s="771"/>
      <c r="G94" s="217">
        <f>'Mapa de Risco'!H94</f>
        <v>0</v>
      </c>
      <c r="H94" s="772"/>
      <c r="I94" s="779"/>
      <c r="J94" s="210" t="s">
        <v>28</v>
      </c>
      <c r="K94" s="211"/>
      <c r="L94" s="210" t="s">
        <v>28</v>
      </c>
      <c r="M94" s="210" t="s">
        <v>28</v>
      </c>
      <c r="N94" s="210" t="s">
        <v>28</v>
      </c>
      <c r="O94" s="210" t="s">
        <v>28</v>
      </c>
      <c r="P94" s="210" t="s">
        <v>265</v>
      </c>
      <c r="Q94" s="211"/>
      <c r="R94" s="60" t="str">
        <f t="shared" si="1"/>
        <v/>
      </c>
    </row>
    <row r="95" spans="2:18" s="78" customFormat="1" ht="15.6" customHeight="1" thickTop="1" thickBot="1" x14ac:dyDescent="0.25">
      <c r="B95" s="455"/>
      <c r="C95" s="462"/>
      <c r="D95" s="465"/>
      <c r="E95" s="472"/>
      <c r="F95" s="771"/>
      <c r="G95" s="217">
        <f>'Mapa de Risco'!H95</f>
        <v>0</v>
      </c>
      <c r="H95" s="772"/>
      <c r="I95" s="779"/>
      <c r="J95" s="210" t="s">
        <v>28</v>
      </c>
      <c r="K95" s="211"/>
      <c r="L95" s="210" t="s">
        <v>28</v>
      </c>
      <c r="M95" s="210" t="s">
        <v>28</v>
      </c>
      <c r="N95" s="210" t="s">
        <v>28</v>
      </c>
      <c r="O95" s="210" t="s">
        <v>28</v>
      </c>
      <c r="P95" s="210" t="s">
        <v>265</v>
      </c>
      <c r="Q95" s="211"/>
      <c r="R95" s="60" t="str">
        <f t="shared" si="1"/>
        <v/>
      </c>
    </row>
    <row r="96" spans="2:18" s="78" customFormat="1" ht="15.6" customHeight="1" thickTop="1" thickBot="1" x14ac:dyDescent="0.25">
      <c r="B96" s="455"/>
      <c r="C96" s="462"/>
      <c r="D96" s="465"/>
      <c r="E96" s="472"/>
      <c r="F96" s="771"/>
      <c r="G96" s="217">
        <f>'Mapa de Risco'!H96</f>
        <v>0</v>
      </c>
      <c r="H96" s="772"/>
      <c r="I96" s="779"/>
      <c r="J96" s="210" t="s">
        <v>28</v>
      </c>
      <c r="K96" s="211"/>
      <c r="L96" s="210" t="s">
        <v>28</v>
      </c>
      <c r="M96" s="210" t="s">
        <v>28</v>
      </c>
      <c r="N96" s="210" t="s">
        <v>28</v>
      </c>
      <c r="O96" s="210" t="s">
        <v>28</v>
      </c>
      <c r="P96" s="210" t="s">
        <v>265</v>
      </c>
      <c r="Q96" s="211"/>
      <c r="R96" s="60" t="str">
        <f t="shared" si="1"/>
        <v/>
      </c>
    </row>
    <row r="97" spans="2:18" s="78" customFormat="1" ht="15.6" customHeight="1" thickTop="1" thickBot="1" x14ac:dyDescent="0.25">
      <c r="B97" s="455"/>
      <c r="C97" s="462"/>
      <c r="D97" s="465"/>
      <c r="E97" s="472"/>
      <c r="F97" s="771"/>
      <c r="G97" s="217">
        <f>'Mapa de Risco'!H97</f>
        <v>0</v>
      </c>
      <c r="H97" s="772"/>
      <c r="I97" s="779"/>
      <c r="J97" s="210" t="s">
        <v>28</v>
      </c>
      <c r="K97" s="211"/>
      <c r="L97" s="210" t="s">
        <v>28</v>
      </c>
      <c r="M97" s="210" t="s">
        <v>28</v>
      </c>
      <c r="N97" s="210" t="s">
        <v>28</v>
      </c>
      <c r="O97" s="210" t="s">
        <v>28</v>
      </c>
      <c r="P97" s="210" t="s">
        <v>265</v>
      </c>
      <c r="Q97" s="211"/>
      <c r="R97" s="60" t="str">
        <f t="shared" si="1"/>
        <v/>
      </c>
    </row>
    <row r="98" spans="2:18" s="78" customFormat="1" ht="15.6" customHeight="1" thickTop="1" thickBot="1" x14ac:dyDescent="0.25">
      <c r="B98" s="455"/>
      <c r="C98" s="462"/>
      <c r="D98" s="465"/>
      <c r="E98" s="472"/>
      <c r="F98" s="771"/>
      <c r="G98" s="217">
        <f>'Mapa de Risco'!H98</f>
        <v>0</v>
      </c>
      <c r="H98" s="772"/>
      <c r="I98" s="779"/>
      <c r="J98" s="210" t="s">
        <v>28</v>
      </c>
      <c r="K98" s="211"/>
      <c r="L98" s="210" t="s">
        <v>28</v>
      </c>
      <c r="M98" s="210" t="s">
        <v>28</v>
      </c>
      <c r="N98" s="210" t="s">
        <v>28</v>
      </c>
      <c r="O98" s="210" t="s">
        <v>28</v>
      </c>
      <c r="P98" s="210" t="s">
        <v>265</v>
      </c>
      <c r="Q98" s="211"/>
      <c r="R98" s="60" t="str">
        <f t="shared" si="1"/>
        <v/>
      </c>
    </row>
    <row r="99" spans="2:18" s="78" customFormat="1" ht="15.6" customHeight="1" thickTop="1" thickBot="1" x14ac:dyDescent="0.25">
      <c r="B99" s="455"/>
      <c r="C99" s="462"/>
      <c r="D99" s="465"/>
      <c r="E99" s="472"/>
      <c r="F99" s="771"/>
      <c r="G99" s="217">
        <f>'Mapa de Risco'!H99</f>
        <v>0</v>
      </c>
      <c r="H99" s="772"/>
      <c r="I99" s="779"/>
      <c r="J99" s="210" t="s">
        <v>28</v>
      </c>
      <c r="K99" s="211"/>
      <c r="L99" s="210" t="s">
        <v>28</v>
      </c>
      <c r="M99" s="210" t="s">
        <v>28</v>
      </c>
      <c r="N99" s="210" t="s">
        <v>28</v>
      </c>
      <c r="O99" s="210" t="s">
        <v>28</v>
      </c>
      <c r="P99" s="210" t="s">
        <v>265</v>
      </c>
      <c r="Q99" s="211"/>
      <c r="R99" s="60" t="str">
        <f t="shared" si="1"/>
        <v/>
      </c>
    </row>
    <row r="100" spans="2:18" s="78" customFormat="1" ht="15.6" customHeight="1" thickTop="1" thickBot="1" x14ac:dyDescent="0.25">
      <c r="B100" s="455"/>
      <c r="C100" s="462"/>
      <c r="D100" s="465"/>
      <c r="E100" s="472"/>
      <c r="F100" s="771"/>
      <c r="G100" s="217">
        <f>'Mapa de Risco'!H100</f>
        <v>0</v>
      </c>
      <c r="H100" s="772"/>
      <c r="I100" s="779"/>
      <c r="J100" s="210" t="s">
        <v>28</v>
      </c>
      <c r="K100" s="211"/>
      <c r="L100" s="210" t="s">
        <v>28</v>
      </c>
      <c r="M100" s="210" t="s">
        <v>28</v>
      </c>
      <c r="N100" s="210" t="s">
        <v>28</v>
      </c>
      <c r="O100" s="210" t="s">
        <v>28</v>
      </c>
      <c r="P100" s="210" t="s">
        <v>265</v>
      </c>
      <c r="Q100" s="211"/>
      <c r="R100" s="60" t="str">
        <f t="shared" si="1"/>
        <v/>
      </c>
    </row>
    <row r="101" spans="2:18" s="78" customFormat="1" ht="15.6" customHeight="1" thickTop="1" thickBot="1" x14ac:dyDescent="0.25">
      <c r="B101" s="455"/>
      <c r="C101" s="462"/>
      <c r="D101" s="466"/>
      <c r="E101" s="473"/>
      <c r="F101" s="771"/>
      <c r="G101" s="217">
        <f>'Mapa de Risco'!H101</f>
        <v>0</v>
      </c>
      <c r="H101" s="772"/>
      <c r="I101" s="780"/>
      <c r="J101" s="210" t="s">
        <v>28</v>
      </c>
      <c r="K101" s="211"/>
      <c r="L101" s="210" t="s">
        <v>28</v>
      </c>
      <c r="M101" s="210" t="s">
        <v>28</v>
      </c>
      <c r="N101" s="210" t="s">
        <v>28</v>
      </c>
      <c r="O101" s="210" t="s">
        <v>28</v>
      </c>
      <c r="P101" s="210" t="s">
        <v>265</v>
      </c>
      <c r="Q101" s="211"/>
      <c r="R101" s="60" t="str">
        <f t="shared" si="1"/>
        <v/>
      </c>
    </row>
    <row r="102" spans="2:18" s="78" customFormat="1" ht="15.6" customHeight="1" thickTop="1" thickBot="1" x14ac:dyDescent="0.25">
      <c r="B102" s="455"/>
      <c r="C102" s="462"/>
      <c r="D102" s="464" t="str">
        <f>'Mapa de Risco'!D102:D111</f>
        <v>FCS.02</v>
      </c>
      <c r="E102" s="471">
        <f>'Mapa de Risco'!E102:E111</f>
        <v>0</v>
      </c>
      <c r="F102" s="771" t="str">
        <f>'Mapa de Risco'!G102:G111</f>
        <v>Evento 10</v>
      </c>
      <c r="G102" s="217">
        <f>'Mapa de Risco'!H102</f>
        <v>0</v>
      </c>
      <c r="H102" s="772" t="str">
        <f>'Avaliar os Controles Existent.'!AD102:AD111</f>
        <v/>
      </c>
      <c r="I102" s="779">
        <f>'Plano de ação'!I102:I111</f>
        <v>0</v>
      </c>
      <c r="J102" s="210" t="s">
        <v>28</v>
      </c>
      <c r="K102" s="211"/>
      <c r="L102" s="210" t="s">
        <v>28</v>
      </c>
      <c r="M102" s="210" t="s">
        <v>28</v>
      </c>
      <c r="N102" s="210" t="s">
        <v>28</v>
      </c>
      <c r="O102" s="210" t="s">
        <v>28</v>
      </c>
      <c r="P102" s="210" t="s">
        <v>265</v>
      </c>
      <c r="Q102" s="211"/>
      <c r="R102" s="60" t="str">
        <f t="shared" si="1"/>
        <v/>
      </c>
    </row>
    <row r="103" spans="2:18" s="78" customFormat="1" ht="15.6" customHeight="1" thickTop="1" thickBot="1" x14ac:dyDescent="0.25">
      <c r="B103" s="455"/>
      <c r="C103" s="462"/>
      <c r="D103" s="465"/>
      <c r="E103" s="472"/>
      <c r="F103" s="771"/>
      <c r="G103" s="217">
        <f>'Mapa de Risco'!H103</f>
        <v>0</v>
      </c>
      <c r="H103" s="772"/>
      <c r="I103" s="779"/>
      <c r="J103" s="210" t="s">
        <v>28</v>
      </c>
      <c r="K103" s="211"/>
      <c r="L103" s="210" t="s">
        <v>28</v>
      </c>
      <c r="M103" s="210" t="s">
        <v>28</v>
      </c>
      <c r="N103" s="210" t="s">
        <v>28</v>
      </c>
      <c r="O103" s="210" t="s">
        <v>28</v>
      </c>
      <c r="P103" s="210" t="s">
        <v>265</v>
      </c>
      <c r="Q103" s="211"/>
      <c r="R103" s="60" t="str">
        <f t="shared" si="1"/>
        <v/>
      </c>
    </row>
    <row r="104" spans="2:18" s="78" customFormat="1" ht="15.6" customHeight="1" thickTop="1" thickBot="1" x14ac:dyDescent="0.25">
      <c r="B104" s="455"/>
      <c r="C104" s="462"/>
      <c r="D104" s="465"/>
      <c r="E104" s="472"/>
      <c r="F104" s="771"/>
      <c r="G104" s="217">
        <f>'Mapa de Risco'!H104</f>
        <v>0</v>
      </c>
      <c r="H104" s="772"/>
      <c r="I104" s="779"/>
      <c r="J104" s="210" t="s">
        <v>28</v>
      </c>
      <c r="K104" s="211"/>
      <c r="L104" s="210" t="s">
        <v>28</v>
      </c>
      <c r="M104" s="210" t="s">
        <v>28</v>
      </c>
      <c r="N104" s="210" t="s">
        <v>28</v>
      </c>
      <c r="O104" s="210" t="s">
        <v>28</v>
      </c>
      <c r="P104" s="210" t="s">
        <v>265</v>
      </c>
      <c r="Q104" s="211"/>
      <c r="R104" s="60" t="str">
        <f t="shared" si="1"/>
        <v/>
      </c>
    </row>
    <row r="105" spans="2:18" s="78" customFormat="1" ht="15.6" customHeight="1" thickTop="1" thickBot="1" x14ac:dyDescent="0.25">
      <c r="B105" s="455"/>
      <c r="C105" s="462"/>
      <c r="D105" s="465"/>
      <c r="E105" s="472"/>
      <c r="F105" s="771"/>
      <c r="G105" s="217">
        <f>'Mapa de Risco'!H105</f>
        <v>0</v>
      </c>
      <c r="H105" s="772"/>
      <c r="I105" s="779"/>
      <c r="J105" s="210" t="s">
        <v>28</v>
      </c>
      <c r="K105" s="211"/>
      <c r="L105" s="210" t="s">
        <v>28</v>
      </c>
      <c r="M105" s="210" t="s">
        <v>28</v>
      </c>
      <c r="N105" s="210" t="s">
        <v>28</v>
      </c>
      <c r="O105" s="210" t="s">
        <v>28</v>
      </c>
      <c r="P105" s="210" t="s">
        <v>265</v>
      </c>
      <c r="Q105" s="211"/>
      <c r="R105" s="60" t="str">
        <f t="shared" si="1"/>
        <v/>
      </c>
    </row>
    <row r="106" spans="2:18" s="78" customFormat="1" ht="15.6" customHeight="1" thickTop="1" thickBot="1" x14ac:dyDescent="0.25">
      <c r="B106" s="455"/>
      <c r="C106" s="462"/>
      <c r="D106" s="465"/>
      <c r="E106" s="472"/>
      <c r="F106" s="771"/>
      <c r="G106" s="217">
        <f>'Mapa de Risco'!H106</f>
        <v>0</v>
      </c>
      <c r="H106" s="772"/>
      <c r="I106" s="779"/>
      <c r="J106" s="210" t="s">
        <v>28</v>
      </c>
      <c r="K106" s="211"/>
      <c r="L106" s="210" t="s">
        <v>28</v>
      </c>
      <c r="M106" s="210" t="s">
        <v>28</v>
      </c>
      <c r="N106" s="210" t="s">
        <v>28</v>
      </c>
      <c r="O106" s="210" t="s">
        <v>28</v>
      </c>
      <c r="P106" s="210" t="s">
        <v>265</v>
      </c>
      <c r="Q106" s="211"/>
      <c r="R106" s="60" t="str">
        <f t="shared" si="1"/>
        <v/>
      </c>
    </row>
    <row r="107" spans="2:18" s="78" customFormat="1" ht="15.6" customHeight="1" thickTop="1" thickBot="1" x14ac:dyDescent="0.25">
      <c r="B107" s="455"/>
      <c r="C107" s="462"/>
      <c r="D107" s="465"/>
      <c r="E107" s="472"/>
      <c r="F107" s="771"/>
      <c r="G107" s="217">
        <f>'Mapa de Risco'!H107</f>
        <v>0</v>
      </c>
      <c r="H107" s="772"/>
      <c r="I107" s="779"/>
      <c r="J107" s="210" t="s">
        <v>28</v>
      </c>
      <c r="K107" s="211"/>
      <c r="L107" s="210" t="s">
        <v>28</v>
      </c>
      <c r="M107" s="210" t="s">
        <v>28</v>
      </c>
      <c r="N107" s="210" t="s">
        <v>28</v>
      </c>
      <c r="O107" s="210" t="s">
        <v>28</v>
      </c>
      <c r="P107" s="210" t="s">
        <v>265</v>
      </c>
      <c r="Q107" s="211"/>
      <c r="R107" s="60" t="str">
        <f t="shared" si="1"/>
        <v/>
      </c>
    </row>
    <row r="108" spans="2:18" s="78" customFormat="1" ht="15.6" customHeight="1" thickTop="1" thickBot="1" x14ac:dyDescent="0.25">
      <c r="B108" s="455"/>
      <c r="C108" s="462"/>
      <c r="D108" s="465"/>
      <c r="E108" s="472"/>
      <c r="F108" s="771"/>
      <c r="G108" s="217">
        <f>'Mapa de Risco'!H108</f>
        <v>0</v>
      </c>
      <c r="H108" s="772"/>
      <c r="I108" s="779"/>
      <c r="J108" s="210" t="s">
        <v>28</v>
      </c>
      <c r="K108" s="211"/>
      <c r="L108" s="210" t="s">
        <v>28</v>
      </c>
      <c r="M108" s="210" t="s">
        <v>28</v>
      </c>
      <c r="N108" s="210" t="s">
        <v>28</v>
      </c>
      <c r="O108" s="210" t="s">
        <v>28</v>
      </c>
      <c r="P108" s="210" t="s">
        <v>265</v>
      </c>
      <c r="Q108" s="211"/>
      <c r="R108" s="60" t="str">
        <f t="shared" si="1"/>
        <v/>
      </c>
    </row>
    <row r="109" spans="2:18" s="78" customFormat="1" ht="15.6" customHeight="1" thickTop="1" thickBot="1" x14ac:dyDescent="0.25">
      <c r="B109" s="455"/>
      <c r="C109" s="462"/>
      <c r="D109" s="465"/>
      <c r="E109" s="472"/>
      <c r="F109" s="771"/>
      <c r="G109" s="217">
        <f>'Mapa de Risco'!H109</f>
        <v>0</v>
      </c>
      <c r="H109" s="772"/>
      <c r="I109" s="779"/>
      <c r="J109" s="210" t="s">
        <v>28</v>
      </c>
      <c r="K109" s="211"/>
      <c r="L109" s="210" t="s">
        <v>28</v>
      </c>
      <c r="M109" s="210" t="s">
        <v>28</v>
      </c>
      <c r="N109" s="210" t="s">
        <v>28</v>
      </c>
      <c r="O109" s="210" t="s">
        <v>28</v>
      </c>
      <c r="P109" s="210" t="s">
        <v>265</v>
      </c>
      <c r="Q109" s="211"/>
      <c r="R109" s="60" t="str">
        <f t="shared" si="1"/>
        <v/>
      </c>
    </row>
    <row r="110" spans="2:18" s="78" customFormat="1" ht="15.6" customHeight="1" thickTop="1" thickBot="1" x14ac:dyDescent="0.25">
      <c r="B110" s="455"/>
      <c r="C110" s="462"/>
      <c r="D110" s="465"/>
      <c r="E110" s="472"/>
      <c r="F110" s="771"/>
      <c r="G110" s="217">
        <f>'Mapa de Risco'!H110</f>
        <v>0</v>
      </c>
      <c r="H110" s="772"/>
      <c r="I110" s="779"/>
      <c r="J110" s="210" t="s">
        <v>28</v>
      </c>
      <c r="K110" s="211"/>
      <c r="L110" s="210" t="s">
        <v>28</v>
      </c>
      <c r="M110" s="210" t="s">
        <v>28</v>
      </c>
      <c r="N110" s="210" t="s">
        <v>28</v>
      </c>
      <c r="O110" s="210" t="s">
        <v>28</v>
      </c>
      <c r="P110" s="210" t="s">
        <v>265</v>
      </c>
      <c r="Q110" s="211"/>
      <c r="R110" s="60" t="str">
        <f t="shared" si="1"/>
        <v/>
      </c>
    </row>
    <row r="111" spans="2:18" s="78" customFormat="1" ht="15.6" customHeight="1" thickTop="1" thickBot="1" x14ac:dyDescent="0.25">
      <c r="B111" s="455"/>
      <c r="C111" s="462"/>
      <c r="D111" s="466"/>
      <c r="E111" s="473"/>
      <c r="F111" s="771"/>
      <c r="G111" s="217">
        <f>'Mapa de Risco'!H111</f>
        <v>0</v>
      </c>
      <c r="H111" s="772"/>
      <c r="I111" s="780"/>
      <c r="J111" s="210" t="s">
        <v>28</v>
      </c>
      <c r="K111" s="211"/>
      <c r="L111" s="210" t="s">
        <v>28</v>
      </c>
      <c r="M111" s="210" t="s">
        <v>28</v>
      </c>
      <c r="N111" s="210" t="s">
        <v>28</v>
      </c>
      <c r="O111" s="210" t="s">
        <v>28</v>
      </c>
      <c r="P111" s="210" t="s">
        <v>265</v>
      </c>
      <c r="Q111" s="211"/>
      <c r="R111" s="60" t="str">
        <f t="shared" si="1"/>
        <v/>
      </c>
    </row>
    <row r="112" spans="2:18" s="78" customFormat="1" ht="15.6" customHeight="1" thickTop="1" thickBot="1" x14ac:dyDescent="0.25">
      <c r="B112" s="455"/>
      <c r="C112" s="462"/>
      <c r="D112" s="464" t="str">
        <f>'Mapa de Risco'!D112:D121</f>
        <v>FCS.03</v>
      </c>
      <c r="E112" s="471">
        <f>'Mapa de Risco'!E112:E121</f>
        <v>0</v>
      </c>
      <c r="F112" s="771" t="str">
        <f>'Mapa de Risco'!G112:G121</f>
        <v>Evento 11</v>
      </c>
      <c r="G112" s="217">
        <f>'Mapa de Risco'!H112</f>
        <v>0</v>
      </c>
      <c r="H112" s="772" t="str">
        <f>'Avaliar os Controles Existent.'!AD112:AD121</f>
        <v/>
      </c>
      <c r="I112" s="779">
        <f>'Plano de ação'!I112:I121</f>
        <v>0</v>
      </c>
      <c r="J112" s="210" t="s">
        <v>28</v>
      </c>
      <c r="K112" s="211"/>
      <c r="L112" s="210" t="s">
        <v>28</v>
      </c>
      <c r="M112" s="210" t="s">
        <v>28</v>
      </c>
      <c r="N112" s="210" t="s">
        <v>28</v>
      </c>
      <c r="O112" s="210" t="s">
        <v>28</v>
      </c>
      <c r="P112" s="210" t="s">
        <v>265</v>
      </c>
      <c r="Q112" s="211"/>
      <c r="R112" s="60" t="str">
        <f t="shared" si="1"/>
        <v/>
      </c>
    </row>
    <row r="113" spans="2:18" s="78" customFormat="1" ht="15.6" customHeight="1" thickTop="1" thickBot="1" x14ac:dyDescent="0.25">
      <c r="B113" s="455"/>
      <c r="C113" s="462"/>
      <c r="D113" s="465"/>
      <c r="E113" s="472"/>
      <c r="F113" s="771"/>
      <c r="G113" s="217">
        <f>'Mapa de Risco'!H113</f>
        <v>0</v>
      </c>
      <c r="H113" s="772"/>
      <c r="I113" s="779"/>
      <c r="J113" s="210" t="s">
        <v>28</v>
      </c>
      <c r="K113" s="211"/>
      <c r="L113" s="210" t="s">
        <v>28</v>
      </c>
      <c r="M113" s="210" t="s">
        <v>28</v>
      </c>
      <c r="N113" s="210" t="s">
        <v>28</v>
      </c>
      <c r="O113" s="210" t="s">
        <v>28</v>
      </c>
      <c r="P113" s="210" t="s">
        <v>265</v>
      </c>
      <c r="Q113" s="211"/>
      <c r="R113" s="60" t="str">
        <f t="shared" si="1"/>
        <v/>
      </c>
    </row>
    <row r="114" spans="2:18" s="78" customFormat="1" ht="15.6" customHeight="1" thickTop="1" thickBot="1" x14ac:dyDescent="0.25">
      <c r="B114" s="455"/>
      <c r="C114" s="462"/>
      <c r="D114" s="465"/>
      <c r="E114" s="472"/>
      <c r="F114" s="771"/>
      <c r="G114" s="217">
        <f>'Mapa de Risco'!H114</f>
        <v>0</v>
      </c>
      <c r="H114" s="772"/>
      <c r="I114" s="779"/>
      <c r="J114" s="210" t="s">
        <v>28</v>
      </c>
      <c r="K114" s="211"/>
      <c r="L114" s="210" t="s">
        <v>28</v>
      </c>
      <c r="M114" s="210" t="s">
        <v>28</v>
      </c>
      <c r="N114" s="210" t="s">
        <v>28</v>
      </c>
      <c r="O114" s="210" t="s">
        <v>28</v>
      </c>
      <c r="P114" s="210" t="s">
        <v>265</v>
      </c>
      <c r="Q114" s="211"/>
      <c r="R114" s="60" t="str">
        <f t="shared" si="1"/>
        <v/>
      </c>
    </row>
    <row r="115" spans="2:18" s="78" customFormat="1" ht="15.6" customHeight="1" thickTop="1" thickBot="1" x14ac:dyDescent="0.25">
      <c r="B115" s="455"/>
      <c r="C115" s="462"/>
      <c r="D115" s="465"/>
      <c r="E115" s="472"/>
      <c r="F115" s="771"/>
      <c r="G115" s="217">
        <f>'Mapa de Risco'!H115</f>
        <v>0</v>
      </c>
      <c r="H115" s="772"/>
      <c r="I115" s="779"/>
      <c r="J115" s="210" t="s">
        <v>28</v>
      </c>
      <c r="K115" s="211"/>
      <c r="L115" s="210" t="s">
        <v>28</v>
      </c>
      <c r="M115" s="210" t="s">
        <v>28</v>
      </c>
      <c r="N115" s="210" t="s">
        <v>28</v>
      </c>
      <c r="O115" s="210" t="s">
        <v>28</v>
      </c>
      <c r="P115" s="210" t="s">
        <v>265</v>
      </c>
      <c r="Q115" s="211"/>
      <c r="R115" s="60" t="str">
        <f t="shared" si="1"/>
        <v/>
      </c>
    </row>
    <row r="116" spans="2:18" s="78" customFormat="1" ht="15.6" customHeight="1" thickTop="1" thickBot="1" x14ac:dyDescent="0.25">
      <c r="B116" s="455"/>
      <c r="C116" s="462"/>
      <c r="D116" s="465"/>
      <c r="E116" s="472"/>
      <c r="F116" s="771"/>
      <c r="G116" s="217">
        <f>'Mapa de Risco'!H116</f>
        <v>0</v>
      </c>
      <c r="H116" s="772"/>
      <c r="I116" s="779"/>
      <c r="J116" s="210" t="s">
        <v>28</v>
      </c>
      <c r="K116" s="211"/>
      <c r="L116" s="210" t="s">
        <v>28</v>
      </c>
      <c r="M116" s="210" t="s">
        <v>28</v>
      </c>
      <c r="N116" s="210" t="s">
        <v>28</v>
      </c>
      <c r="O116" s="210" t="s">
        <v>28</v>
      </c>
      <c r="P116" s="210" t="s">
        <v>265</v>
      </c>
      <c r="Q116" s="211"/>
      <c r="R116" s="60" t="str">
        <f t="shared" si="1"/>
        <v/>
      </c>
    </row>
    <row r="117" spans="2:18" s="78" customFormat="1" ht="15.6" customHeight="1" thickTop="1" thickBot="1" x14ac:dyDescent="0.25">
      <c r="B117" s="455"/>
      <c r="C117" s="462"/>
      <c r="D117" s="465"/>
      <c r="E117" s="472"/>
      <c r="F117" s="771"/>
      <c r="G117" s="217">
        <f>'Mapa de Risco'!H117</f>
        <v>0</v>
      </c>
      <c r="H117" s="772"/>
      <c r="I117" s="779"/>
      <c r="J117" s="210" t="s">
        <v>28</v>
      </c>
      <c r="K117" s="211"/>
      <c r="L117" s="210" t="s">
        <v>28</v>
      </c>
      <c r="M117" s="210" t="s">
        <v>28</v>
      </c>
      <c r="N117" s="210" t="s">
        <v>28</v>
      </c>
      <c r="O117" s="210" t="s">
        <v>28</v>
      </c>
      <c r="P117" s="210" t="s">
        <v>265</v>
      </c>
      <c r="Q117" s="211"/>
      <c r="R117" s="60" t="str">
        <f t="shared" si="1"/>
        <v/>
      </c>
    </row>
    <row r="118" spans="2:18" s="78" customFormat="1" ht="15.6" customHeight="1" thickTop="1" thickBot="1" x14ac:dyDescent="0.25">
      <c r="B118" s="455"/>
      <c r="C118" s="462"/>
      <c r="D118" s="465"/>
      <c r="E118" s="472"/>
      <c r="F118" s="771"/>
      <c r="G118" s="217">
        <f>'Mapa de Risco'!H118</f>
        <v>0</v>
      </c>
      <c r="H118" s="772"/>
      <c r="I118" s="779"/>
      <c r="J118" s="210" t="s">
        <v>28</v>
      </c>
      <c r="K118" s="211"/>
      <c r="L118" s="210" t="s">
        <v>28</v>
      </c>
      <c r="M118" s="210" t="s">
        <v>28</v>
      </c>
      <c r="N118" s="210" t="s">
        <v>28</v>
      </c>
      <c r="O118" s="210" t="s">
        <v>28</v>
      </c>
      <c r="P118" s="210" t="s">
        <v>265</v>
      </c>
      <c r="Q118" s="211"/>
      <c r="R118" s="60" t="str">
        <f t="shared" si="1"/>
        <v/>
      </c>
    </row>
    <row r="119" spans="2:18" s="78" customFormat="1" ht="15.6" customHeight="1" thickTop="1" thickBot="1" x14ac:dyDescent="0.25">
      <c r="B119" s="455"/>
      <c r="C119" s="462"/>
      <c r="D119" s="465"/>
      <c r="E119" s="472"/>
      <c r="F119" s="771"/>
      <c r="G119" s="217">
        <f>'Mapa de Risco'!H119</f>
        <v>0</v>
      </c>
      <c r="H119" s="772"/>
      <c r="I119" s="779"/>
      <c r="J119" s="210" t="s">
        <v>28</v>
      </c>
      <c r="K119" s="211"/>
      <c r="L119" s="210" t="s">
        <v>28</v>
      </c>
      <c r="M119" s="210" t="s">
        <v>28</v>
      </c>
      <c r="N119" s="210" t="s">
        <v>28</v>
      </c>
      <c r="O119" s="210" t="s">
        <v>28</v>
      </c>
      <c r="P119" s="210" t="s">
        <v>265</v>
      </c>
      <c r="Q119" s="211"/>
      <c r="R119" s="60" t="str">
        <f t="shared" si="1"/>
        <v/>
      </c>
    </row>
    <row r="120" spans="2:18" s="78" customFormat="1" ht="15.6" customHeight="1" thickTop="1" thickBot="1" x14ac:dyDescent="0.25">
      <c r="B120" s="455"/>
      <c r="C120" s="462"/>
      <c r="D120" s="465"/>
      <c r="E120" s="472"/>
      <c r="F120" s="771"/>
      <c r="G120" s="217">
        <f>'Mapa de Risco'!H120</f>
        <v>0</v>
      </c>
      <c r="H120" s="772"/>
      <c r="I120" s="779"/>
      <c r="J120" s="210" t="s">
        <v>28</v>
      </c>
      <c r="K120" s="211"/>
      <c r="L120" s="210" t="s">
        <v>28</v>
      </c>
      <c r="M120" s="210" t="s">
        <v>28</v>
      </c>
      <c r="N120" s="210" t="s">
        <v>28</v>
      </c>
      <c r="O120" s="210" t="s">
        <v>28</v>
      </c>
      <c r="P120" s="210" t="s">
        <v>265</v>
      </c>
      <c r="Q120" s="211"/>
      <c r="R120" s="60" t="str">
        <f t="shared" si="1"/>
        <v/>
      </c>
    </row>
    <row r="121" spans="2:18" s="78" customFormat="1" ht="15.6" customHeight="1" thickTop="1" thickBot="1" x14ac:dyDescent="0.25">
      <c r="B121" s="455"/>
      <c r="C121" s="462"/>
      <c r="D121" s="466"/>
      <c r="E121" s="473"/>
      <c r="F121" s="771"/>
      <c r="G121" s="217">
        <f>'Mapa de Risco'!H121</f>
        <v>0</v>
      </c>
      <c r="H121" s="772"/>
      <c r="I121" s="780"/>
      <c r="J121" s="210" t="s">
        <v>28</v>
      </c>
      <c r="K121" s="211"/>
      <c r="L121" s="210" t="s">
        <v>28</v>
      </c>
      <c r="M121" s="210" t="s">
        <v>28</v>
      </c>
      <c r="N121" s="210" t="s">
        <v>28</v>
      </c>
      <c r="O121" s="210" t="s">
        <v>28</v>
      </c>
      <c r="P121" s="210" t="s">
        <v>265</v>
      </c>
      <c r="Q121" s="211"/>
      <c r="R121" s="60" t="str">
        <f t="shared" si="1"/>
        <v/>
      </c>
    </row>
    <row r="122" spans="2:18" s="78" customFormat="1" ht="15.6" customHeight="1" thickTop="1" thickBot="1" x14ac:dyDescent="0.25">
      <c r="B122" s="455"/>
      <c r="C122" s="462"/>
      <c r="D122" s="464" t="str">
        <f>'Mapa de Risco'!D122:D131</f>
        <v>FCS.04</v>
      </c>
      <c r="E122" s="471">
        <f>'Mapa de Risco'!E122:E131</f>
        <v>0</v>
      </c>
      <c r="F122" s="771" t="str">
        <f>'Mapa de Risco'!G122:G131</f>
        <v>Evento 12</v>
      </c>
      <c r="G122" s="217">
        <f>'Mapa de Risco'!H122</f>
        <v>0</v>
      </c>
      <c r="H122" s="772" t="str">
        <f>'Avaliar os Controles Existent.'!AD122:AD131</f>
        <v/>
      </c>
      <c r="I122" s="779">
        <f>'Plano de ação'!I122:I131</f>
        <v>0</v>
      </c>
      <c r="J122" s="210" t="s">
        <v>28</v>
      </c>
      <c r="K122" s="211"/>
      <c r="L122" s="210" t="s">
        <v>28</v>
      </c>
      <c r="M122" s="210" t="s">
        <v>28</v>
      </c>
      <c r="N122" s="210" t="s">
        <v>28</v>
      </c>
      <c r="O122" s="210" t="s">
        <v>28</v>
      </c>
      <c r="P122" s="210" t="s">
        <v>265</v>
      </c>
      <c r="Q122" s="211"/>
      <c r="R122" s="60" t="str">
        <f t="shared" si="1"/>
        <v/>
      </c>
    </row>
    <row r="123" spans="2:18" s="78" customFormat="1" ht="15.6" customHeight="1" thickTop="1" thickBot="1" x14ac:dyDescent="0.25">
      <c r="B123" s="455"/>
      <c r="C123" s="462"/>
      <c r="D123" s="465"/>
      <c r="E123" s="472"/>
      <c r="F123" s="771"/>
      <c r="G123" s="217">
        <f>'Mapa de Risco'!H123</f>
        <v>0</v>
      </c>
      <c r="H123" s="772"/>
      <c r="I123" s="779"/>
      <c r="J123" s="210" t="s">
        <v>28</v>
      </c>
      <c r="K123" s="211"/>
      <c r="L123" s="210" t="s">
        <v>28</v>
      </c>
      <c r="M123" s="210" t="s">
        <v>28</v>
      </c>
      <c r="N123" s="210" t="s">
        <v>28</v>
      </c>
      <c r="O123" s="210" t="s">
        <v>28</v>
      </c>
      <c r="P123" s="210" t="s">
        <v>265</v>
      </c>
      <c r="Q123" s="211"/>
      <c r="R123" s="60" t="str">
        <f t="shared" si="1"/>
        <v/>
      </c>
    </row>
    <row r="124" spans="2:18" s="78" customFormat="1" ht="15.6" customHeight="1" thickTop="1" thickBot="1" x14ac:dyDescent="0.25">
      <c r="B124" s="455"/>
      <c r="C124" s="462"/>
      <c r="D124" s="465"/>
      <c r="E124" s="472"/>
      <c r="F124" s="771"/>
      <c r="G124" s="217">
        <f>'Mapa de Risco'!H124</f>
        <v>0</v>
      </c>
      <c r="H124" s="772"/>
      <c r="I124" s="779"/>
      <c r="J124" s="210" t="s">
        <v>28</v>
      </c>
      <c r="K124" s="211"/>
      <c r="L124" s="210" t="s">
        <v>28</v>
      </c>
      <c r="M124" s="210" t="s">
        <v>28</v>
      </c>
      <c r="N124" s="210" t="s">
        <v>28</v>
      </c>
      <c r="O124" s="210" t="s">
        <v>28</v>
      </c>
      <c r="P124" s="210" t="s">
        <v>265</v>
      </c>
      <c r="Q124" s="211"/>
      <c r="R124" s="60" t="str">
        <f t="shared" si="1"/>
        <v/>
      </c>
    </row>
    <row r="125" spans="2:18" s="78" customFormat="1" ht="15.6" customHeight="1" thickTop="1" thickBot="1" x14ac:dyDescent="0.25">
      <c r="B125" s="455"/>
      <c r="C125" s="462"/>
      <c r="D125" s="465"/>
      <c r="E125" s="472"/>
      <c r="F125" s="771"/>
      <c r="G125" s="217">
        <f>'Mapa de Risco'!H125</f>
        <v>0</v>
      </c>
      <c r="H125" s="772"/>
      <c r="I125" s="779"/>
      <c r="J125" s="210" t="s">
        <v>28</v>
      </c>
      <c r="K125" s="211"/>
      <c r="L125" s="210" t="s">
        <v>28</v>
      </c>
      <c r="M125" s="210" t="s">
        <v>28</v>
      </c>
      <c r="N125" s="210" t="s">
        <v>28</v>
      </c>
      <c r="O125" s="210" t="s">
        <v>28</v>
      </c>
      <c r="P125" s="210" t="s">
        <v>265</v>
      </c>
      <c r="Q125" s="211"/>
      <c r="R125" s="60" t="str">
        <f t="shared" si="1"/>
        <v/>
      </c>
    </row>
    <row r="126" spans="2:18" s="78" customFormat="1" ht="15.6" customHeight="1" thickTop="1" thickBot="1" x14ac:dyDescent="0.25">
      <c r="B126" s="455"/>
      <c r="C126" s="462"/>
      <c r="D126" s="465"/>
      <c r="E126" s="472"/>
      <c r="F126" s="771"/>
      <c r="G126" s="217">
        <f>'Mapa de Risco'!H126</f>
        <v>0</v>
      </c>
      <c r="H126" s="772"/>
      <c r="I126" s="779"/>
      <c r="J126" s="210" t="s">
        <v>28</v>
      </c>
      <c r="K126" s="211"/>
      <c r="L126" s="210" t="s">
        <v>28</v>
      </c>
      <c r="M126" s="210" t="s">
        <v>28</v>
      </c>
      <c r="N126" s="210" t="s">
        <v>28</v>
      </c>
      <c r="O126" s="210" t="s">
        <v>28</v>
      </c>
      <c r="P126" s="210" t="s">
        <v>265</v>
      </c>
      <c r="Q126" s="211"/>
      <c r="R126" s="60" t="str">
        <f t="shared" si="1"/>
        <v/>
      </c>
    </row>
    <row r="127" spans="2:18" s="78" customFormat="1" ht="15.6" customHeight="1" thickTop="1" thickBot="1" x14ac:dyDescent="0.25">
      <c r="B127" s="455"/>
      <c r="C127" s="462"/>
      <c r="D127" s="465"/>
      <c r="E127" s="472"/>
      <c r="F127" s="771"/>
      <c r="G127" s="217">
        <f>'Mapa de Risco'!H127</f>
        <v>0</v>
      </c>
      <c r="H127" s="772"/>
      <c r="I127" s="779"/>
      <c r="J127" s="210" t="s">
        <v>28</v>
      </c>
      <c r="K127" s="211"/>
      <c r="L127" s="210" t="s">
        <v>28</v>
      </c>
      <c r="M127" s="210" t="s">
        <v>28</v>
      </c>
      <c r="N127" s="210" t="s">
        <v>28</v>
      </c>
      <c r="O127" s="210" t="s">
        <v>28</v>
      </c>
      <c r="P127" s="210" t="s">
        <v>265</v>
      </c>
      <c r="Q127" s="211"/>
      <c r="R127" s="60" t="str">
        <f t="shared" si="1"/>
        <v/>
      </c>
    </row>
    <row r="128" spans="2:18" s="78" customFormat="1" ht="15.6" customHeight="1" thickTop="1" thickBot="1" x14ac:dyDescent="0.25">
      <c r="B128" s="455"/>
      <c r="C128" s="462"/>
      <c r="D128" s="465"/>
      <c r="E128" s="472"/>
      <c r="F128" s="771"/>
      <c r="G128" s="217">
        <f>'Mapa de Risco'!H128</f>
        <v>0</v>
      </c>
      <c r="H128" s="772"/>
      <c r="I128" s="779"/>
      <c r="J128" s="210" t="s">
        <v>28</v>
      </c>
      <c r="K128" s="211"/>
      <c r="L128" s="210" t="s">
        <v>28</v>
      </c>
      <c r="M128" s="210" t="s">
        <v>28</v>
      </c>
      <c r="N128" s="210" t="s">
        <v>28</v>
      </c>
      <c r="O128" s="210" t="s">
        <v>28</v>
      </c>
      <c r="P128" s="210" t="s">
        <v>265</v>
      </c>
      <c r="Q128" s="211"/>
      <c r="R128" s="60" t="str">
        <f t="shared" si="1"/>
        <v/>
      </c>
    </row>
    <row r="129" spans="2:18" s="78" customFormat="1" ht="15.6" customHeight="1" thickTop="1" thickBot="1" x14ac:dyDescent="0.25">
      <c r="B129" s="455"/>
      <c r="C129" s="462"/>
      <c r="D129" s="465"/>
      <c r="E129" s="472"/>
      <c r="F129" s="771"/>
      <c r="G129" s="217">
        <f>'Mapa de Risco'!H129</f>
        <v>0</v>
      </c>
      <c r="H129" s="772"/>
      <c r="I129" s="779"/>
      <c r="J129" s="210" t="s">
        <v>28</v>
      </c>
      <c r="K129" s="211"/>
      <c r="L129" s="210" t="s">
        <v>28</v>
      </c>
      <c r="M129" s="210" t="s">
        <v>28</v>
      </c>
      <c r="N129" s="210" t="s">
        <v>28</v>
      </c>
      <c r="O129" s="210" t="s">
        <v>28</v>
      </c>
      <c r="P129" s="210" t="s">
        <v>265</v>
      </c>
      <c r="Q129" s="211"/>
      <c r="R129" s="60" t="str">
        <f t="shared" si="1"/>
        <v/>
      </c>
    </row>
    <row r="130" spans="2:18" s="78" customFormat="1" ht="15.6" customHeight="1" thickTop="1" thickBot="1" x14ac:dyDescent="0.25">
      <c r="B130" s="455"/>
      <c r="C130" s="462"/>
      <c r="D130" s="465"/>
      <c r="E130" s="472"/>
      <c r="F130" s="771"/>
      <c r="G130" s="217">
        <f>'Mapa de Risco'!H130</f>
        <v>0</v>
      </c>
      <c r="H130" s="772"/>
      <c r="I130" s="779"/>
      <c r="J130" s="210" t="s">
        <v>28</v>
      </c>
      <c r="K130" s="211"/>
      <c r="L130" s="210" t="s">
        <v>28</v>
      </c>
      <c r="M130" s="210" t="s">
        <v>28</v>
      </c>
      <c r="N130" s="210" t="s">
        <v>28</v>
      </c>
      <c r="O130" s="210" t="s">
        <v>28</v>
      </c>
      <c r="P130" s="210" t="s">
        <v>265</v>
      </c>
      <c r="Q130" s="211"/>
      <c r="R130" s="60" t="str">
        <f t="shared" si="1"/>
        <v/>
      </c>
    </row>
    <row r="131" spans="2:18" s="78" customFormat="1" ht="15.6" customHeight="1" thickTop="1" thickBot="1" x14ac:dyDescent="0.25">
      <c r="B131" s="455"/>
      <c r="C131" s="462"/>
      <c r="D131" s="466"/>
      <c r="E131" s="473"/>
      <c r="F131" s="771"/>
      <c r="G131" s="217">
        <f>'Mapa de Risco'!H131</f>
        <v>0</v>
      </c>
      <c r="H131" s="772"/>
      <c r="I131" s="780"/>
      <c r="J131" s="210" t="s">
        <v>28</v>
      </c>
      <c r="K131" s="211"/>
      <c r="L131" s="210" t="s">
        <v>28</v>
      </c>
      <c r="M131" s="210" t="s">
        <v>28</v>
      </c>
      <c r="N131" s="210" t="s">
        <v>28</v>
      </c>
      <c r="O131" s="210" t="s">
        <v>28</v>
      </c>
      <c r="P131" s="210" t="s">
        <v>265</v>
      </c>
      <c r="Q131" s="211"/>
      <c r="R131" s="60" t="str">
        <f t="shared" si="1"/>
        <v/>
      </c>
    </row>
    <row r="132" spans="2:18" s="78" customFormat="1" ht="15.6" customHeight="1" thickTop="1" thickBot="1" x14ac:dyDescent="0.25">
      <c r="B132" s="455"/>
      <c r="C132" s="462"/>
      <c r="D132" s="464" t="str">
        <f>'Mapa de Risco'!D132:D141</f>
        <v>FCS.05</v>
      </c>
      <c r="E132" s="471">
        <f>'Mapa de Risco'!E132:E141</f>
        <v>0</v>
      </c>
      <c r="F132" s="771" t="str">
        <f>'Mapa de Risco'!G132:G141</f>
        <v>Evento 13</v>
      </c>
      <c r="G132" s="217">
        <f>'Mapa de Risco'!H132</f>
        <v>0</v>
      </c>
      <c r="H132" s="772" t="str">
        <f>'Avaliar os Controles Existent.'!AD132:AD141</f>
        <v/>
      </c>
      <c r="I132" s="779">
        <f>'Plano de ação'!I132:I141</f>
        <v>0</v>
      </c>
      <c r="J132" s="210" t="s">
        <v>28</v>
      </c>
      <c r="K132" s="211"/>
      <c r="L132" s="210" t="s">
        <v>28</v>
      </c>
      <c r="M132" s="210" t="s">
        <v>28</v>
      </c>
      <c r="N132" s="210" t="s">
        <v>28</v>
      </c>
      <c r="O132" s="210" t="s">
        <v>28</v>
      </c>
      <c r="P132" s="210" t="s">
        <v>265</v>
      </c>
      <c r="Q132" s="211"/>
      <c r="R132" s="60" t="str">
        <f t="shared" si="1"/>
        <v/>
      </c>
    </row>
    <row r="133" spans="2:18" s="78" customFormat="1" ht="15.6" customHeight="1" thickTop="1" thickBot="1" x14ac:dyDescent="0.25">
      <c r="B133" s="455"/>
      <c r="C133" s="462"/>
      <c r="D133" s="465"/>
      <c r="E133" s="472"/>
      <c r="F133" s="771"/>
      <c r="G133" s="217">
        <f>'Mapa de Risco'!H133</f>
        <v>0</v>
      </c>
      <c r="H133" s="772"/>
      <c r="I133" s="779"/>
      <c r="J133" s="210" t="s">
        <v>28</v>
      </c>
      <c r="K133" s="211"/>
      <c r="L133" s="210" t="s">
        <v>28</v>
      </c>
      <c r="M133" s="210" t="s">
        <v>28</v>
      </c>
      <c r="N133" s="210" t="s">
        <v>28</v>
      </c>
      <c r="O133" s="210" t="s">
        <v>28</v>
      </c>
      <c r="P133" s="210" t="s">
        <v>265</v>
      </c>
      <c r="Q133" s="211"/>
      <c r="R133" s="60" t="str">
        <f t="shared" si="1"/>
        <v/>
      </c>
    </row>
    <row r="134" spans="2:18" s="78" customFormat="1" ht="15.6" customHeight="1" thickTop="1" thickBot="1" x14ac:dyDescent="0.25">
      <c r="B134" s="455"/>
      <c r="C134" s="462"/>
      <c r="D134" s="465"/>
      <c r="E134" s="472"/>
      <c r="F134" s="771"/>
      <c r="G134" s="217">
        <f>'Mapa de Risco'!H134</f>
        <v>0</v>
      </c>
      <c r="H134" s="772"/>
      <c r="I134" s="779"/>
      <c r="J134" s="210" t="s">
        <v>28</v>
      </c>
      <c r="K134" s="211"/>
      <c r="L134" s="210" t="s">
        <v>28</v>
      </c>
      <c r="M134" s="210" t="s">
        <v>28</v>
      </c>
      <c r="N134" s="210" t="s">
        <v>28</v>
      </c>
      <c r="O134" s="210" t="s">
        <v>28</v>
      </c>
      <c r="P134" s="210" t="s">
        <v>265</v>
      </c>
      <c r="Q134" s="211"/>
      <c r="R134" s="60" t="str">
        <f t="shared" si="1"/>
        <v/>
      </c>
    </row>
    <row r="135" spans="2:18" s="78" customFormat="1" ht="15.6" customHeight="1" thickTop="1" thickBot="1" x14ac:dyDescent="0.25">
      <c r="B135" s="455"/>
      <c r="C135" s="462"/>
      <c r="D135" s="465"/>
      <c r="E135" s="472"/>
      <c r="F135" s="771"/>
      <c r="G135" s="217">
        <f>'Mapa de Risco'!H135</f>
        <v>0</v>
      </c>
      <c r="H135" s="772"/>
      <c r="I135" s="779"/>
      <c r="J135" s="210" t="s">
        <v>28</v>
      </c>
      <c r="K135" s="211"/>
      <c r="L135" s="210" t="s">
        <v>28</v>
      </c>
      <c r="M135" s="210" t="s">
        <v>28</v>
      </c>
      <c r="N135" s="210" t="s">
        <v>28</v>
      </c>
      <c r="O135" s="210" t="s">
        <v>28</v>
      </c>
      <c r="P135" s="210" t="s">
        <v>265</v>
      </c>
      <c r="Q135" s="211"/>
      <c r="R135" s="60" t="str">
        <f t="shared" si="1"/>
        <v/>
      </c>
    </row>
    <row r="136" spans="2:18" s="78" customFormat="1" ht="15.6" customHeight="1" thickTop="1" thickBot="1" x14ac:dyDescent="0.25">
      <c r="B136" s="455"/>
      <c r="C136" s="462"/>
      <c r="D136" s="465"/>
      <c r="E136" s="472"/>
      <c r="F136" s="771"/>
      <c r="G136" s="217">
        <f>'Mapa de Risco'!H136</f>
        <v>0</v>
      </c>
      <c r="H136" s="772"/>
      <c r="I136" s="779"/>
      <c r="J136" s="210" t="s">
        <v>28</v>
      </c>
      <c r="K136" s="211"/>
      <c r="L136" s="210" t="s">
        <v>28</v>
      </c>
      <c r="M136" s="210" t="s">
        <v>28</v>
      </c>
      <c r="N136" s="210" t="s">
        <v>28</v>
      </c>
      <c r="O136" s="210" t="s">
        <v>28</v>
      </c>
      <c r="P136" s="210" t="s">
        <v>265</v>
      </c>
      <c r="Q136" s="211"/>
      <c r="R136" s="60" t="str">
        <f t="shared" si="1"/>
        <v/>
      </c>
    </row>
    <row r="137" spans="2:18" s="78" customFormat="1" ht="15.6" customHeight="1" thickTop="1" thickBot="1" x14ac:dyDescent="0.25">
      <c r="B137" s="455"/>
      <c r="C137" s="462"/>
      <c r="D137" s="465"/>
      <c r="E137" s="472"/>
      <c r="F137" s="771"/>
      <c r="G137" s="217">
        <f>'Mapa de Risco'!H137</f>
        <v>0</v>
      </c>
      <c r="H137" s="772"/>
      <c r="I137" s="779"/>
      <c r="J137" s="210" t="s">
        <v>28</v>
      </c>
      <c r="K137" s="211"/>
      <c r="L137" s="210" t="s">
        <v>28</v>
      </c>
      <c r="M137" s="210" t="s">
        <v>28</v>
      </c>
      <c r="N137" s="210" t="s">
        <v>28</v>
      </c>
      <c r="O137" s="210" t="s">
        <v>28</v>
      </c>
      <c r="P137" s="210" t="s">
        <v>265</v>
      </c>
      <c r="Q137" s="211"/>
      <c r="R137" s="60" t="str">
        <f t="shared" si="1"/>
        <v/>
      </c>
    </row>
    <row r="138" spans="2:18" s="78" customFormat="1" ht="15.6" customHeight="1" thickTop="1" thickBot="1" x14ac:dyDescent="0.25">
      <c r="B138" s="455"/>
      <c r="C138" s="462"/>
      <c r="D138" s="465"/>
      <c r="E138" s="472"/>
      <c r="F138" s="771"/>
      <c r="G138" s="217">
        <f>'Mapa de Risco'!H138</f>
        <v>0</v>
      </c>
      <c r="H138" s="772"/>
      <c r="I138" s="779"/>
      <c r="J138" s="210" t="s">
        <v>28</v>
      </c>
      <c r="K138" s="211"/>
      <c r="L138" s="210" t="s">
        <v>28</v>
      </c>
      <c r="M138" s="210" t="s">
        <v>28</v>
      </c>
      <c r="N138" s="210" t="s">
        <v>28</v>
      </c>
      <c r="O138" s="210" t="s">
        <v>28</v>
      </c>
      <c r="P138" s="210" t="s">
        <v>265</v>
      </c>
      <c r="Q138" s="211"/>
      <c r="R138" s="60" t="str">
        <f t="shared" si="1"/>
        <v/>
      </c>
    </row>
    <row r="139" spans="2:18" s="78" customFormat="1" ht="15.6" customHeight="1" thickTop="1" thickBot="1" x14ac:dyDescent="0.25">
      <c r="B139" s="455"/>
      <c r="C139" s="462"/>
      <c r="D139" s="465"/>
      <c r="E139" s="472"/>
      <c r="F139" s="771"/>
      <c r="G139" s="217">
        <f>'Mapa de Risco'!H139</f>
        <v>0</v>
      </c>
      <c r="H139" s="772"/>
      <c r="I139" s="779"/>
      <c r="J139" s="210" t="s">
        <v>28</v>
      </c>
      <c r="K139" s="211"/>
      <c r="L139" s="210" t="s">
        <v>28</v>
      </c>
      <c r="M139" s="210" t="s">
        <v>28</v>
      </c>
      <c r="N139" s="210" t="s">
        <v>28</v>
      </c>
      <c r="O139" s="210" t="s">
        <v>28</v>
      </c>
      <c r="P139" s="210" t="s">
        <v>265</v>
      </c>
      <c r="Q139" s="211"/>
      <c r="R139" s="60" t="str">
        <f t="shared" si="1"/>
        <v/>
      </c>
    </row>
    <row r="140" spans="2:18" s="78" customFormat="1" ht="15.6" customHeight="1" thickTop="1" thickBot="1" x14ac:dyDescent="0.25">
      <c r="B140" s="455"/>
      <c r="C140" s="462"/>
      <c r="D140" s="465"/>
      <c r="E140" s="472"/>
      <c r="F140" s="771"/>
      <c r="G140" s="217">
        <f>'Mapa de Risco'!H140</f>
        <v>0</v>
      </c>
      <c r="H140" s="772"/>
      <c r="I140" s="779"/>
      <c r="J140" s="210" t="s">
        <v>28</v>
      </c>
      <c r="K140" s="211"/>
      <c r="L140" s="210" t="s">
        <v>28</v>
      </c>
      <c r="M140" s="210" t="s">
        <v>28</v>
      </c>
      <c r="N140" s="210" t="s">
        <v>28</v>
      </c>
      <c r="O140" s="210" t="s">
        <v>28</v>
      </c>
      <c r="P140" s="210" t="s">
        <v>265</v>
      </c>
      <c r="Q140" s="211"/>
      <c r="R140" s="60" t="str">
        <f t="shared" si="1"/>
        <v/>
      </c>
    </row>
    <row r="141" spans="2:18" s="78" customFormat="1" ht="15.6" customHeight="1" thickTop="1" thickBot="1" x14ac:dyDescent="0.25">
      <c r="B141" s="455"/>
      <c r="C141" s="462"/>
      <c r="D141" s="466"/>
      <c r="E141" s="473"/>
      <c r="F141" s="771"/>
      <c r="G141" s="217">
        <f>'Mapa de Risco'!H141</f>
        <v>0</v>
      </c>
      <c r="H141" s="772"/>
      <c r="I141" s="780"/>
      <c r="J141" s="210" t="s">
        <v>28</v>
      </c>
      <c r="K141" s="211"/>
      <c r="L141" s="210" t="s">
        <v>28</v>
      </c>
      <c r="M141" s="210" t="s">
        <v>28</v>
      </c>
      <c r="N141" s="210" t="s">
        <v>28</v>
      </c>
      <c r="O141" s="210" t="s">
        <v>28</v>
      </c>
      <c r="P141" s="210" t="s">
        <v>265</v>
      </c>
      <c r="Q141" s="211"/>
      <c r="R141" s="60" t="str">
        <f t="shared" ref="R141:R204" si="2">IF(Q141="","",IF(Q141="Concluído",4,IF(Q141="Em andamento",3,IF(Q141="Atrasado",2,IF(Q141="Não iniciado",1)))))</f>
        <v/>
      </c>
    </row>
    <row r="142" spans="2:18" s="78" customFormat="1" ht="15.6" customHeight="1" thickTop="1" thickBot="1" x14ac:dyDescent="0.25">
      <c r="B142" s="455"/>
      <c r="C142" s="462"/>
      <c r="D142" s="464" t="str">
        <f>'Mapa de Risco'!D142:D151</f>
        <v>FCS.06</v>
      </c>
      <c r="E142" s="471">
        <f>'Mapa de Risco'!E142:E151</f>
        <v>0</v>
      </c>
      <c r="F142" s="771" t="str">
        <f>'Mapa de Risco'!G142:G151</f>
        <v>Evento 14</v>
      </c>
      <c r="G142" s="217">
        <f>'Mapa de Risco'!H142</f>
        <v>0</v>
      </c>
      <c r="H142" s="772" t="str">
        <f>'Avaliar os Controles Existent.'!AD142:AD151</f>
        <v/>
      </c>
      <c r="I142" s="779">
        <f>'Plano de ação'!I142:I151</f>
        <v>0</v>
      </c>
      <c r="J142" s="210" t="s">
        <v>28</v>
      </c>
      <c r="K142" s="211"/>
      <c r="L142" s="210" t="s">
        <v>28</v>
      </c>
      <c r="M142" s="210" t="s">
        <v>28</v>
      </c>
      <c r="N142" s="210" t="s">
        <v>28</v>
      </c>
      <c r="O142" s="210" t="s">
        <v>28</v>
      </c>
      <c r="P142" s="210" t="s">
        <v>265</v>
      </c>
      <c r="Q142" s="211"/>
      <c r="R142" s="60" t="str">
        <f t="shared" si="2"/>
        <v/>
      </c>
    </row>
    <row r="143" spans="2:18" s="78" customFormat="1" ht="15.6" customHeight="1" thickTop="1" thickBot="1" x14ac:dyDescent="0.25">
      <c r="B143" s="455"/>
      <c r="C143" s="462"/>
      <c r="D143" s="465"/>
      <c r="E143" s="472"/>
      <c r="F143" s="771"/>
      <c r="G143" s="217">
        <f>'Mapa de Risco'!H143</f>
        <v>0</v>
      </c>
      <c r="H143" s="772"/>
      <c r="I143" s="779"/>
      <c r="J143" s="210" t="s">
        <v>28</v>
      </c>
      <c r="K143" s="211"/>
      <c r="L143" s="210" t="s">
        <v>28</v>
      </c>
      <c r="M143" s="210" t="s">
        <v>28</v>
      </c>
      <c r="N143" s="210" t="s">
        <v>28</v>
      </c>
      <c r="O143" s="210" t="s">
        <v>28</v>
      </c>
      <c r="P143" s="210" t="s">
        <v>265</v>
      </c>
      <c r="Q143" s="211"/>
      <c r="R143" s="60" t="str">
        <f t="shared" si="2"/>
        <v/>
      </c>
    </row>
    <row r="144" spans="2:18" s="78" customFormat="1" ht="15.6" customHeight="1" thickTop="1" thickBot="1" x14ac:dyDescent="0.25">
      <c r="B144" s="455"/>
      <c r="C144" s="462"/>
      <c r="D144" s="465"/>
      <c r="E144" s="472"/>
      <c r="F144" s="771"/>
      <c r="G144" s="217">
        <f>'Mapa de Risco'!H144</f>
        <v>0</v>
      </c>
      <c r="H144" s="772"/>
      <c r="I144" s="779"/>
      <c r="J144" s="210" t="s">
        <v>28</v>
      </c>
      <c r="K144" s="211"/>
      <c r="L144" s="210" t="s">
        <v>28</v>
      </c>
      <c r="M144" s="210" t="s">
        <v>28</v>
      </c>
      <c r="N144" s="210" t="s">
        <v>28</v>
      </c>
      <c r="O144" s="210" t="s">
        <v>28</v>
      </c>
      <c r="P144" s="210" t="s">
        <v>265</v>
      </c>
      <c r="Q144" s="211"/>
      <c r="R144" s="60" t="str">
        <f t="shared" si="2"/>
        <v/>
      </c>
    </row>
    <row r="145" spans="2:18" s="78" customFormat="1" ht="15.6" customHeight="1" thickTop="1" thickBot="1" x14ac:dyDescent="0.25">
      <c r="B145" s="455"/>
      <c r="C145" s="462"/>
      <c r="D145" s="465"/>
      <c r="E145" s="472"/>
      <c r="F145" s="771"/>
      <c r="G145" s="217">
        <f>'Mapa de Risco'!H145</f>
        <v>0</v>
      </c>
      <c r="H145" s="772"/>
      <c r="I145" s="779"/>
      <c r="J145" s="210" t="s">
        <v>28</v>
      </c>
      <c r="K145" s="211"/>
      <c r="L145" s="210" t="s">
        <v>28</v>
      </c>
      <c r="M145" s="210" t="s">
        <v>28</v>
      </c>
      <c r="N145" s="210" t="s">
        <v>28</v>
      </c>
      <c r="O145" s="210" t="s">
        <v>28</v>
      </c>
      <c r="P145" s="210" t="s">
        <v>265</v>
      </c>
      <c r="Q145" s="211"/>
      <c r="R145" s="60" t="str">
        <f t="shared" si="2"/>
        <v/>
      </c>
    </row>
    <row r="146" spans="2:18" s="78" customFormat="1" ht="15.6" customHeight="1" thickTop="1" thickBot="1" x14ac:dyDescent="0.25">
      <c r="B146" s="455"/>
      <c r="C146" s="462"/>
      <c r="D146" s="465"/>
      <c r="E146" s="472"/>
      <c r="F146" s="771"/>
      <c r="G146" s="217">
        <f>'Mapa de Risco'!H146</f>
        <v>0</v>
      </c>
      <c r="H146" s="772"/>
      <c r="I146" s="779"/>
      <c r="J146" s="210" t="s">
        <v>28</v>
      </c>
      <c r="K146" s="211"/>
      <c r="L146" s="210" t="s">
        <v>28</v>
      </c>
      <c r="M146" s="210" t="s">
        <v>28</v>
      </c>
      <c r="N146" s="210" t="s">
        <v>28</v>
      </c>
      <c r="O146" s="210" t="s">
        <v>28</v>
      </c>
      <c r="P146" s="210" t="s">
        <v>265</v>
      </c>
      <c r="Q146" s="211"/>
      <c r="R146" s="60" t="str">
        <f t="shared" si="2"/>
        <v/>
      </c>
    </row>
    <row r="147" spans="2:18" s="78" customFormat="1" ht="15.6" customHeight="1" thickTop="1" thickBot="1" x14ac:dyDescent="0.25">
      <c r="B147" s="455"/>
      <c r="C147" s="462"/>
      <c r="D147" s="465"/>
      <c r="E147" s="472"/>
      <c r="F147" s="771"/>
      <c r="G147" s="217">
        <f>'Mapa de Risco'!H147</f>
        <v>0</v>
      </c>
      <c r="H147" s="772"/>
      <c r="I147" s="779"/>
      <c r="J147" s="210" t="s">
        <v>28</v>
      </c>
      <c r="K147" s="211"/>
      <c r="L147" s="210" t="s">
        <v>28</v>
      </c>
      <c r="M147" s="210" t="s">
        <v>28</v>
      </c>
      <c r="N147" s="210" t="s">
        <v>28</v>
      </c>
      <c r="O147" s="210" t="s">
        <v>28</v>
      </c>
      <c r="P147" s="210" t="s">
        <v>265</v>
      </c>
      <c r="Q147" s="211"/>
      <c r="R147" s="60" t="str">
        <f t="shared" si="2"/>
        <v/>
      </c>
    </row>
    <row r="148" spans="2:18" s="78" customFormat="1" ht="15.6" customHeight="1" thickTop="1" thickBot="1" x14ac:dyDescent="0.25">
      <c r="B148" s="455"/>
      <c r="C148" s="462"/>
      <c r="D148" s="465"/>
      <c r="E148" s="472"/>
      <c r="F148" s="771"/>
      <c r="G148" s="217">
        <f>'Mapa de Risco'!H148</f>
        <v>0</v>
      </c>
      <c r="H148" s="772"/>
      <c r="I148" s="779"/>
      <c r="J148" s="210" t="s">
        <v>28</v>
      </c>
      <c r="K148" s="211"/>
      <c r="L148" s="210" t="s">
        <v>28</v>
      </c>
      <c r="M148" s="210" t="s">
        <v>28</v>
      </c>
      <c r="N148" s="210" t="s">
        <v>28</v>
      </c>
      <c r="O148" s="210" t="s">
        <v>28</v>
      </c>
      <c r="P148" s="210" t="s">
        <v>265</v>
      </c>
      <c r="Q148" s="211"/>
      <c r="R148" s="60" t="str">
        <f t="shared" si="2"/>
        <v/>
      </c>
    </row>
    <row r="149" spans="2:18" s="78" customFormat="1" ht="15.6" customHeight="1" thickTop="1" thickBot="1" x14ac:dyDescent="0.25">
      <c r="B149" s="455"/>
      <c r="C149" s="462"/>
      <c r="D149" s="465"/>
      <c r="E149" s="472"/>
      <c r="F149" s="771"/>
      <c r="G149" s="217">
        <f>'Mapa de Risco'!H149</f>
        <v>0</v>
      </c>
      <c r="H149" s="772"/>
      <c r="I149" s="779"/>
      <c r="J149" s="210" t="s">
        <v>28</v>
      </c>
      <c r="K149" s="211"/>
      <c r="L149" s="210" t="s">
        <v>28</v>
      </c>
      <c r="M149" s="210" t="s">
        <v>28</v>
      </c>
      <c r="N149" s="210" t="s">
        <v>28</v>
      </c>
      <c r="O149" s="210" t="s">
        <v>28</v>
      </c>
      <c r="P149" s="210" t="s">
        <v>265</v>
      </c>
      <c r="Q149" s="211"/>
      <c r="R149" s="60" t="str">
        <f t="shared" si="2"/>
        <v/>
      </c>
    </row>
    <row r="150" spans="2:18" s="78" customFormat="1" ht="15.6" customHeight="1" thickTop="1" thickBot="1" x14ac:dyDescent="0.25">
      <c r="B150" s="455"/>
      <c r="C150" s="462"/>
      <c r="D150" s="465"/>
      <c r="E150" s="472"/>
      <c r="F150" s="771"/>
      <c r="G150" s="217">
        <f>'Mapa de Risco'!H150</f>
        <v>0</v>
      </c>
      <c r="H150" s="772"/>
      <c r="I150" s="779"/>
      <c r="J150" s="210" t="s">
        <v>28</v>
      </c>
      <c r="K150" s="211"/>
      <c r="L150" s="210" t="s">
        <v>28</v>
      </c>
      <c r="M150" s="210" t="s">
        <v>28</v>
      </c>
      <c r="N150" s="210" t="s">
        <v>28</v>
      </c>
      <c r="O150" s="210" t="s">
        <v>28</v>
      </c>
      <c r="P150" s="210" t="s">
        <v>265</v>
      </c>
      <c r="Q150" s="211"/>
      <c r="R150" s="60" t="str">
        <f t="shared" si="2"/>
        <v/>
      </c>
    </row>
    <row r="151" spans="2:18" s="78" customFormat="1" ht="15.6" customHeight="1" thickTop="1" thickBot="1" x14ac:dyDescent="0.25">
      <c r="B151" s="455"/>
      <c r="C151" s="462"/>
      <c r="D151" s="466"/>
      <c r="E151" s="473"/>
      <c r="F151" s="771"/>
      <c r="G151" s="217">
        <f>'Mapa de Risco'!H151</f>
        <v>0</v>
      </c>
      <c r="H151" s="772"/>
      <c r="I151" s="780"/>
      <c r="J151" s="210" t="s">
        <v>28</v>
      </c>
      <c r="K151" s="211"/>
      <c r="L151" s="210" t="s">
        <v>28</v>
      </c>
      <c r="M151" s="210" t="s">
        <v>28</v>
      </c>
      <c r="N151" s="210" t="s">
        <v>28</v>
      </c>
      <c r="O151" s="210" t="s">
        <v>28</v>
      </c>
      <c r="P151" s="210" t="s">
        <v>265</v>
      </c>
      <c r="Q151" s="211"/>
      <c r="R151" s="60" t="str">
        <f t="shared" si="2"/>
        <v/>
      </c>
    </row>
    <row r="152" spans="2:18" s="78" customFormat="1" ht="15.6" customHeight="1" thickTop="1" thickBot="1" x14ac:dyDescent="0.25">
      <c r="B152" s="455"/>
      <c r="C152" s="462"/>
      <c r="D152" s="464" t="str">
        <f>'Mapa de Risco'!D152:D161</f>
        <v>FCS.07</v>
      </c>
      <c r="E152" s="471">
        <f>'Mapa de Risco'!E152:E161</f>
        <v>0</v>
      </c>
      <c r="F152" s="771" t="str">
        <f>'Mapa de Risco'!G152:G161</f>
        <v>Evento 15</v>
      </c>
      <c r="G152" s="217">
        <f>'Mapa de Risco'!H152</f>
        <v>0</v>
      </c>
      <c r="H152" s="772" t="str">
        <f>'Avaliar os Controles Existent.'!AD152:AD161</f>
        <v/>
      </c>
      <c r="I152" s="779">
        <f>'Plano de ação'!I152:I161</f>
        <v>0</v>
      </c>
      <c r="J152" s="210" t="s">
        <v>28</v>
      </c>
      <c r="K152" s="211"/>
      <c r="L152" s="210" t="s">
        <v>28</v>
      </c>
      <c r="M152" s="210" t="s">
        <v>28</v>
      </c>
      <c r="N152" s="210" t="s">
        <v>28</v>
      </c>
      <c r="O152" s="210" t="s">
        <v>28</v>
      </c>
      <c r="P152" s="210" t="s">
        <v>265</v>
      </c>
      <c r="Q152" s="211"/>
      <c r="R152" s="60" t="str">
        <f t="shared" si="2"/>
        <v/>
      </c>
    </row>
    <row r="153" spans="2:18" s="78" customFormat="1" ht="15.6" customHeight="1" thickTop="1" thickBot="1" x14ac:dyDescent="0.25">
      <c r="B153" s="455"/>
      <c r="C153" s="462"/>
      <c r="D153" s="465"/>
      <c r="E153" s="472"/>
      <c r="F153" s="771"/>
      <c r="G153" s="217">
        <f>'Mapa de Risco'!H153</f>
        <v>0</v>
      </c>
      <c r="H153" s="772"/>
      <c r="I153" s="779"/>
      <c r="J153" s="210" t="s">
        <v>28</v>
      </c>
      <c r="K153" s="211"/>
      <c r="L153" s="210" t="s">
        <v>28</v>
      </c>
      <c r="M153" s="210" t="s">
        <v>28</v>
      </c>
      <c r="N153" s="210" t="s">
        <v>28</v>
      </c>
      <c r="O153" s="210" t="s">
        <v>28</v>
      </c>
      <c r="P153" s="210" t="s">
        <v>265</v>
      </c>
      <c r="Q153" s="211"/>
      <c r="R153" s="60" t="str">
        <f t="shared" si="2"/>
        <v/>
      </c>
    </row>
    <row r="154" spans="2:18" s="78" customFormat="1" ht="15.6" customHeight="1" thickTop="1" thickBot="1" x14ac:dyDescent="0.25">
      <c r="B154" s="455"/>
      <c r="C154" s="462"/>
      <c r="D154" s="465"/>
      <c r="E154" s="472"/>
      <c r="F154" s="771"/>
      <c r="G154" s="217">
        <f>'Mapa de Risco'!H154</f>
        <v>0</v>
      </c>
      <c r="H154" s="772"/>
      <c r="I154" s="779"/>
      <c r="J154" s="210" t="s">
        <v>28</v>
      </c>
      <c r="K154" s="211"/>
      <c r="L154" s="210" t="s">
        <v>28</v>
      </c>
      <c r="M154" s="210" t="s">
        <v>28</v>
      </c>
      <c r="N154" s="210" t="s">
        <v>28</v>
      </c>
      <c r="O154" s="210" t="s">
        <v>28</v>
      </c>
      <c r="P154" s="210" t="s">
        <v>265</v>
      </c>
      <c r="Q154" s="211"/>
      <c r="R154" s="60" t="str">
        <f t="shared" si="2"/>
        <v/>
      </c>
    </row>
    <row r="155" spans="2:18" s="78" customFormat="1" ht="15.6" customHeight="1" thickTop="1" thickBot="1" x14ac:dyDescent="0.25">
      <c r="B155" s="455"/>
      <c r="C155" s="462"/>
      <c r="D155" s="465"/>
      <c r="E155" s="472"/>
      <c r="F155" s="771"/>
      <c r="G155" s="217">
        <f>'Mapa de Risco'!H155</f>
        <v>0</v>
      </c>
      <c r="H155" s="772"/>
      <c r="I155" s="779"/>
      <c r="J155" s="210" t="s">
        <v>28</v>
      </c>
      <c r="K155" s="211"/>
      <c r="L155" s="210" t="s">
        <v>28</v>
      </c>
      <c r="M155" s="210" t="s">
        <v>28</v>
      </c>
      <c r="N155" s="210" t="s">
        <v>28</v>
      </c>
      <c r="O155" s="210" t="s">
        <v>28</v>
      </c>
      <c r="P155" s="210" t="s">
        <v>265</v>
      </c>
      <c r="Q155" s="211"/>
      <c r="R155" s="60" t="str">
        <f t="shared" si="2"/>
        <v/>
      </c>
    </row>
    <row r="156" spans="2:18" s="78" customFormat="1" ht="15.6" customHeight="1" thickTop="1" thickBot="1" x14ac:dyDescent="0.25">
      <c r="B156" s="455"/>
      <c r="C156" s="462"/>
      <c r="D156" s="465"/>
      <c r="E156" s="472"/>
      <c r="F156" s="771"/>
      <c r="G156" s="217">
        <f>'Mapa de Risco'!H156</f>
        <v>0</v>
      </c>
      <c r="H156" s="772"/>
      <c r="I156" s="779"/>
      <c r="J156" s="210" t="s">
        <v>28</v>
      </c>
      <c r="K156" s="211"/>
      <c r="L156" s="210" t="s">
        <v>28</v>
      </c>
      <c r="M156" s="210" t="s">
        <v>28</v>
      </c>
      <c r="N156" s="210" t="s">
        <v>28</v>
      </c>
      <c r="O156" s="210" t="s">
        <v>28</v>
      </c>
      <c r="P156" s="210" t="s">
        <v>265</v>
      </c>
      <c r="Q156" s="211"/>
      <c r="R156" s="60" t="str">
        <f t="shared" si="2"/>
        <v/>
      </c>
    </row>
    <row r="157" spans="2:18" s="78" customFormat="1" ht="15.6" customHeight="1" thickTop="1" thickBot="1" x14ac:dyDescent="0.25">
      <c r="B157" s="455"/>
      <c r="C157" s="462"/>
      <c r="D157" s="465"/>
      <c r="E157" s="472"/>
      <c r="F157" s="771"/>
      <c r="G157" s="217">
        <f>'Mapa de Risco'!H157</f>
        <v>0</v>
      </c>
      <c r="H157" s="772"/>
      <c r="I157" s="779"/>
      <c r="J157" s="210" t="s">
        <v>28</v>
      </c>
      <c r="K157" s="211"/>
      <c r="L157" s="210" t="s">
        <v>28</v>
      </c>
      <c r="M157" s="210" t="s">
        <v>28</v>
      </c>
      <c r="N157" s="210" t="s">
        <v>28</v>
      </c>
      <c r="O157" s="210" t="s">
        <v>28</v>
      </c>
      <c r="P157" s="210" t="s">
        <v>265</v>
      </c>
      <c r="Q157" s="211"/>
      <c r="R157" s="60" t="str">
        <f t="shared" si="2"/>
        <v/>
      </c>
    </row>
    <row r="158" spans="2:18" s="78" customFormat="1" ht="15.6" customHeight="1" thickTop="1" thickBot="1" x14ac:dyDescent="0.25">
      <c r="B158" s="455"/>
      <c r="C158" s="462"/>
      <c r="D158" s="465"/>
      <c r="E158" s="472"/>
      <c r="F158" s="771"/>
      <c r="G158" s="217">
        <f>'Mapa de Risco'!H158</f>
        <v>0</v>
      </c>
      <c r="H158" s="772"/>
      <c r="I158" s="779"/>
      <c r="J158" s="210" t="s">
        <v>28</v>
      </c>
      <c r="K158" s="211"/>
      <c r="L158" s="210" t="s">
        <v>28</v>
      </c>
      <c r="M158" s="210" t="s">
        <v>28</v>
      </c>
      <c r="N158" s="210" t="s">
        <v>28</v>
      </c>
      <c r="O158" s="210" t="s">
        <v>28</v>
      </c>
      <c r="P158" s="210" t="s">
        <v>265</v>
      </c>
      <c r="Q158" s="211"/>
      <c r="R158" s="60" t="str">
        <f t="shared" si="2"/>
        <v/>
      </c>
    </row>
    <row r="159" spans="2:18" s="78" customFormat="1" ht="15.6" customHeight="1" thickTop="1" thickBot="1" x14ac:dyDescent="0.25">
      <c r="B159" s="455"/>
      <c r="C159" s="462"/>
      <c r="D159" s="465"/>
      <c r="E159" s="472"/>
      <c r="F159" s="771"/>
      <c r="G159" s="217">
        <f>'Mapa de Risco'!H159</f>
        <v>0</v>
      </c>
      <c r="H159" s="772"/>
      <c r="I159" s="779"/>
      <c r="J159" s="210" t="s">
        <v>28</v>
      </c>
      <c r="K159" s="211"/>
      <c r="L159" s="210" t="s">
        <v>28</v>
      </c>
      <c r="M159" s="210" t="s">
        <v>28</v>
      </c>
      <c r="N159" s="210" t="s">
        <v>28</v>
      </c>
      <c r="O159" s="210" t="s">
        <v>28</v>
      </c>
      <c r="P159" s="210" t="s">
        <v>265</v>
      </c>
      <c r="Q159" s="211"/>
      <c r="R159" s="60" t="str">
        <f t="shared" si="2"/>
        <v/>
      </c>
    </row>
    <row r="160" spans="2:18" s="78" customFormat="1" ht="15.6" customHeight="1" thickTop="1" thickBot="1" x14ac:dyDescent="0.25">
      <c r="B160" s="455"/>
      <c r="C160" s="462"/>
      <c r="D160" s="465"/>
      <c r="E160" s="472"/>
      <c r="F160" s="771"/>
      <c r="G160" s="217">
        <f>'Mapa de Risco'!H160</f>
        <v>0</v>
      </c>
      <c r="H160" s="772"/>
      <c r="I160" s="779"/>
      <c r="J160" s="210" t="s">
        <v>28</v>
      </c>
      <c r="K160" s="211"/>
      <c r="L160" s="210" t="s">
        <v>28</v>
      </c>
      <c r="M160" s="210" t="s">
        <v>28</v>
      </c>
      <c r="N160" s="210" t="s">
        <v>28</v>
      </c>
      <c r="O160" s="210" t="s">
        <v>28</v>
      </c>
      <c r="P160" s="210" t="s">
        <v>265</v>
      </c>
      <c r="Q160" s="211"/>
      <c r="R160" s="60" t="str">
        <f t="shared" si="2"/>
        <v/>
      </c>
    </row>
    <row r="161" spans="2:18" s="78" customFormat="1" ht="15.6" customHeight="1" thickTop="1" thickBot="1" x14ac:dyDescent="0.25">
      <c r="B161" s="455"/>
      <c r="C161" s="462"/>
      <c r="D161" s="466"/>
      <c r="E161" s="473"/>
      <c r="F161" s="771"/>
      <c r="G161" s="217">
        <f>'Mapa de Risco'!H161</f>
        <v>0</v>
      </c>
      <c r="H161" s="772"/>
      <c r="I161" s="780"/>
      <c r="J161" s="210" t="s">
        <v>28</v>
      </c>
      <c r="K161" s="211"/>
      <c r="L161" s="210" t="s">
        <v>28</v>
      </c>
      <c r="M161" s="210" t="s">
        <v>28</v>
      </c>
      <c r="N161" s="210" t="s">
        <v>28</v>
      </c>
      <c r="O161" s="210" t="s">
        <v>28</v>
      </c>
      <c r="P161" s="210" t="s">
        <v>265</v>
      </c>
      <c r="Q161" s="211"/>
      <c r="R161" s="60" t="str">
        <f t="shared" si="2"/>
        <v/>
      </c>
    </row>
    <row r="162" spans="2:18" s="78" customFormat="1" ht="15.6" customHeight="1" thickTop="1" thickBot="1" x14ac:dyDescent="0.25">
      <c r="B162" s="455"/>
      <c r="C162" s="462"/>
      <c r="D162" s="464" t="str">
        <f>'Mapa de Risco'!D162:D171</f>
        <v>FCS.08</v>
      </c>
      <c r="E162" s="471">
        <f>'Mapa de Risco'!E162:E171</f>
        <v>0</v>
      </c>
      <c r="F162" s="771" t="str">
        <f>'Mapa de Risco'!G162:G171</f>
        <v>Evento 16</v>
      </c>
      <c r="G162" s="217">
        <f>'Mapa de Risco'!H162</f>
        <v>0</v>
      </c>
      <c r="H162" s="772" t="str">
        <f>'Avaliar os Controles Existent.'!AD162:AD171</f>
        <v/>
      </c>
      <c r="I162" s="779">
        <f>'Plano de ação'!I162:I171</f>
        <v>0</v>
      </c>
      <c r="J162" s="210" t="s">
        <v>28</v>
      </c>
      <c r="K162" s="211"/>
      <c r="L162" s="210" t="s">
        <v>28</v>
      </c>
      <c r="M162" s="210" t="s">
        <v>28</v>
      </c>
      <c r="N162" s="210" t="s">
        <v>28</v>
      </c>
      <c r="O162" s="210" t="s">
        <v>28</v>
      </c>
      <c r="P162" s="210" t="s">
        <v>265</v>
      </c>
      <c r="Q162" s="211"/>
      <c r="R162" s="60" t="str">
        <f t="shared" si="2"/>
        <v/>
      </c>
    </row>
    <row r="163" spans="2:18" s="78" customFormat="1" ht="15.6" customHeight="1" thickTop="1" thickBot="1" x14ac:dyDescent="0.25">
      <c r="B163" s="455"/>
      <c r="C163" s="462"/>
      <c r="D163" s="465"/>
      <c r="E163" s="472"/>
      <c r="F163" s="771"/>
      <c r="G163" s="217">
        <f>'Mapa de Risco'!H163</f>
        <v>0</v>
      </c>
      <c r="H163" s="772"/>
      <c r="I163" s="779"/>
      <c r="J163" s="210" t="s">
        <v>28</v>
      </c>
      <c r="K163" s="211"/>
      <c r="L163" s="210" t="s">
        <v>28</v>
      </c>
      <c r="M163" s="210" t="s">
        <v>28</v>
      </c>
      <c r="N163" s="210" t="s">
        <v>28</v>
      </c>
      <c r="O163" s="210" t="s">
        <v>28</v>
      </c>
      <c r="P163" s="210" t="s">
        <v>265</v>
      </c>
      <c r="Q163" s="211"/>
      <c r="R163" s="60" t="str">
        <f t="shared" si="2"/>
        <v/>
      </c>
    </row>
    <row r="164" spans="2:18" s="78" customFormat="1" ht="15.6" customHeight="1" thickTop="1" thickBot="1" x14ac:dyDescent="0.25">
      <c r="B164" s="455"/>
      <c r="C164" s="462"/>
      <c r="D164" s="465"/>
      <c r="E164" s="472"/>
      <c r="F164" s="771"/>
      <c r="G164" s="217">
        <f>'Mapa de Risco'!H164</f>
        <v>0</v>
      </c>
      <c r="H164" s="772"/>
      <c r="I164" s="779"/>
      <c r="J164" s="210" t="s">
        <v>28</v>
      </c>
      <c r="K164" s="211"/>
      <c r="L164" s="210" t="s">
        <v>28</v>
      </c>
      <c r="M164" s="210" t="s">
        <v>28</v>
      </c>
      <c r="N164" s="210" t="s">
        <v>28</v>
      </c>
      <c r="O164" s="210" t="s">
        <v>28</v>
      </c>
      <c r="P164" s="210" t="s">
        <v>265</v>
      </c>
      <c r="Q164" s="211"/>
      <c r="R164" s="60" t="str">
        <f t="shared" si="2"/>
        <v/>
      </c>
    </row>
    <row r="165" spans="2:18" s="78" customFormat="1" ht="15.6" customHeight="1" thickTop="1" thickBot="1" x14ac:dyDescent="0.25">
      <c r="B165" s="455"/>
      <c r="C165" s="462"/>
      <c r="D165" s="465"/>
      <c r="E165" s="472"/>
      <c r="F165" s="771"/>
      <c r="G165" s="217">
        <f>'Mapa de Risco'!H165</f>
        <v>0</v>
      </c>
      <c r="H165" s="772"/>
      <c r="I165" s="779"/>
      <c r="J165" s="210" t="s">
        <v>28</v>
      </c>
      <c r="K165" s="211"/>
      <c r="L165" s="210" t="s">
        <v>28</v>
      </c>
      <c r="M165" s="210" t="s">
        <v>28</v>
      </c>
      <c r="N165" s="210" t="s">
        <v>28</v>
      </c>
      <c r="O165" s="210" t="s">
        <v>28</v>
      </c>
      <c r="P165" s="210" t="s">
        <v>265</v>
      </c>
      <c r="Q165" s="211"/>
      <c r="R165" s="60" t="str">
        <f t="shared" si="2"/>
        <v/>
      </c>
    </row>
    <row r="166" spans="2:18" s="78" customFormat="1" ht="15.6" customHeight="1" thickTop="1" thickBot="1" x14ac:dyDescent="0.25">
      <c r="B166" s="455"/>
      <c r="C166" s="462"/>
      <c r="D166" s="465"/>
      <c r="E166" s="472"/>
      <c r="F166" s="771"/>
      <c r="G166" s="217">
        <f>'Mapa de Risco'!H166</f>
        <v>0</v>
      </c>
      <c r="H166" s="772"/>
      <c r="I166" s="779"/>
      <c r="J166" s="210" t="s">
        <v>28</v>
      </c>
      <c r="K166" s="211"/>
      <c r="L166" s="210" t="s">
        <v>28</v>
      </c>
      <c r="M166" s="210" t="s">
        <v>28</v>
      </c>
      <c r="N166" s="210" t="s">
        <v>28</v>
      </c>
      <c r="O166" s="210" t="s">
        <v>28</v>
      </c>
      <c r="P166" s="210" t="s">
        <v>265</v>
      </c>
      <c r="Q166" s="211"/>
      <c r="R166" s="60" t="str">
        <f t="shared" si="2"/>
        <v/>
      </c>
    </row>
    <row r="167" spans="2:18" s="78" customFormat="1" ht="15.6" customHeight="1" thickTop="1" thickBot="1" x14ac:dyDescent="0.25">
      <c r="B167" s="455"/>
      <c r="C167" s="462"/>
      <c r="D167" s="465"/>
      <c r="E167" s="472"/>
      <c r="F167" s="771"/>
      <c r="G167" s="217">
        <f>'Mapa de Risco'!H167</f>
        <v>0</v>
      </c>
      <c r="H167" s="772"/>
      <c r="I167" s="779"/>
      <c r="J167" s="210" t="s">
        <v>28</v>
      </c>
      <c r="K167" s="211"/>
      <c r="L167" s="210" t="s">
        <v>28</v>
      </c>
      <c r="M167" s="210" t="s">
        <v>28</v>
      </c>
      <c r="N167" s="210" t="s">
        <v>28</v>
      </c>
      <c r="O167" s="210" t="s">
        <v>28</v>
      </c>
      <c r="P167" s="210" t="s">
        <v>265</v>
      </c>
      <c r="Q167" s="211"/>
      <c r="R167" s="60" t="str">
        <f t="shared" si="2"/>
        <v/>
      </c>
    </row>
    <row r="168" spans="2:18" s="78" customFormat="1" ht="15.6" customHeight="1" thickTop="1" thickBot="1" x14ac:dyDescent="0.25">
      <c r="B168" s="455"/>
      <c r="C168" s="462"/>
      <c r="D168" s="465"/>
      <c r="E168" s="472"/>
      <c r="F168" s="771"/>
      <c r="G168" s="217">
        <f>'Mapa de Risco'!H168</f>
        <v>0</v>
      </c>
      <c r="H168" s="772"/>
      <c r="I168" s="779"/>
      <c r="J168" s="210" t="s">
        <v>28</v>
      </c>
      <c r="K168" s="211"/>
      <c r="L168" s="210" t="s">
        <v>28</v>
      </c>
      <c r="M168" s="210" t="s">
        <v>28</v>
      </c>
      <c r="N168" s="210" t="s">
        <v>28</v>
      </c>
      <c r="O168" s="210" t="s">
        <v>28</v>
      </c>
      <c r="P168" s="210" t="s">
        <v>265</v>
      </c>
      <c r="Q168" s="211"/>
      <c r="R168" s="60" t="str">
        <f t="shared" si="2"/>
        <v/>
      </c>
    </row>
    <row r="169" spans="2:18" s="78" customFormat="1" ht="15.6" customHeight="1" thickTop="1" thickBot="1" x14ac:dyDescent="0.25">
      <c r="B169" s="455"/>
      <c r="C169" s="462"/>
      <c r="D169" s="465"/>
      <c r="E169" s="472"/>
      <c r="F169" s="771"/>
      <c r="G169" s="217">
        <f>'Mapa de Risco'!H169</f>
        <v>0</v>
      </c>
      <c r="H169" s="772"/>
      <c r="I169" s="779"/>
      <c r="J169" s="210" t="s">
        <v>28</v>
      </c>
      <c r="K169" s="211"/>
      <c r="L169" s="210" t="s">
        <v>28</v>
      </c>
      <c r="M169" s="210" t="s">
        <v>28</v>
      </c>
      <c r="N169" s="210" t="s">
        <v>28</v>
      </c>
      <c r="O169" s="210" t="s">
        <v>28</v>
      </c>
      <c r="P169" s="210" t="s">
        <v>265</v>
      </c>
      <c r="Q169" s="211"/>
      <c r="R169" s="60" t="str">
        <f t="shared" si="2"/>
        <v/>
      </c>
    </row>
    <row r="170" spans="2:18" s="78" customFormat="1" ht="15.6" customHeight="1" thickTop="1" thickBot="1" x14ac:dyDescent="0.25">
      <c r="B170" s="455"/>
      <c r="C170" s="462"/>
      <c r="D170" s="465"/>
      <c r="E170" s="472"/>
      <c r="F170" s="771"/>
      <c r="G170" s="217">
        <f>'Mapa de Risco'!H170</f>
        <v>0</v>
      </c>
      <c r="H170" s="772"/>
      <c r="I170" s="779"/>
      <c r="J170" s="210" t="s">
        <v>28</v>
      </c>
      <c r="K170" s="211"/>
      <c r="L170" s="210" t="s">
        <v>28</v>
      </c>
      <c r="M170" s="210" t="s">
        <v>28</v>
      </c>
      <c r="N170" s="210" t="s">
        <v>28</v>
      </c>
      <c r="O170" s="210" t="s">
        <v>28</v>
      </c>
      <c r="P170" s="210" t="s">
        <v>265</v>
      </c>
      <c r="Q170" s="211"/>
      <c r="R170" s="60" t="str">
        <f t="shared" si="2"/>
        <v/>
      </c>
    </row>
    <row r="171" spans="2:18" s="78" customFormat="1" ht="15.6" customHeight="1" thickTop="1" thickBot="1" x14ac:dyDescent="0.25">
      <c r="B171" s="456"/>
      <c r="C171" s="463"/>
      <c r="D171" s="466"/>
      <c r="E171" s="473"/>
      <c r="F171" s="771"/>
      <c r="G171" s="217">
        <f>'Mapa de Risco'!H171</f>
        <v>0</v>
      </c>
      <c r="H171" s="772"/>
      <c r="I171" s="780"/>
      <c r="J171" s="210" t="s">
        <v>28</v>
      </c>
      <c r="K171" s="211"/>
      <c r="L171" s="210" t="s">
        <v>28</v>
      </c>
      <c r="M171" s="210" t="s">
        <v>28</v>
      </c>
      <c r="N171" s="210" t="s">
        <v>28</v>
      </c>
      <c r="O171" s="210" t="s">
        <v>28</v>
      </c>
      <c r="P171" s="210" t="s">
        <v>265</v>
      </c>
      <c r="Q171" s="211"/>
      <c r="R171" s="60" t="str">
        <f t="shared" si="2"/>
        <v/>
      </c>
    </row>
    <row r="172" spans="2:18" s="78" customFormat="1" ht="15.6" customHeight="1" thickTop="1" thickBot="1" x14ac:dyDescent="0.25">
      <c r="B172" s="457" t="str">
        <f>'Mapa de Risco'!B172:B251</f>
        <v>Subp.03</v>
      </c>
      <c r="C172" s="458">
        <f>'Mapa de Risco'!C172:C251</f>
        <v>0</v>
      </c>
      <c r="D172" s="445" t="str">
        <f>'Mapa de Risco'!D172:D181</f>
        <v>FCS.01</v>
      </c>
      <c r="E172" s="470">
        <f>'Mapa de Risco'!E172:E181</f>
        <v>0</v>
      </c>
      <c r="F172" s="766" t="str">
        <f>'Mapa de Risco'!G172:G181</f>
        <v>Evento 17</v>
      </c>
      <c r="G172" s="125">
        <f>'Mapa de Risco'!H172</f>
        <v>0</v>
      </c>
      <c r="H172" s="770" t="str">
        <f>'Avaliar os Controles Existent.'!AD172:AD181</f>
        <v/>
      </c>
      <c r="I172" s="781">
        <f>'Plano de ação'!I172:I181</f>
        <v>0</v>
      </c>
      <c r="J172" s="207" t="s">
        <v>28</v>
      </c>
      <c r="K172" s="208"/>
      <c r="L172" s="207" t="s">
        <v>28</v>
      </c>
      <c r="M172" s="207" t="s">
        <v>28</v>
      </c>
      <c r="N172" s="207" t="s">
        <v>28</v>
      </c>
      <c r="O172" s="207" t="s">
        <v>28</v>
      </c>
      <c r="P172" s="207" t="s">
        <v>265</v>
      </c>
      <c r="Q172" s="208"/>
      <c r="R172" s="9" t="str">
        <f t="shared" si="2"/>
        <v/>
      </c>
    </row>
    <row r="173" spans="2:18" s="78" customFormat="1" ht="15.6" customHeight="1" thickTop="1" thickBot="1" x14ac:dyDescent="0.25">
      <c r="B173" s="446"/>
      <c r="C173" s="459"/>
      <c r="D173" s="446"/>
      <c r="E173" s="459"/>
      <c r="F173" s="766"/>
      <c r="G173" s="125">
        <f>'Mapa de Risco'!H173</f>
        <v>0</v>
      </c>
      <c r="H173" s="770"/>
      <c r="I173" s="781"/>
      <c r="J173" s="207" t="s">
        <v>28</v>
      </c>
      <c r="K173" s="208"/>
      <c r="L173" s="207" t="s">
        <v>28</v>
      </c>
      <c r="M173" s="207" t="s">
        <v>28</v>
      </c>
      <c r="N173" s="207" t="s">
        <v>28</v>
      </c>
      <c r="O173" s="207" t="s">
        <v>28</v>
      </c>
      <c r="P173" s="207" t="s">
        <v>265</v>
      </c>
      <c r="Q173" s="208"/>
      <c r="R173" s="9" t="str">
        <f t="shared" si="2"/>
        <v/>
      </c>
    </row>
    <row r="174" spans="2:18" s="78" customFormat="1" ht="15.6" customHeight="1" thickTop="1" thickBot="1" x14ac:dyDescent="0.25">
      <c r="B174" s="446"/>
      <c r="C174" s="459"/>
      <c r="D174" s="446"/>
      <c r="E174" s="459"/>
      <c r="F174" s="766"/>
      <c r="G174" s="125">
        <f>'Mapa de Risco'!H174</f>
        <v>0</v>
      </c>
      <c r="H174" s="770"/>
      <c r="I174" s="781"/>
      <c r="J174" s="207" t="s">
        <v>28</v>
      </c>
      <c r="K174" s="208"/>
      <c r="L174" s="207" t="s">
        <v>28</v>
      </c>
      <c r="M174" s="207" t="s">
        <v>28</v>
      </c>
      <c r="N174" s="207" t="s">
        <v>28</v>
      </c>
      <c r="O174" s="207" t="s">
        <v>28</v>
      </c>
      <c r="P174" s="207" t="s">
        <v>265</v>
      </c>
      <c r="Q174" s="208"/>
      <c r="R174" s="9" t="str">
        <f t="shared" si="2"/>
        <v/>
      </c>
    </row>
    <row r="175" spans="2:18" s="78" customFormat="1" ht="15.6" customHeight="1" thickTop="1" thickBot="1" x14ac:dyDescent="0.25">
      <c r="B175" s="446"/>
      <c r="C175" s="459"/>
      <c r="D175" s="446"/>
      <c r="E175" s="459"/>
      <c r="F175" s="766"/>
      <c r="G175" s="125">
        <f>'Mapa de Risco'!H175</f>
        <v>0</v>
      </c>
      <c r="H175" s="770"/>
      <c r="I175" s="781"/>
      <c r="J175" s="207" t="s">
        <v>28</v>
      </c>
      <c r="K175" s="208"/>
      <c r="L175" s="207" t="s">
        <v>28</v>
      </c>
      <c r="M175" s="207" t="s">
        <v>28</v>
      </c>
      <c r="N175" s="207" t="s">
        <v>28</v>
      </c>
      <c r="O175" s="207" t="s">
        <v>28</v>
      </c>
      <c r="P175" s="207" t="s">
        <v>265</v>
      </c>
      <c r="Q175" s="208"/>
      <c r="R175" s="9" t="str">
        <f t="shared" si="2"/>
        <v/>
      </c>
    </row>
    <row r="176" spans="2:18" s="78" customFormat="1" ht="15.6" customHeight="1" thickTop="1" thickBot="1" x14ac:dyDescent="0.25">
      <c r="B176" s="446"/>
      <c r="C176" s="459"/>
      <c r="D176" s="446"/>
      <c r="E176" s="459"/>
      <c r="F176" s="766"/>
      <c r="G176" s="125">
        <f>'Mapa de Risco'!H176</f>
        <v>0</v>
      </c>
      <c r="H176" s="770"/>
      <c r="I176" s="781"/>
      <c r="J176" s="207" t="s">
        <v>28</v>
      </c>
      <c r="K176" s="208"/>
      <c r="L176" s="207" t="s">
        <v>28</v>
      </c>
      <c r="M176" s="207" t="s">
        <v>28</v>
      </c>
      <c r="N176" s="207" t="s">
        <v>28</v>
      </c>
      <c r="O176" s="207" t="s">
        <v>28</v>
      </c>
      <c r="P176" s="207" t="s">
        <v>265</v>
      </c>
      <c r="Q176" s="208"/>
      <c r="R176" s="9" t="str">
        <f t="shared" si="2"/>
        <v/>
      </c>
    </row>
    <row r="177" spans="2:18" s="78" customFormat="1" ht="15.6" customHeight="1" thickTop="1" thickBot="1" x14ac:dyDescent="0.25">
      <c r="B177" s="446"/>
      <c r="C177" s="459"/>
      <c r="D177" s="446"/>
      <c r="E177" s="459"/>
      <c r="F177" s="766"/>
      <c r="G177" s="125">
        <f>'Mapa de Risco'!H177</f>
        <v>0</v>
      </c>
      <c r="H177" s="770"/>
      <c r="I177" s="781"/>
      <c r="J177" s="207" t="s">
        <v>28</v>
      </c>
      <c r="K177" s="208"/>
      <c r="L177" s="207" t="s">
        <v>28</v>
      </c>
      <c r="M177" s="207" t="s">
        <v>28</v>
      </c>
      <c r="N177" s="207" t="s">
        <v>28</v>
      </c>
      <c r="O177" s="207" t="s">
        <v>28</v>
      </c>
      <c r="P177" s="207" t="s">
        <v>265</v>
      </c>
      <c r="Q177" s="208"/>
      <c r="R177" s="9" t="str">
        <f t="shared" si="2"/>
        <v/>
      </c>
    </row>
    <row r="178" spans="2:18" s="78" customFormat="1" ht="15.6" customHeight="1" thickTop="1" thickBot="1" x14ac:dyDescent="0.25">
      <c r="B178" s="446"/>
      <c r="C178" s="459"/>
      <c r="D178" s="446"/>
      <c r="E178" s="459"/>
      <c r="F178" s="766"/>
      <c r="G178" s="125">
        <f>'Mapa de Risco'!H178</f>
        <v>0</v>
      </c>
      <c r="H178" s="770"/>
      <c r="I178" s="781"/>
      <c r="J178" s="207" t="s">
        <v>28</v>
      </c>
      <c r="K178" s="208"/>
      <c r="L178" s="207" t="s">
        <v>28</v>
      </c>
      <c r="M178" s="207" t="s">
        <v>28</v>
      </c>
      <c r="N178" s="207" t="s">
        <v>28</v>
      </c>
      <c r="O178" s="207" t="s">
        <v>28</v>
      </c>
      <c r="P178" s="207" t="s">
        <v>265</v>
      </c>
      <c r="Q178" s="208"/>
      <c r="R178" s="9" t="str">
        <f t="shared" si="2"/>
        <v/>
      </c>
    </row>
    <row r="179" spans="2:18" s="78" customFormat="1" ht="15.6" customHeight="1" thickTop="1" thickBot="1" x14ac:dyDescent="0.25">
      <c r="B179" s="446"/>
      <c r="C179" s="459"/>
      <c r="D179" s="446"/>
      <c r="E179" s="459"/>
      <c r="F179" s="766"/>
      <c r="G179" s="125">
        <f>'Mapa de Risco'!H179</f>
        <v>0</v>
      </c>
      <c r="H179" s="770"/>
      <c r="I179" s="781"/>
      <c r="J179" s="207" t="s">
        <v>28</v>
      </c>
      <c r="K179" s="208"/>
      <c r="L179" s="207" t="s">
        <v>28</v>
      </c>
      <c r="M179" s="207" t="s">
        <v>28</v>
      </c>
      <c r="N179" s="207" t="s">
        <v>28</v>
      </c>
      <c r="O179" s="207" t="s">
        <v>28</v>
      </c>
      <c r="P179" s="207" t="s">
        <v>265</v>
      </c>
      <c r="Q179" s="208"/>
      <c r="R179" s="9" t="str">
        <f t="shared" si="2"/>
        <v/>
      </c>
    </row>
    <row r="180" spans="2:18" s="78" customFormat="1" ht="15.6" customHeight="1" thickTop="1" thickBot="1" x14ac:dyDescent="0.25">
      <c r="B180" s="446"/>
      <c r="C180" s="459"/>
      <c r="D180" s="446"/>
      <c r="E180" s="459"/>
      <c r="F180" s="766"/>
      <c r="G180" s="125">
        <f>'Mapa de Risco'!H180</f>
        <v>0</v>
      </c>
      <c r="H180" s="770"/>
      <c r="I180" s="781"/>
      <c r="J180" s="207" t="s">
        <v>28</v>
      </c>
      <c r="K180" s="208"/>
      <c r="L180" s="207" t="s">
        <v>28</v>
      </c>
      <c r="M180" s="207" t="s">
        <v>28</v>
      </c>
      <c r="N180" s="207" t="s">
        <v>28</v>
      </c>
      <c r="O180" s="207" t="s">
        <v>28</v>
      </c>
      <c r="P180" s="207" t="s">
        <v>265</v>
      </c>
      <c r="Q180" s="208"/>
      <c r="R180" s="9" t="str">
        <f t="shared" si="2"/>
        <v/>
      </c>
    </row>
    <row r="181" spans="2:18" s="78" customFormat="1" ht="15.6" customHeight="1" thickTop="1" thickBot="1" x14ac:dyDescent="0.25">
      <c r="B181" s="446"/>
      <c r="C181" s="459"/>
      <c r="D181" s="447"/>
      <c r="E181" s="460"/>
      <c r="F181" s="766"/>
      <c r="G181" s="125">
        <f>'Mapa de Risco'!H181</f>
        <v>0</v>
      </c>
      <c r="H181" s="770"/>
      <c r="I181" s="782"/>
      <c r="J181" s="207" t="s">
        <v>28</v>
      </c>
      <c r="K181" s="208"/>
      <c r="L181" s="207" t="s">
        <v>28</v>
      </c>
      <c r="M181" s="207" t="s">
        <v>28</v>
      </c>
      <c r="N181" s="207" t="s">
        <v>28</v>
      </c>
      <c r="O181" s="207" t="s">
        <v>28</v>
      </c>
      <c r="P181" s="207" t="s">
        <v>265</v>
      </c>
      <c r="Q181" s="208"/>
      <c r="R181" s="9" t="str">
        <f t="shared" si="2"/>
        <v/>
      </c>
    </row>
    <row r="182" spans="2:18" s="78" customFormat="1" ht="15.6" customHeight="1" thickTop="1" thickBot="1" x14ac:dyDescent="0.25">
      <c r="B182" s="446"/>
      <c r="C182" s="459"/>
      <c r="D182" s="445" t="str">
        <f>'Mapa de Risco'!D182:D191</f>
        <v>FCS.02</v>
      </c>
      <c r="E182" s="470">
        <f>'Mapa de Risco'!E182:E191</f>
        <v>0</v>
      </c>
      <c r="F182" s="766" t="str">
        <f>'Mapa de Risco'!G182:G191</f>
        <v>Evento 18</v>
      </c>
      <c r="G182" s="125">
        <f>'Mapa de Risco'!H182</f>
        <v>0</v>
      </c>
      <c r="H182" s="770" t="str">
        <f>'Avaliar os Controles Existent.'!AD182:AD191</f>
        <v/>
      </c>
      <c r="I182" s="781">
        <f>'Plano de ação'!I182:I191</f>
        <v>0</v>
      </c>
      <c r="J182" s="207" t="s">
        <v>28</v>
      </c>
      <c r="K182" s="208"/>
      <c r="L182" s="207" t="s">
        <v>28</v>
      </c>
      <c r="M182" s="207" t="s">
        <v>28</v>
      </c>
      <c r="N182" s="207" t="s">
        <v>28</v>
      </c>
      <c r="O182" s="207" t="s">
        <v>28</v>
      </c>
      <c r="P182" s="207" t="s">
        <v>265</v>
      </c>
      <c r="Q182" s="208"/>
      <c r="R182" s="9" t="str">
        <f t="shared" si="2"/>
        <v/>
      </c>
    </row>
    <row r="183" spans="2:18" s="78" customFormat="1" ht="15.6" customHeight="1" thickTop="1" thickBot="1" x14ac:dyDescent="0.25">
      <c r="B183" s="446"/>
      <c r="C183" s="459"/>
      <c r="D183" s="446"/>
      <c r="E183" s="459"/>
      <c r="F183" s="766"/>
      <c r="G183" s="125">
        <f>'Mapa de Risco'!H183</f>
        <v>0</v>
      </c>
      <c r="H183" s="770"/>
      <c r="I183" s="781"/>
      <c r="J183" s="207" t="s">
        <v>28</v>
      </c>
      <c r="K183" s="208"/>
      <c r="L183" s="207" t="s">
        <v>28</v>
      </c>
      <c r="M183" s="207" t="s">
        <v>28</v>
      </c>
      <c r="N183" s="207" t="s">
        <v>28</v>
      </c>
      <c r="O183" s="207" t="s">
        <v>28</v>
      </c>
      <c r="P183" s="207" t="s">
        <v>265</v>
      </c>
      <c r="Q183" s="208"/>
      <c r="R183" s="9" t="str">
        <f t="shared" si="2"/>
        <v/>
      </c>
    </row>
    <row r="184" spans="2:18" s="78" customFormat="1" ht="15.6" customHeight="1" thickTop="1" thickBot="1" x14ac:dyDescent="0.25">
      <c r="B184" s="446"/>
      <c r="C184" s="459"/>
      <c r="D184" s="446"/>
      <c r="E184" s="459"/>
      <c r="F184" s="766"/>
      <c r="G184" s="125">
        <f>'Mapa de Risco'!H184</f>
        <v>0</v>
      </c>
      <c r="H184" s="770"/>
      <c r="I184" s="781"/>
      <c r="J184" s="207" t="s">
        <v>28</v>
      </c>
      <c r="K184" s="208"/>
      <c r="L184" s="207" t="s">
        <v>28</v>
      </c>
      <c r="M184" s="207" t="s">
        <v>28</v>
      </c>
      <c r="N184" s="207" t="s">
        <v>28</v>
      </c>
      <c r="O184" s="207" t="s">
        <v>28</v>
      </c>
      <c r="P184" s="207" t="s">
        <v>265</v>
      </c>
      <c r="Q184" s="208"/>
      <c r="R184" s="9" t="str">
        <f t="shared" si="2"/>
        <v/>
      </c>
    </row>
    <row r="185" spans="2:18" s="78" customFormat="1" ht="15.6" customHeight="1" thickTop="1" thickBot="1" x14ac:dyDescent="0.25">
      <c r="B185" s="446"/>
      <c r="C185" s="459"/>
      <c r="D185" s="446"/>
      <c r="E185" s="459"/>
      <c r="F185" s="766"/>
      <c r="G185" s="125">
        <f>'Mapa de Risco'!H185</f>
        <v>0</v>
      </c>
      <c r="H185" s="770"/>
      <c r="I185" s="781"/>
      <c r="J185" s="207" t="s">
        <v>28</v>
      </c>
      <c r="K185" s="208"/>
      <c r="L185" s="207" t="s">
        <v>28</v>
      </c>
      <c r="M185" s="207" t="s">
        <v>28</v>
      </c>
      <c r="N185" s="207" t="s">
        <v>28</v>
      </c>
      <c r="O185" s="207" t="s">
        <v>28</v>
      </c>
      <c r="P185" s="207" t="s">
        <v>265</v>
      </c>
      <c r="Q185" s="208"/>
      <c r="R185" s="9" t="str">
        <f t="shared" si="2"/>
        <v/>
      </c>
    </row>
    <row r="186" spans="2:18" s="78" customFormat="1" ht="15.6" customHeight="1" thickTop="1" thickBot="1" x14ac:dyDescent="0.25">
      <c r="B186" s="446"/>
      <c r="C186" s="459"/>
      <c r="D186" s="446"/>
      <c r="E186" s="459"/>
      <c r="F186" s="766"/>
      <c r="G186" s="125">
        <f>'Mapa de Risco'!H186</f>
        <v>0</v>
      </c>
      <c r="H186" s="770"/>
      <c r="I186" s="781"/>
      <c r="J186" s="207" t="s">
        <v>28</v>
      </c>
      <c r="K186" s="208"/>
      <c r="L186" s="207" t="s">
        <v>28</v>
      </c>
      <c r="M186" s="207" t="s">
        <v>28</v>
      </c>
      <c r="N186" s="207" t="s">
        <v>28</v>
      </c>
      <c r="O186" s="207" t="s">
        <v>28</v>
      </c>
      <c r="P186" s="207" t="s">
        <v>265</v>
      </c>
      <c r="Q186" s="208"/>
      <c r="R186" s="9" t="str">
        <f t="shared" si="2"/>
        <v/>
      </c>
    </row>
    <row r="187" spans="2:18" s="78" customFormat="1" ht="15.6" customHeight="1" thickTop="1" thickBot="1" x14ac:dyDescent="0.25">
      <c r="B187" s="446"/>
      <c r="C187" s="459"/>
      <c r="D187" s="446"/>
      <c r="E187" s="459"/>
      <c r="F187" s="766"/>
      <c r="G187" s="125">
        <f>'Mapa de Risco'!H187</f>
        <v>0</v>
      </c>
      <c r="H187" s="770"/>
      <c r="I187" s="781"/>
      <c r="J187" s="207" t="s">
        <v>28</v>
      </c>
      <c r="K187" s="208"/>
      <c r="L187" s="207" t="s">
        <v>28</v>
      </c>
      <c r="M187" s="207" t="s">
        <v>28</v>
      </c>
      <c r="N187" s="207" t="s">
        <v>28</v>
      </c>
      <c r="O187" s="207" t="s">
        <v>28</v>
      </c>
      <c r="P187" s="207" t="s">
        <v>265</v>
      </c>
      <c r="Q187" s="208"/>
      <c r="R187" s="9" t="str">
        <f t="shared" si="2"/>
        <v/>
      </c>
    </row>
    <row r="188" spans="2:18" s="78" customFormat="1" ht="15.6" customHeight="1" thickTop="1" thickBot="1" x14ac:dyDescent="0.25">
      <c r="B188" s="446"/>
      <c r="C188" s="459"/>
      <c r="D188" s="446"/>
      <c r="E188" s="459"/>
      <c r="F188" s="766"/>
      <c r="G188" s="125">
        <f>'Mapa de Risco'!H188</f>
        <v>0</v>
      </c>
      <c r="H188" s="770"/>
      <c r="I188" s="781"/>
      <c r="J188" s="207" t="s">
        <v>28</v>
      </c>
      <c r="K188" s="208"/>
      <c r="L188" s="207" t="s">
        <v>28</v>
      </c>
      <c r="M188" s="207" t="s">
        <v>28</v>
      </c>
      <c r="N188" s="207" t="s">
        <v>28</v>
      </c>
      <c r="O188" s="207" t="s">
        <v>28</v>
      </c>
      <c r="P188" s="207" t="s">
        <v>265</v>
      </c>
      <c r="Q188" s="208"/>
      <c r="R188" s="9" t="str">
        <f t="shared" si="2"/>
        <v/>
      </c>
    </row>
    <row r="189" spans="2:18" s="78" customFormat="1" ht="15.6" customHeight="1" thickTop="1" thickBot="1" x14ac:dyDescent="0.25">
      <c r="B189" s="446"/>
      <c r="C189" s="459"/>
      <c r="D189" s="446"/>
      <c r="E189" s="459"/>
      <c r="F189" s="766"/>
      <c r="G189" s="125">
        <f>'Mapa de Risco'!H189</f>
        <v>0</v>
      </c>
      <c r="H189" s="770"/>
      <c r="I189" s="781"/>
      <c r="J189" s="207" t="s">
        <v>28</v>
      </c>
      <c r="K189" s="208"/>
      <c r="L189" s="207" t="s">
        <v>28</v>
      </c>
      <c r="M189" s="207" t="s">
        <v>28</v>
      </c>
      <c r="N189" s="207" t="s">
        <v>28</v>
      </c>
      <c r="O189" s="207" t="s">
        <v>28</v>
      </c>
      <c r="P189" s="207" t="s">
        <v>265</v>
      </c>
      <c r="Q189" s="208"/>
      <c r="R189" s="9" t="str">
        <f t="shared" si="2"/>
        <v/>
      </c>
    </row>
    <row r="190" spans="2:18" s="78" customFormat="1" ht="15.6" customHeight="1" thickTop="1" thickBot="1" x14ac:dyDescent="0.25">
      <c r="B190" s="446"/>
      <c r="C190" s="459"/>
      <c r="D190" s="446"/>
      <c r="E190" s="459"/>
      <c r="F190" s="766"/>
      <c r="G190" s="125">
        <f>'Mapa de Risco'!H190</f>
        <v>0</v>
      </c>
      <c r="H190" s="770"/>
      <c r="I190" s="781"/>
      <c r="J190" s="207" t="s">
        <v>28</v>
      </c>
      <c r="K190" s="208"/>
      <c r="L190" s="207" t="s">
        <v>28</v>
      </c>
      <c r="M190" s="207" t="s">
        <v>28</v>
      </c>
      <c r="N190" s="207" t="s">
        <v>28</v>
      </c>
      <c r="O190" s="207" t="s">
        <v>28</v>
      </c>
      <c r="P190" s="207" t="s">
        <v>265</v>
      </c>
      <c r="Q190" s="208"/>
      <c r="R190" s="9" t="str">
        <f t="shared" si="2"/>
        <v/>
      </c>
    </row>
    <row r="191" spans="2:18" s="78" customFormat="1" ht="15.6" customHeight="1" thickTop="1" thickBot="1" x14ac:dyDescent="0.25">
      <c r="B191" s="446"/>
      <c r="C191" s="459"/>
      <c r="D191" s="447"/>
      <c r="E191" s="460"/>
      <c r="F191" s="766"/>
      <c r="G191" s="125">
        <f>'Mapa de Risco'!H191</f>
        <v>0</v>
      </c>
      <c r="H191" s="770"/>
      <c r="I191" s="782"/>
      <c r="J191" s="207" t="s">
        <v>28</v>
      </c>
      <c r="K191" s="208"/>
      <c r="L191" s="207" t="s">
        <v>28</v>
      </c>
      <c r="M191" s="207" t="s">
        <v>28</v>
      </c>
      <c r="N191" s="207" t="s">
        <v>28</v>
      </c>
      <c r="O191" s="207" t="s">
        <v>28</v>
      </c>
      <c r="P191" s="207" t="s">
        <v>265</v>
      </c>
      <c r="Q191" s="208"/>
      <c r="R191" s="9" t="str">
        <f t="shared" si="2"/>
        <v/>
      </c>
    </row>
    <row r="192" spans="2:18" s="78" customFormat="1" ht="15.6" customHeight="1" thickTop="1" thickBot="1" x14ac:dyDescent="0.25">
      <c r="B192" s="446"/>
      <c r="C192" s="459"/>
      <c r="D192" s="445" t="str">
        <f>'Mapa de Risco'!D192:D201</f>
        <v>FCS.03</v>
      </c>
      <c r="E192" s="470">
        <f>'Mapa de Risco'!E192:E201</f>
        <v>0</v>
      </c>
      <c r="F192" s="766" t="str">
        <f>'Mapa de Risco'!G192:G201</f>
        <v>Evento 19</v>
      </c>
      <c r="G192" s="125">
        <f>'Mapa de Risco'!H192</f>
        <v>0</v>
      </c>
      <c r="H192" s="770" t="str">
        <f>'Avaliar os Controles Existent.'!AD192:AD201</f>
        <v/>
      </c>
      <c r="I192" s="781">
        <f>'Plano de ação'!I192:I201</f>
        <v>0</v>
      </c>
      <c r="J192" s="207" t="s">
        <v>28</v>
      </c>
      <c r="K192" s="208"/>
      <c r="L192" s="207" t="s">
        <v>28</v>
      </c>
      <c r="M192" s="207" t="s">
        <v>28</v>
      </c>
      <c r="N192" s="207" t="s">
        <v>28</v>
      </c>
      <c r="O192" s="207" t="s">
        <v>28</v>
      </c>
      <c r="P192" s="207" t="s">
        <v>265</v>
      </c>
      <c r="Q192" s="208"/>
      <c r="R192" s="9" t="str">
        <f t="shared" si="2"/>
        <v/>
      </c>
    </row>
    <row r="193" spans="2:18" s="78" customFormat="1" ht="15.6" customHeight="1" thickTop="1" thickBot="1" x14ac:dyDescent="0.25">
      <c r="B193" s="446"/>
      <c r="C193" s="459"/>
      <c r="D193" s="446"/>
      <c r="E193" s="459"/>
      <c r="F193" s="766"/>
      <c r="G193" s="125">
        <f>'Mapa de Risco'!H193</f>
        <v>0</v>
      </c>
      <c r="H193" s="770"/>
      <c r="I193" s="781"/>
      <c r="J193" s="207" t="s">
        <v>28</v>
      </c>
      <c r="K193" s="208"/>
      <c r="L193" s="207" t="s">
        <v>28</v>
      </c>
      <c r="M193" s="207" t="s">
        <v>28</v>
      </c>
      <c r="N193" s="207" t="s">
        <v>28</v>
      </c>
      <c r="O193" s="207" t="s">
        <v>28</v>
      </c>
      <c r="P193" s="207" t="s">
        <v>265</v>
      </c>
      <c r="Q193" s="208"/>
      <c r="R193" s="9" t="str">
        <f t="shared" si="2"/>
        <v/>
      </c>
    </row>
    <row r="194" spans="2:18" s="78" customFormat="1" ht="15.6" customHeight="1" thickTop="1" thickBot="1" x14ac:dyDescent="0.25">
      <c r="B194" s="446"/>
      <c r="C194" s="459"/>
      <c r="D194" s="446"/>
      <c r="E194" s="459"/>
      <c r="F194" s="766"/>
      <c r="G194" s="125">
        <f>'Mapa de Risco'!H194</f>
        <v>0</v>
      </c>
      <c r="H194" s="770"/>
      <c r="I194" s="781"/>
      <c r="J194" s="207" t="s">
        <v>28</v>
      </c>
      <c r="K194" s="208"/>
      <c r="L194" s="207" t="s">
        <v>28</v>
      </c>
      <c r="M194" s="207" t="s">
        <v>28</v>
      </c>
      <c r="N194" s="207" t="s">
        <v>28</v>
      </c>
      <c r="O194" s="207" t="s">
        <v>28</v>
      </c>
      <c r="P194" s="207" t="s">
        <v>265</v>
      </c>
      <c r="Q194" s="208"/>
      <c r="R194" s="9" t="str">
        <f t="shared" si="2"/>
        <v/>
      </c>
    </row>
    <row r="195" spans="2:18" s="78" customFormat="1" ht="15.6" customHeight="1" thickTop="1" thickBot="1" x14ac:dyDescent="0.25">
      <c r="B195" s="446"/>
      <c r="C195" s="459"/>
      <c r="D195" s="446"/>
      <c r="E195" s="459"/>
      <c r="F195" s="766"/>
      <c r="G195" s="125">
        <f>'Mapa de Risco'!H195</f>
        <v>0</v>
      </c>
      <c r="H195" s="770"/>
      <c r="I195" s="781"/>
      <c r="J195" s="207" t="s">
        <v>28</v>
      </c>
      <c r="K195" s="208"/>
      <c r="L195" s="207" t="s">
        <v>28</v>
      </c>
      <c r="M195" s="207" t="s">
        <v>28</v>
      </c>
      <c r="N195" s="207" t="s">
        <v>28</v>
      </c>
      <c r="O195" s="207" t="s">
        <v>28</v>
      </c>
      <c r="P195" s="207" t="s">
        <v>265</v>
      </c>
      <c r="Q195" s="208"/>
      <c r="R195" s="9" t="str">
        <f t="shared" si="2"/>
        <v/>
      </c>
    </row>
    <row r="196" spans="2:18" s="78" customFormat="1" ht="15.6" customHeight="1" thickTop="1" thickBot="1" x14ac:dyDescent="0.25">
      <c r="B196" s="446"/>
      <c r="C196" s="459"/>
      <c r="D196" s="446"/>
      <c r="E196" s="459"/>
      <c r="F196" s="766"/>
      <c r="G196" s="125">
        <f>'Mapa de Risco'!H196</f>
        <v>0</v>
      </c>
      <c r="H196" s="770"/>
      <c r="I196" s="781"/>
      <c r="J196" s="207" t="s">
        <v>28</v>
      </c>
      <c r="K196" s="208"/>
      <c r="L196" s="207" t="s">
        <v>28</v>
      </c>
      <c r="M196" s="207" t="s">
        <v>28</v>
      </c>
      <c r="N196" s="207" t="s">
        <v>28</v>
      </c>
      <c r="O196" s="207" t="s">
        <v>28</v>
      </c>
      <c r="P196" s="207" t="s">
        <v>265</v>
      </c>
      <c r="Q196" s="208"/>
      <c r="R196" s="9" t="str">
        <f t="shared" si="2"/>
        <v/>
      </c>
    </row>
    <row r="197" spans="2:18" s="78" customFormat="1" ht="15.6" customHeight="1" thickTop="1" thickBot="1" x14ac:dyDescent="0.25">
      <c r="B197" s="446"/>
      <c r="C197" s="459"/>
      <c r="D197" s="446"/>
      <c r="E197" s="459"/>
      <c r="F197" s="766"/>
      <c r="G197" s="125">
        <f>'Mapa de Risco'!H197</f>
        <v>0</v>
      </c>
      <c r="H197" s="770"/>
      <c r="I197" s="781"/>
      <c r="J197" s="207" t="s">
        <v>28</v>
      </c>
      <c r="K197" s="208"/>
      <c r="L197" s="207" t="s">
        <v>28</v>
      </c>
      <c r="M197" s="207" t="s">
        <v>28</v>
      </c>
      <c r="N197" s="207" t="s">
        <v>28</v>
      </c>
      <c r="O197" s="207" t="s">
        <v>28</v>
      </c>
      <c r="P197" s="207" t="s">
        <v>265</v>
      </c>
      <c r="Q197" s="208"/>
      <c r="R197" s="9" t="str">
        <f t="shared" si="2"/>
        <v/>
      </c>
    </row>
    <row r="198" spans="2:18" s="78" customFormat="1" ht="15.6" customHeight="1" thickTop="1" thickBot="1" x14ac:dyDescent="0.25">
      <c r="B198" s="446"/>
      <c r="C198" s="459"/>
      <c r="D198" s="446"/>
      <c r="E198" s="459"/>
      <c r="F198" s="766"/>
      <c r="G198" s="125">
        <f>'Mapa de Risco'!H198</f>
        <v>0</v>
      </c>
      <c r="H198" s="770"/>
      <c r="I198" s="781"/>
      <c r="J198" s="207" t="s">
        <v>28</v>
      </c>
      <c r="K198" s="208"/>
      <c r="L198" s="207" t="s">
        <v>28</v>
      </c>
      <c r="M198" s="207" t="s">
        <v>28</v>
      </c>
      <c r="N198" s="207" t="s">
        <v>28</v>
      </c>
      <c r="O198" s="207" t="s">
        <v>28</v>
      </c>
      <c r="P198" s="207" t="s">
        <v>265</v>
      </c>
      <c r="Q198" s="208"/>
      <c r="R198" s="9" t="str">
        <f t="shared" si="2"/>
        <v/>
      </c>
    </row>
    <row r="199" spans="2:18" s="78" customFormat="1" ht="15.6" customHeight="1" thickTop="1" thickBot="1" x14ac:dyDescent="0.25">
      <c r="B199" s="446"/>
      <c r="C199" s="459"/>
      <c r="D199" s="446"/>
      <c r="E199" s="459"/>
      <c r="F199" s="766"/>
      <c r="G199" s="125">
        <f>'Mapa de Risco'!H199</f>
        <v>0</v>
      </c>
      <c r="H199" s="770"/>
      <c r="I199" s="781"/>
      <c r="J199" s="207" t="s">
        <v>28</v>
      </c>
      <c r="K199" s="208"/>
      <c r="L199" s="207" t="s">
        <v>28</v>
      </c>
      <c r="M199" s="207" t="s">
        <v>28</v>
      </c>
      <c r="N199" s="207" t="s">
        <v>28</v>
      </c>
      <c r="O199" s="207" t="s">
        <v>28</v>
      </c>
      <c r="P199" s="207" t="s">
        <v>265</v>
      </c>
      <c r="Q199" s="208"/>
      <c r="R199" s="9" t="str">
        <f t="shared" si="2"/>
        <v/>
      </c>
    </row>
    <row r="200" spans="2:18" s="78" customFormat="1" ht="15.6" customHeight="1" thickTop="1" thickBot="1" x14ac:dyDescent="0.25">
      <c r="B200" s="446"/>
      <c r="C200" s="459"/>
      <c r="D200" s="446"/>
      <c r="E200" s="459"/>
      <c r="F200" s="766"/>
      <c r="G200" s="125">
        <f>'Mapa de Risco'!H200</f>
        <v>0</v>
      </c>
      <c r="H200" s="770"/>
      <c r="I200" s="781"/>
      <c r="J200" s="207" t="s">
        <v>28</v>
      </c>
      <c r="K200" s="208"/>
      <c r="L200" s="207" t="s">
        <v>28</v>
      </c>
      <c r="M200" s="207" t="s">
        <v>28</v>
      </c>
      <c r="N200" s="207" t="s">
        <v>28</v>
      </c>
      <c r="O200" s="207" t="s">
        <v>28</v>
      </c>
      <c r="P200" s="207" t="s">
        <v>265</v>
      </c>
      <c r="Q200" s="208"/>
      <c r="R200" s="9" t="str">
        <f t="shared" si="2"/>
        <v/>
      </c>
    </row>
    <row r="201" spans="2:18" s="78" customFormat="1" ht="15.6" customHeight="1" thickTop="1" thickBot="1" x14ac:dyDescent="0.25">
      <c r="B201" s="446"/>
      <c r="C201" s="459"/>
      <c r="D201" s="447"/>
      <c r="E201" s="460"/>
      <c r="F201" s="766"/>
      <c r="G201" s="125">
        <f>'Mapa de Risco'!H201</f>
        <v>0</v>
      </c>
      <c r="H201" s="770"/>
      <c r="I201" s="782"/>
      <c r="J201" s="207" t="s">
        <v>28</v>
      </c>
      <c r="K201" s="208"/>
      <c r="L201" s="207" t="s">
        <v>28</v>
      </c>
      <c r="M201" s="207" t="s">
        <v>28</v>
      </c>
      <c r="N201" s="207" t="s">
        <v>28</v>
      </c>
      <c r="O201" s="207" t="s">
        <v>28</v>
      </c>
      <c r="P201" s="207" t="s">
        <v>265</v>
      </c>
      <c r="Q201" s="208"/>
      <c r="R201" s="9" t="str">
        <f t="shared" si="2"/>
        <v/>
      </c>
    </row>
    <row r="202" spans="2:18" s="78" customFormat="1" ht="15.6" customHeight="1" thickTop="1" thickBot="1" x14ac:dyDescent="0.25">
      <c r="B202" s="446"/>
      <c r="C202" s="459"/>
      <c r="D202" s="445" t="str">
        <f>'Mapa de Risco'!D202:D211</f>
        <v>FCS.04</v>
      </c>
      <c r="E202" s="470">
        <f>'Mapa de Risco'!E202:E211</f>
        <v>0</v>
      </c>
      <c r="F202" s="766" t="str">
        <f>'Mapa de Risco'!G202:G211</f>
        <v>Evento 20</v>
      </c>
      <c r="G202" s="125">
        <f>'Mapa de Risco'!H202</f>
        <v>0</v>
      </c>
      <c r="H202" s="770" t="str">
        <f>'Avaliar os Controles Existent.'!AD202:AD211</f>
        <v/>
      </c>
      <c r="I202" s="781">
        <f>'Plano de ação'!I202:I211</f>
        <v>0</v>
      </c>
      <c r="J202" s="207" t="s">
        <v>28</v>
      </c>
      <c r="K202" s="208"/>
      <c r="L202" s="207" t="s">
        <v>28</v>
      </c>
      <c r="M202" s="207" t="s">
        <v>28</v>
      </c>
      <c r="N202" s="207" t="s">
        <v>28</v>
      </c>
      <c r="O202" s="207" t="s">
        <v>28</v>
      </c>
      <c r="P202" s="207" t="s">
        <v>265</v>
      </c>
      <c r="Q202" s="208"/>
      <c r="R202" s="9" t="str">
        <f t="shared" si="2"/>
        <v/>
      </c>
    </row>
    <row r="203" spans="2:18" s="78" customFormat="1" ht="15.6" customHeight="1" thickTop="1" thickBot="1" x14ac:dyDescent="0.25">
      <c r="B203" s="446"/>
      <c r="C203" s="459"/>
      <c r="D203" s="446"/>
      <c r="E203" s="459"/>
      <c r="F203" s="766"/>
      <c r="G203" s="125">
        <f>'Mapa de Risco'!H203</f>
        <v>0</v>
      </c>
      <c r="H203" s="770"/>
      <c r="I203" s="781"/>
      <c r="J203" s="207" t="s">
        <v>28</v>
      </c>
      <c r="K203" s="208"/>
      <c r="L203" s="207" t="s">
        <v>28</v>
      </c>
      <c r="M203" s="207" t="s">
        <v>28</v>
      </c>
      <c r="N203" s="207" t="s">
        <v>28</v>
      </c>
      <c r="O203" s="207" t="s">
        <v>28</v>
      </c>
      <c r="P203" s="207" t="s">
        <v>265</v>
      </c>
      <c r="Q203" s="208"/>
      <c r="R203" s="9" t="str">
        <f t="shared" si="2"/>
        <v/>
      </c>
    </row>
    <row r="204" spans="2:18" s="78" customFormat="1" ht="15.6" customHeight="1" thickTop="1" thickBot="1" x14ac:dyDescent="0.25">
      <c r="B204" s="446"/>
      <c r="C204" s="459"/>
      <c r="D204" s="446"/>
      <c r="E204" s="459"/>
      <c r="F204" s="766"/>
      <c r="G204" s="125">
        <f>'Mapa de Risco'!H204</f>
        <v>0</v>
      </c>
      <c r="H204" s="770"/>
      <c r="I204" s="781"/>
      <c r="J204" s="207" t="s">
        <v>28</v>
      </c>
      <c r="K204" s="208"/>
      <c r="L204" s="207" t="s">
        <v>28</v>
      </c>
      <c r="M204" s="207" t="s">
        <v>28</v>
      </c>
      <c r="N204" s="207" t="s">
        <v>28</v>
      </c>
      <c r="O204" s="207" t="s">
        <v>28</v>
      </c>
      <c r="P204" s="207" t="s">
        <v>265</v>
      </c>
      <c r="Q204" s="208"/>
      <c r="R204" s="9" t="str">
        <f t="shared" si="2"/>
        <v/>
      </c>
    </row>
    <row r="205" spans="2:18" s="78" customFormat="1" ht="15.6" customHeight="1" thickTop="1" thickBot="1" x14ac:dyDescent="0.25">
      <c r="B205" s="446"/>
      <c r="C205" s="459"/>
      <c r="D205" s="446"/>
      <c r="E205" s="459"/>
      <c r="F205" s="766"/>
      <c r="G205" s="125">
        <f>'Mapa de Risco'!H205</f>
        <v>0</v>
      </c>
      <c r="H205" s="770"/>
      <c r="I205" s="781"/>
      <c r="J205" s="207" t="s">
        <v>28</v>
      </c>
      <c r="K205" s="208"/>
      <c r="L205" s="207" t="s">
        <v>28</v>
      </c>
      <c r="M205" s="207" t="s">
        <v>28</v>
      </c>
      <c r="N205" s="207" t="s">
        <v>28</v>
      </c>
      <c r="O205" s="207" t="s">
        <v>28</v>
      </c>
      <c r="P205" s="207" t="s">
        <v>265</v>
      </c>
      <c r="Q205" s="208"/>
      <c r="R205" s="9" t="str">
        <f t="shared" ref="R205:R268" si="3">IF(Q205="","",IF(Q205="Concluído",4,IF(Q205="Em andamento",3,IF(Q205="Atrasado",2,IF(Q205="Não iniciado",1)))))</f>
        <v/>
      </c>
    </row>
    <row r="206" spans="2:18" s="78" customFormat="1" ht="15.6" customHeight="1" thickTop="1" thickBot="1" x14ac:dyDescent="0.25">
      <c r="B206" s="446"/>
      <c r="C206" s="459"/>
      <c r="D206" s="446"/>
      <c r="E206" s="459"/>
      <c r="F206" s="766"/>
      <c r="G206" s="125">
        <f>'Mapa de Risco'!H206</f>
        <v>0</v>
      </c>
      <c r="H206" s="770"/>
      <c r="I206" s="781"/>
      <c r="J206" s="207" t="s">
        <v>28</v>
      </c>
      <c r="K206" s="208"/>
      <c r="L206" s="207" t="s">
        <v>28</v>
      </c>
      <c r="M206" s="207" t="s">
        <v>28</v>
      </c>
      <c r="N206" s="207" t="s">
        <v>28</v>
      </c>
      <c r="O206" s="207" t="s">
        <v>28</v>
      </c>
      <c r="P206" s="207" t="s">
        <v>265</v>
      </c>
      <c r="Q206" s="208"/>
      <c r="R206" s="9" t="str">
        <f t="shared" si="3"/>
        <v/>
      </c>
    </row>
    <row r="207" spans="2:18" s="78" customFormat="1" ht="15.6" customHeight="1" thickTop="1" thickBot="1" x14ac:dyDescent="0.25">
      <c r="B207" s="446"/>
      <c r="C207" s="459"/>
      <c r="D207" s="446"/>
      <c r="E207" s="459"/>
      <c r="F207" s="766"/>
      <c r="G207" s="125">
        <f>'Mapa de Risco'!H207</f>
        <v>0</v>
      </c>
      <c r="H207" s="770"/>
      <c r="I207" s="781"/>
      <c r="J207" s="207" t="s">
        <v>28</v>
      </c>
      <c r="K207" s="208"/>
      <c r="L207" s="207" t="s">
        <v>28</v>
      </c>
      <c r="M207" s="207" t="s">
        <v>28</v>
      </c>
      <c r="N207" s="207" t="s">
        <v>28</v>
      </c>
      <c r="O207" s="207" t="s">
        <v>28</v>
      </c>
      <c r="P207" s="207" t="s">
        <v>265</v>
      </c>
      <c r="Q207" s="208"/>
      <c r="R207" s="9" t="str">
        <f t="shared" si="3"/>
        <v/>
      </c>
    </row>
    <row r="208" spans="2:18" s="78" customFormat="1" ht="15.6" customHeight="1" thickTop="1" thickBot="1" x14ac:dyDescent="0.25">
      <c r="B208" s="446"/>
      <c r="C208" s="459"/>
      <c r="D208" s="446"/>
      <c r="E208" s="459"/>
      <c r="F208" s="766"/>
      <c r="G208" s="125">
        <f>'Mapa de Risco'!H208</f>
        <v>0</v>
      </c>
      <c r="H208" s="770"/>
      <c r="I208" s="781"/>
      <c r="J208" s="207" t="s">
        <v>28</v>
      </c>
      <c r="K208" s="208"/>
      <c r="L208" s="207" t="s">
        <v>28</v>
      </c>
      <c r="M208" s="207" t="s">
        <v>28</v>
      </c>
      <c r="N208" s="207" t="s">
        <v>28</v>
      </c>
      <c r="O208" s="207" t="s">
        <v>28</v>
      </c>
      <c r="P208" s="207" t="s">
        <v>265</v>
      </c>
      <c r="Q208" s="208"/>
      <c r="R208" s="9" t="str">
        <f t="shared" si="3"/>
        <v/>
      </c>
    </row>
    <row r="209" spans="2:18" s="78" customFormat="1" ht="15.6" customHeight="1" thickTop="1" thickBot="1" x14ac:dyDescent="0.25">
      <c r="B209" s="446"/>
      <c r="C209" s="459"/>
      <c r="D209" s="446"/>
      <c r="E209" s="459"/>
      <c r="F209" s="766"/>
      <c r="G209" s="125">
        <f>'Mapa de Risco'!H209</f>
        <v>0</v>
      </c>
      <c r="H209" s="770"/>
      <c r="I209" s="781"/>
      <c r="J209" s="207" t="s">
        <v>28</v>
      </c>
      <c r="K209" s="208"/>
      <c r="L209" s="207" t="s">
        <v>28</v>
      </c>
      <c r="M209" s="207" t="s">
        <v>28</v>
      </c>
      <c r="N209" s="207" t="s">
        <v>28</v>
      </c>
      <c r="O209" s="207" t="s">
        <v>28</v>
      </c>
      <c r="P209" s="207" t="s">
        <v>265</v>
      </c>
      <c r="Q209" s="208"/>
      <c r="R209" s="9" t="str">
        <f t="shared" si="3"/>
        <v/>
      </c>
    </row>
    <row r="210" spans="2:18" s="78" customFormat="1" ht="15.6" customHeight="1" thickTop="1" thickBot="1" x14ac:dyDescent="0.25">
      <c r="B210" s="446"/>
      <c r="C210" s="459"/>
      <c r="D210" s="446"/>
      <c r="E210" s="459"/>
      <c r="F210" s="766"/>
      <c r="G210" s="125">
        <f>'Mapa de Risco'!H210</f>
        <v>0</v>
      </c>
      <c r="H210" s="770"/>
      <c r="I210" s="781"/>
      <c r="J210" s="207" t="s">
        <v>28</v>
      </c>
      <c r="K210" s="208"/>
      <c r="L210" s="207" t="s">
        <v>28</v>
      </c>
      <c r="M210" s="207" t="s">
        <v>28</v>
      </c>
      <c r="N210" s="207" t="s">
        <v>28</v>
      </c>
      <c r="O210" s="207" t="s">
        <v>28</v>
      </c>
      <c r="P210" s="207" t="s">
        <v>265</v>
      </c>
      <c r="Q210" s="208"/>
      <c r="R210" s="9" t="str">
        <f t="shared" si="3"/>
        <v/>
      </c>
    </row>
    <row r="211" spans="2:18" s="78" customFormat="1" ht="15.6" customHeight="1" thickTop="1" thickBot="1" x14ac:dyDescent="0.25">
      <c r="B211" s="446"/>
      <c r="C211" s="459"/>
      <c r="D211" s="447"/>
      <c r="E211" s="460"/>
      <c r="F211" s="766"/>
      <c r="G211" s="125">
        <f>'Mapa de Risco'!H211</f>
        <v>0</v>
      </c>
      <c r="H211" s="770"/>
      <c r="I211" s="782"/>
      <c r="J211" s="207" t="s">
        <v>28</v>
      </c>
      <c r="K211" s="208"/>
      <c r="L211" s="207" t="s">
        <v>28</v>
      </c>
      <c r="M211" s="207" t="s">
        <v>28</v>
      </c>
      <c r="N211" s="207" t="s">
        <v>28</v>
      </c>
      <c r="O211" s="207" t="s">
        <v>28</v>
      </c>
      <c r="P211" s="207" t="s">
        <v>265</v>
      </c>
      <c r="Q211" s="208"/>
      <c r="R211" s="9" t="str">
        <f t="shared" si="3"/>
        <v/>
      </c>
    </row>
    <row r="212" spans="2:18" s="78" customFormat="1" ht="15.6" customHeight="1" thickTop="1" thickBot="1" x14ac:dyDescent="0.25">
      <c r="B212" s="446"/>
      <c r="C212" s="459"/>
      <c r="D212" s="445" t="str">
        <f>'Mapa de Risco'!D212:D221</f>
        <v>FCS.05</v>
      </c>
      <c r="E212" s="470">
        <f>'Mapa de Risco'!E212:E221</f>
        <v>0</v>
      </c>
      <c r="F212" s="766" t="str">
        <f>'Mapa de Risco'!G212:G221</f>
        <v>Evento 21</v>
      </c>
      <c r="G212" s="125">
        <f>'Mapa de Risco'!H212</f>
        <v>0</v>
      </c>
      <c r="H212" s="770" t="str">
        <f>'Avaliar os Controles Existent.'!AD212:AD221</f>
        <v/>
      </c>
      <c r="I212" s="781">
        <f>'Plano de ação'!I212:I221</f>
        <v>0</v>
      </c>
      <c r="J212" s="207" t="s">
        <v>28</v>
      </c>
      <c r="K212" s="208"/>
      <c r="L212" s="207" t="s">
        <v>28</v>
      </c>
      <c r="M212" s="207" t="s">
        <v>28</v>
      </c>
      <c r="N212" s="207" t="s">
        <v>28</v>
      </c>
      <c r="O212" s="207" t="s">
        <v>28</v>
      </c>
      <c r="P212" s="207" t="s">
        <v>265</v>
      </c>
      <c r="Q212" s="208"/>
      <c r="R212" s="9" t="str">
        <f t="shared" si="3"/>
        <v/>
      </c>
    </row>
    <row r="213" spans="2:18" s="78" customFormat="1" ht="15.6" customHeight="1" thickTop="1" thickBot="1" x14ac:dyDescent="0.25">
      <c r="B213" s="446"/>
      <c r="C213" s="459"/>
      <c r="D213" s="446"/>
      <c r="E213" s="459"/>
      <c r="F213" s="766"/>
      <c r="G213" s="125">
        <f>'Mapa de Risco'!H213</f>
        <v>0</v>
      </c>
      <c r="H213" s="770"/>
      <c r="I213" s="781"/>
      <c r="J213" s="207" t="s">
        <v>28</v>
      </c>
      <c r="K213" s="208"/>
      <c r="L213" s="207" t="s">
        <v>28</v>
      </c>
      <c r="M213" s="207" t="s">
        <v>28</v>
      </c>
      <c r="N213" s="207" t="s">
        <v>28</v>
      </c>
      <c r="O213" s="207" t="s">
        <v>28</v>
      </c>
      <c r="P213" s="207" t="s">
        <v>265</v>
      </c>
      <c r="Q213" s="208"/>
      <c r="R213" s="9" t="str">
        <f t="shared" si="3"/>
        <v/>
      </c>
    </row>
    <row r="214" spans="2:18" s="78" customFormat="1" ht="15.6" customHeight="1" thickTop="1" thickBot="1" x14ac:dyDescent="0.25">
      <c r="B214" s="446"/>
      <c r="C214" s="459"/>
      <c r="D214" s="446"/>
      <c r="E214" s="459"/>
      <c r="F214" s="766"/>
      <c r="G214" s="125">
        <f>'Mapa de Risco'!H214</f>
        <v>0</v>
      </c>
      <c r="H214" s="770"/>
      <c r="I214" s="781"/>
      <c r="J214" s="207" t="s">
        <v>28</v>
      </c>
      <c r="K214" s="208"/>
      <c r="L214" s="207" t="s">
        <v>28</v>
      </c>
      <c r="M214" s="207" t="s">
        <v>28</v>
      </c>
      <c r="N214" s="207" t="s">
        <v>28</v>
      </c>
      <c r="O214" s="207" t="s">
        <v>28</v>
      </c>
      <c r="P214" s="207" t="s">
        <v>265</v>
      </c>
      <c r="Q214" s="208"/>
      <c r="R214" s="9" t="str">
        <f t="shared" si="3"/>
        <v/>
      </c>
    </row>
    <row r="215" spans="2:18" s="78" customFormat="1" ht="15.6" customHeight="1" thickTop="1" thickBot="1" x14ac:dyDescent="0.25">
      <c r="B215" s="446"/>
      <c r="C215" s="459"/>
      <c r="D215" s="446"/>
      <c r="E215" s="459"/>
      <c r="F215" s="766"/>
      <c r="G215" s="125">
        <f>'Mapa de Risco'!H215</f>
        <v>0</v>
      </c>
      <c r="H215" s="770"/>
      <c r="I215" s="781"/>
      <c r="J215" s="207" t="s">
        <v>28</v>
      </c>
      <c r="K215" s="208"/>
      <c r="L215" s="207" t="s">
        <v>28</v>
      </c>
      <c r="M215" s="207" t="s">
        <v>28</v>
      </c>
      <c r="N215" s="207" t="s">
        <v>28</v>
      </c>
      <c r="O215" s="207" t="s">
        <v>28</v>
      </c>
      <c r="P215" s="207" t="s">
        <v>265</v>
      </c>
      <c r="Q215" s="208"/>
      <c r="R215" s="9" t="str">
        <f t="shared" si="3"/>
        <v/>
      </c>
    </row>
    <row r="216" spans="2:18" s="78" customFormat="1" ht="15.6" customHeight="1" thickTop="1" thickBot="1" x14ac:dyDescent="0.25">
      <c r="B216" s="446"/>
      <c r="C216" s="459"/>
      <c r="D216" s="446"/>
      <c r="E216" s="459"/>
      <c r="F216" s="766"/>
      <c r="G216" s="125">
        <f>'Mapa de Risco'!H216</f>
        <v>0</v>
      </c>
      <c r="H216" s="770"/>
      <c r="I216" s="781"/>
      <c r="J216" s="207" t="s">
        <v>28</v>
      </c>
      <c r="K216" s="208"/>
      <c r="L216" s="207" t="s">
        <v>28</v>
      </c>
      <c r="M216" s="207" t="s">
        <v>28</v>
      </c>
      <c r="N216" s="207" t="s">
        <v>28</v>
      </c>
      <c r="O216" s="207" t="s">
        <v>28</v>
      </c>
      <c r="P216" s="207" t="s">
        <v>265</v>
      </c>
      <c r="Q216" s="208"/>
      <c r="R216" s="9" t="str">
        <f t="shared" si="3"/>
        <v/>
      </c>
    </row>
    <row r="217" spans="2:18" s="78" customFormat="1" ht="15.6" customHeight="1" thickTop="1" thickBot="1" x14ac:dyDescent="0.25">
      <c r="B217" s="446"/>
      <c r="C217" s="459"/>
      <c r="D217" s="446"/>
      <c r="E217" s="459"/>
      <c r="F217" s="766"/>
      <c r="G217" s="125">
        <f>'Mapa de Risco'!H217</f>
        <v>0</v>
      </c>
      <c r="H217" s="770"/>
      <c r="I217" s="781"/>
      <c r="J217" s="207" t="s">
        <v>28</v>
      </c>
      <c r="K217" s="208"/>
      <c r="L217" s="207" t="s">
        <v>28</v>
      </c>
      <c r="M217" s="207" t="s">
        <v>28</v>
      </c>
      <c r="N217" s="207" t="s">
        <v>28</v>
      </c>
      <c r="O217" s="207" t="s">
        <v>28</v>
      </c>
      <c r="P217" s="207" t="s">
        <v>265</v>
      </c>
      <c r="Q217" s="208"/>
      <c r="R217" s="9" t="str">
        <f t="shared" si="3"/>
        <v/>
      </c>
    </row>
    <row r="218" spans="2:18" s="78" customFormat="1" ht="15.6" customHeight="1" thickTop="1" thickBot="1" x14ac:dyDescent="0.25">
      <c r="B218" s="446"/>
      <c r="C218" s="459"/>
      <c r="D218" s="446"/>
      <c r="E218" s="459"/>
      <c r="F218" s="766"/>
      <c r="G218" s="125">
        <f>'Mapa de Risco'!H218</f>
        <v>0</v>
      </c>
      <c r="H218" s="770"/>
      <c r="I218" s="781"/>
      <c r="J218" s="207" t="s">
        <v>28</v>
      </c>
      <c r="K218" s="208"/>
      <c r="L218" s="207" t="s">
        <v>28</v>
      </c>
      <c r="M218" s="207" t="s">
        <v>28</v>
      </c>
      <c r="N218" s="207" t="s">
        <v>28</v>
      </c>
      <c r="O218" s="207" t="s">
        <v>28</v>
      </c>
      <c r="P218" s="207" t="s">
        <v>265</v>
      </c>
      <c r="Q218" s="208"/>
      <c r="R218" s="9" t="str">
        <f t="shared" si="3"/>
        <v/>
      </c>
    </row>
    <row r="219" spans="2:18" s="78" customFormat="1" ht="15.6" customHeight="1" thickTop="1" thickBot="1" x14ac:dyDescent="0.25">
      <c r="B219" s="446"/>
      <c r="C219" s="459"/>
      <c r="D219" s="446"/>
      <c r="E219" s="459"/>
      <c r="F219" s="766"/>
      <c r="G219" s="125">
        <f>'Mapa de Risco'!H219</f>
        <v>0</v>
      </c>
      <c r="H219" s="770"/>
      <c r="I219" s="781"/>
      <c r="J219" s="207" t="s">
        <v>28</v>
      </c>
      <c r="K219" s="208"/>
      <c r="L219" s="207" t="s">
        <v>28</v>
      </c>
      <c r="M219" s="207" t="s">
        <v>28</v>
      </c>
      <c r="N219" s="207" t="s">
        <v>28</v>
      </c>
      <c r="O219" s="207" t="s">
        <v>28</v>
      </c>
      <c r="P219" s="207" t="s">
        <v>265</v>
      </c>
      <c r="Q219" s="208"/>
      <c r="R219" s="9" t="str">
        <f t="shared" si="3"/>
        <v/>
      </c>
    </row>
    <row r="220" spans="2:18" s="78" customFormat="1" ht="15.6" customHeight="1" thickTop="1" thickBot="1" x14ac:dyDescent="0.25">
      <c r="B220" s="446"/>
      <c r="C220" s="459"/>
      <c r="D220" s="446"/>
      <c r="E220" s="459"/>
      <c r="F220" s="766"/>
      <c r="G220" s="125">
        <f>'Mapa de Risco'!H220</f>
        <v>0</v>
      </c>
      <c r="H220" s="770"/>
      <c r="I220" s="781"/>
      <c r="J220" s="207" t="s">
        <v>28</v>
      </c>
      <c r="K220" s="208"/>
      <c r="L220" s="207" t="s">
        <v>28</v>
      </c>
      <c r="M220" s="207" t="s">
        <v>28</v>
      </c>
      <c r="N220" s="207" t="s">
        <v>28</v>
      </c>
      <c r="O220" s="207" t="s">
        <v>28</v>
      </c>
      <c r="P220" s="207" t="s">
        <v>265</v>
      </c>
      <c r="Q220" s="208"/>
      <c r="R220" s="9" t="str">
        <f t="shared" si="3"/>
        <v/>
      </c>
    </row>
    <row r="221" spans="2:18" s="78" customFormat="1" ht="15.6" customHeight="1" thickTop="1" thickBot="1" x14ac:dyDescent="0.25">
      <c r="B221" s="446"/>
      <c r="C221" s="459"/>
      <c r="D221" s="447"/>
      <c r="E221" s="460"/>
      <c r="F221" s="766"/>
      <c r="G221" s="125">
        <f>'Mapa de Risco'!H221</f>
        <v>0</v>
      </c>
      <c r="H221" s="770"/>
      <c r="I221" s="782"/>
      <c r="J221" s="207" t="s">
        <v>28</v>
      </c>
      <c r="K221" s="208"/>
      <c r="L221" s="207" t="s">
        <v>28</v>
      </c>
      <c r="M221" s="207" t="s">
        <v>28</v>
      </c>
      <c r="N221" s="207" t="s">
        <v>28</v>
      </c>
      <c r="O221" s="207" t="s">
        <v>28</v>
      </c>
      <c r="P221" s="207" t="s">
        <v>265</v>
      </c>
      <c r="Q221" s="208"/>
      <c r="R221" s="9" t="str">
        <f t="shared" si="3"/>
        <v/>
      </c>
    </row>
    <row r="222" spans="2:18" s="78" customFormat="1" ht="15.6" customHeight="1" thickTop="1" thickBot="1" x14ac:dyDescent="0.25">
      <c r="B222" s="446"/>
      <c r="C222" s="459"/>
      <c r="D222" s="445" t="str">
        <f>'Mapa de Risco'!D222:D231</f>
        <v>FCS.06</v>
      </c>
      <c r="E222" s="470">
        <f>'Mapa de Risco'!E222:E231</f>
        <v>0</v>
      </c>
      <c r="F222" s="766" t="str">
        <f>'Mapa de Risco'!G222:G231</f>
        <v>Evento 22</v>
      </c>
      <c r="G222" s="125">
        <f>'Mapa de Risco'!H222</f>
        <v>0</v>
      </c>
      <c r="H222" s="770" t="str">
        <f>'Avaliar os Controles Existent.'!AD222:AD231</f>
        <v/>
      </c>
      <c r="I222" s="781">
        <f>'Plano de ação'!I222:I231</f>
        <v>0</v>
      </c>
      <c r="J222" s="207" t="s">
        <v>28</v>
      </c>
      <c r="K222" s="208"/>
      <c r="L222" s="207" t="s">
        <v>28</v>
      </c>
      <c r="M222" s="207" t="s">
        <v>28</v>
      </c>
      <c r="N222" s="207" t="s">
        <v>28</v>
      </c>
      <c r="O222" s="207" t="s">
        <v>28</v>
      </c>
      <c r="P222" s="207" t="s">
        <v>265</v>
      </c>
      <c r="Q222" s="208"/>
      <c r="R222" s="9" t="str">
        <f t="shared" si="3"/>
        <v/>
      </c>
    </row>
    <row r="223" spans="2:18" s="78" customFormat="1" ht="15.6" customHeight="1" thickTop="1" thickBot="1" x14ac:dyDescent="0.25">
      <c r="B223" s="446"/>
      <c r="C223" s="459"/>
      <c r="D223" s="446"/>
      <c r="E223" s="459"/>
      <c r="F223" s="766"/>
      <c r="G223" s="125">
        <f>'Mapa de Risco'!H223</f>
        <v>0</v>
      </c>
      <c r="H223" s="770"/>
      <c r="I223" s="781"/>
      <c r="J223" s="207" t="s">
        <v>28</v>
      </c>
      <c r="K223" s="208"/>
      <c r="L223" s="207" t="s">
        <v>28</v>
      </c>
      <c r="M223" s="207" t="s">
        <v>28</v>
      </c>
      <c r="N223" s="207" t="s">
        <v>28</v>
      </c>
      <c r="O223" s="207" t="s">
        <v>28</v>
      </c>
      <c r="P223" s="207" t="s">
        <v>265</v>
      </c>
      <c r="Q223" s="208"/>
      <c r="R223" s="9" t="str">
        <f t="shared" si="3"/>
        <v/>
      </c>
    </row>
    <row r="224" spans="2:18" s="78" customFormat="1" ht="15.6" customHeight="1" thickTop="1" thickBot="1" x14ac:dyDescent="0.25">
      <c r="B224" s="446"/>
      <c r="C224" s="459"/>
      <c r="D224" s="446"/>
      <c r="E224" s="459"/>
      <c r="F224" s="766"/>
      <c r="G224" s="125">
        <f>'Mapa de Risco'!H224</f>
        <v>0</v>
      </c>
      <c r="H224" s="770"/>
      <c r="I224" s="781"/>
      <c r="J224" s="207" t="s">
        <v>28</v>
      </c>
      <c r="K224" s="208"/>
      <c r="L224" s="207" t="s">
        <v>28</v>
      </c>
      <c r="M224" s="207" t="s">
        <v>28</v>
      </c>
      <c r="N224" s="207" t="s">
        <v>28</v>
      </c>
      <c r="O224" s="207" t="s">
        <v>28</v>
      </c>
      <c r="P224" s="207" t="s">
        <v>265</v>
      </c>
      <c r="Q224" s="208"/>
      <c r="R224" s="9" t="str">
        <f t="shared" si="3"/>
        <v/>
      </c>
    </row>
    <row r="225" spans="2:18" s="78" customFormat="1" ht="15.6" customHeight="1" thickTop="1" thickBot="1" x14ac:dyDescent="0.25">
      <c r="B225" s="446"/>
      <c r="C225" s="459"/>
      <c r="D225" s="446"/>
      <c r="E225" s="459"/>
      <c r="F225" s="766"/>
      <c r="G225" s="125">
        <f>'Mapa de Risco'!H225</f>
        <v>0</v>
      </c>
      <c r="H225" s="770"/>
      <c r="I225" s="781"/>
      <c r="J225" s="207" t="s">
        <v>28</v>
      </c>
      <c r="K225" s="208"/>
      <c r="L225" s="207" t="s">
        <v>28</v>
      </c>
      <c r="M225" s="207" t="s">
        <v>28</v>
      </c>
      <c r="N225" s="207" t="s">
        <v>28</v>
      </c>
      <c r="O225" s="207" t="s">
        <v>28</v>
      </c>
      <c r="P225" s="207" t="s">
        <v>265</v>
      </c>
      <c r="Q225" s="208"/>
      <c r="R225" s="9" t="str">
        <f t="shared" si="3"/>
        <v/>
      </c>
    </row>
    <row r="226" spans="2:18" s="78" customFormat="1" ht="15.6" customHeight="1" thickTop="1" thickBot="1" x14ac:dyDescent="0.25">
      <c r="B226" s="446"/>
      <c r="C226" s="459"/>
      <c r="D226" s="446"/>
      <c r="E226" s="459"/>
      <c r="F226" s="766"/>
      <c r="G226" s="125">
        <f>'Mapa de Risco'!H226</f>
        <v>0</v>
      </c>
      <c r="H226" s="770"/>
      <c r="I226" s="781"/>
      <c r="J226" s="207" t="s">
        <v>28</v>
      </c>
      <c r="K226" s="208"/>
      <c r="L226" s="207" t="s">
        <v>28</v>
      </c>
      <c r="M226" s="207" t="s">
        <v>28</v>
      </c>
      <c r="N226" s="207" t="s">
        <v>28</v>
      </c>
      <c r="O226" s="207" t="s">
        <v>28</v>
      </c>
      <c r="P226" s="207" t="s">
        <v>265</v>
      </c>
      <c r="Q226" s="208"/>
      <c r="R226" s="9" t="str">
        <f t="shared" si="3"/>
        <v/>
      </c>
    </row>
    <row r="227" spans="2:18" s="78" customFormat="1" ht="15.6" customHeight="1" thickTop="1" thickBot="1" x14ac:dyDescent="0.25">
      <c r="B227" s="446"/>
      <c r="C227" s="459"/>
      <c r="D227" s="446"/>
      <c r="E227" s="459"/>
      <c r="F227" s="766"/>
      <c r="G227" s="125">
        <f>'Mapa de Risco'!H227</f>
        <v>0</v>
      </c>
      <c r="H227" s="770"/>
      <c r="I227" s="781"/>
      <c r="J227" s="207" t="s">
        <v>28</v>
      </c>
      <c r="K227" s="208"/>
      <c r="L227" s="207" t="s">
        <v>28</v>
      </c>
      <c r="M227" s="207" t="s">
        <v>28</v>
      </c>
      <c r="N227" s="207" t="s">
        <v>28</v>
      </c>
      <c r="O227" s="207" t="s">
        <v>28</v>
      </c>
      <c r="P227" s="207" t="s">
        <v>265</v>
      </c>
      <c r="Q227" s="208"/>
      <c r="R227" s="9" t="str">
        <f t="shared" si="3"/>
        <v/>
      </c>
    </row>
    <row r="228" spans="2:18" s="78" customFormat="1" ht="15.6" customHeight="1" thickTop="1" thickBot="1" x14ac:dyDescent="0.25">
      <c r="B228" s="446"/>
      <c r="C228" s="459"/>
      <c r="D228" s="446"/>
      <c r="E228" s="459"/>
      <c r="F228" s="766"/>
      <c r="G228" s="125">
        <f>'Mapa de Risco'!H228</f>
        <v>0</v>
      </c>
      <c r="H228" s="770"/>
      <c r="I228" s="781"/>
      <c r="J228" s="207" t="s">
        <v>28</v>
      </c>
      <c r="K228" s="208"/>
      <c r="L228" s="207" t="s">
        <v>28</v>
      </c>
      <c r="M228" s="207" t="s">
        <v>28</v>
      </c>
      <c r="N228" s="207" t="s">
        <v>28</v>
      </c>
      <c r="O228" s="207" t="s">
        <v>28</v>
      </c>
      <c r="P228" s="207" t="s">
        <v>265</v>
      </c>
      <c r="Q228" s="208"/>
      <c r="R228" s="9" t="str">
        <f t="shared" si="3"/>
        <v/>
      </c>
    </row>
    <row r="229" spans="2:18" s="78" customFormat="1" ht="15.6" customHeight="1" thickTop="1" thickBot="1" x14ac:dyDescent="0.25">
      <c r="B229" s="446"/>
      <c r="C229" s="459"/>
      <c r="D229" s="446"/>
      <c r="E229" s="459"/>
      <c r="F229" s="766"/>
      <c r="G229" s="125">
        <f>'Mapa de Risco'!H229</f>
        <v>0</v>
      </c>
      <c r="H229" s="770"/>
      <c r="I229" s="781"/>
      <c r="J229" s="207" t="s">
        <v>28</v>
      </c>
      <c r="K229" s="208"/>
      <c r="L229" s="207" t="s">
        <v>28</v>
      </c>
      <c r="M229" s="207" t="s">
        <v>28</v>
      </c>
      <c r="N229" s="207" t="s">
        <v>28</v>
      </c>
      <c r="O229" s="207" t="s">
        <v>28</v>
      </c>
      <c r="P229" s="207" t="s">
        <v>265</v>
      </c>
      <c r="Q229" s="208"/>
      <c r="R229" s="9" t="str">
        <f t="shared" si="3"/>
        <v/>
      </c>
    </row>
    <row r="230" spans="2:18" s="78" customFormat="1" ht="15.6" customHeight="1" thickTop="1" thickBot="1" x14ac:dyDescent="0.25">
      <c r="B230" s="446"/>
      <c r="C230" s="459"/>
      <c r="D230" s="446"/>
      <c r="E230" s="459"/>
      <c r="F230" s="766"/>
      <c r="G230" s="125">
        <f>'Mapa de Risco'!H230</f>
        <v>0</v>
      </c>
      <c r="H230" s="770"/>
      <c r="I230" s="781"/>
      <c r="J230" s="207" t="s">
        <v>28</v>
      </c>
      <c r="K230" s="208"/>
      <c r="L230" s="207" t="s">
        <v>28</v>
      </c>
      <c r="M230" s="207" t="s">
        <v>28</v>
      </c>
      <c r="N230" s="207" t="s">
        <v>28</v>
      </c>
      <c r="O230" s="207" t="s">
        <v>28</v>
      </c>
      <c r="P230" s="207" t="s">
        <v>265</v>
      </c>
      <c r="Q230" s="208"/>
      <c r="R230" s="9" t="str">
        <f t="shared" si="3"/>
        <v/>
      </c>
    </row>
    <row r="231" spans="2:18" s="78" customFormat="1" ht="15.6" customHeight="1" thickTop="1" thickBot="1" x14ac:dyDescent="0.25">
      <c r="B231" s="446"/>
      <c r="C231" s="459"/>
      <c r="D231" s="447"/>
      <c r="E231" s="460"/>
      <c r="F231" s="766"/>
      <c r="G231" s="125">
        <f>'Mapa de Risco'!H231</f>
        <v>0</v>
      </c>
      <c r="H231" s="770"/>
      <c r="I231" s="782"/>
      <c r="J231" s="207" t="s">
        <v>28</v>
      </c>
      <c r="K231" s="208"/>
      <c r="L231" s="207" t="s">
        <v>28</v>
      </c>
      <c r="M231" s="207" t="s">
        <v>28</v>
      </c>
      <c r="N231" s="207" t="s">
        <v>28</v>
      </c>
      <c r="O231" s="207" t="s">
        <v>28</v>
      </c>
      <c r="P231" s="207" t="s">
        <v>265</v>
      </c>
      <c r="Q231" s="208"/>
      <c r="R231" s="9" t="str">
        <f t="shared" si="3"/>
        <v/>
      </c>
    </row>
    <row r="232" spans="2:18" s="78" customFormat="1" ht="15.6" customHeight="1" thickTop="1" thickBot="1" x14ac:dyDescent="0.25">
      <c r="B232" s="446"/>
      <c r="C232" s="459"/>
      <c r="D232" s="445" t="str">
        <f>'Mapa de Risco'!D232:D241</f>
        <v>FCS.07</v>
      </c>
      <c r="E232" s="470">
        <f>'Mapa de Risco'!E232:E241</f>
        <v>0</v>
      </c>
      <c r="F232" s="766" t="str">
        <f>'Mapa de Risco'!G232:G241</f>
        <v>Evento 23</v>
      </c>
      <c r="G232" s="125">
        <f>'Mapa de Risco'!H232</f>
        <v>0</v>
      </c>
      <c r="H232" s="770" t="str">
        <f>'Avaliar os Controles Existent.'!AD232:AD241</f>
        <v/>
      </c>
      <c r="I232" s="781">
        <f>'Plano de ação'!I232:I241</f>
        <v>0</v>
      </c>
      <c r="J232" s="207" t="s">
        <v>28</v>
      </c>
      <c r="K232" s="208"/>
      <c r="L232" s="207" t="s">
        <v>28</v>
      </c>
      <c r="M232" s="207" t="s">
        <v>28</v>
      </c>
      <c r="N232" s="207" t="s">
        <v>28</v>
      </c>
      <c r="O232" s="207" t="s">
        <v>28</v>
      </c>
      <c r="P232" s="207" t="s">
        <v>265</v>
      </c>
      <c r="Q232" s="208"/>
      <c r="R232" s="9" t="str">
        <f t="shared" si="3"/>
        <v/>
      </c>
    </row>
    <row r="233" spans="2:18" s="78" customFormat="1" ht="15.6" customHeight="1" thickTop="1" thickBot="1" x14ac:dyDescent="0.25">
      <c r="B233" s="446"/>
      <c r="C233" s="459"/>
      <c r="D233" s="446"/>
      <c r="E233" s="459"/>
      <c r="F233" s="766"/>
      <c r="G233" s="125">
        <f>'Mapa de Risco'!H233</f>
        <v>0</v>
      </c>
      <c r="H233" s="770"/>
      <c r="I233" s="781"/>
      <c r="J233" s="207" t="s">
        <v>28</v>
      </c>
      <c r="K233" s="208"/>
      <c r="L233" s="207" t="s">
        <v>28</v>
      </c>
      <c r="M233" s="207" t="s">
        <v>28</v>
      </c>
      <c r="N233" s="207" t="s">
        <v>28</v>
      </c>
      <c r="O233" s="207" t="s">
        <v>28</v>
      </c>
      <c r="P233" s="207" t="s">
        <v>265</v>
      </c>
      <c r="Q233" s="208"/>
      <c r="R233" s="9" t="str">
        <f t="shared" si="3"/>
        <v/>
      </c>
    </row>
    <row r="234" spans="2:18" s="78" customFormat="1" ht="15.6" customHeight="1" thickTop="1" thickBot="1" x14ac:dyDescent="0.25">
      <c r="B234" s="446"/>
      <c r="C234" s="459"/>
      <c r="D234" s="446"/>
      <c r="E234" s="459"/>
      <c r="F234" s="766"/>
      <c r="G234" s="125">
        <f>'Mapa de Risco'!H234</f>
        <v>0</v>
      </c>
      <c r="H234" s="770"/>
      <c r="I234" s="781"/>
      <c r="J234" s="207" t="s">
        <v>28</v>
      </c>
      <c r="K234" s="208"/>
      <c r="L234" s="207" t="s">
        <v>28</v>
      </c>
      <c r="M234" s="207" t="s">
        <v>28</v>
      </c>
      <c r="N234" s="207" t="s">
        <v>28</v>
      </c>
      <c r="O234" s="207" t="s">
        <v>28</v>
      </c>
      <c r="P234" s="207" t="s">
        <v>265</v>
      </c>
      <c r="Q234" s="208"/>
      <c r="R234" s="9" t="str">
        <f t="shared" si="3"/>
        <v/>
      </c>
    </row>
    <row r="235" spans="2:18" s="78" customFormat="1" ht="15.6" customHeight="1" thickTop="1" thickBot="1" x14ac:dyDescent="0.25">
      <c r="B235" s="446"/>
      <c r="C235" s="459"/>
      <c r="D235" s="446"/>
      <c r="E235" s="459"/>
      <c r="F235" s="766"/>
      <c r="G235" s="125">
        <f>'Mapa de Risco'!H235</f>
        <v>0</v>
      </c>
      <c r="H235" s="770"/>
      <c r="I235" s="781"/>
      <c r="J235" s="207" t="s">
        <v>28</v>
      </c>
      <c r="K235" s="208"/>
      <c r="L235" s="207" t="s">
        <v>28</v>
      </c>
      <c r="M235" s="207" t="s">
        <v>28</v>
      </c>
      <c r="N235" s="207" t="s">
        <v>28</v>
      </c>
      <c r="O235" s="207" t="s">
        <v>28</v>
      </c>
      <c r="P235" s="207" t="s">
        <v>265</v>
      </c>
      <c r="Q235" s="208"/>
      <c r="R235" s="9" t="str">
        <f t="shared" si="3"/>
        <v/>
      </c>
    </row>
    <row r="236" spans="2:18" s="78" customFormat="1" ht="15.6" customHeight="1" thickTop="1" thickBot="1" x14ac:dyDescent="0.25">
      <c r="B236" s="446"/>
      <c r="C236" s="459"/>
      <c r="D236" s="446"/>
      <c r="E236" s="459"/>
      <c r="F236" s="766"/>
      <c r="G236" s="125">
        <f>'Mapa de Risco'!H236</f>
        <v>0</v>
      </c>
      <c r="H236" s="770"/>
      <c r="I236" s="781"/>
      <c r="J236" s="207" t="s">
        <v>28</v>
      </c>
      <c r="K236" s="208"/>
      <c r="L236" s="207" t="s">
        <v>28</v>
      </c>
      <c r="M236" s="207" t="s">
        <v>28</v>
      </c>
      <c r="N236" s="207" t="s">
        <v>28</v>
      </c>
      <c r="O236" s="207" t="s">
        <v>28</v>
      </c>
      <c r="P236" s="207" t="s">
        <v>265</v>
      </c>
      <c r="Q236" s="208"/>
      <c r="R236" s="9" t="str">
        <f t="shared" si="3"/>
        <v/>
      </c>
    </row>
    <row r="237" spans="2:18" s="78" customFormat="1" ht="15.6" customHeight="1" thickTop="1" thickBot="1" x14ac:dyDescent="0.25">
      <c r="B237" s="446"/>
      <c r="C237" s="459"/>
      <c r="D237" s="446"/>
      <c r="E237" s="459"/>
      <c r="F237" s="766"/>
      <c r="G237" s="125">
        <f>'Mapa de Risco'!H237</f>
        <v>0</v>
      </c>
      <c r="H237" s="770"/>
      <c r="I237" s="781"/>
      <c r="J237" s="207" t="s">
        <v>28</v>
      </c>
      <c r="K237" s="208"/>
      <c r="L237" s="207" t="s">
        <v>28</v>
      </c>
      <c r="M237" s="207" t="s">
        <v>28</v>
      </c>
      <c r="N237" s="207" t="s">
        <v>28</v>
      </c>
      <c r="O237" s="207" t="s">
        <v>28</v>
      </c>
      <c r="P237" s="207" t="s">
        <v>265</v>
      </c>
      <c r="Q237" s="208"/>
      <c r="R237" s="9" t="str">
        <f t="shared" si="3"/>
        <v/>
      </c>
    </row>
    <row r="238" spans="2:18" s="78" customFormat="1" ht="15.6" customHeight="1" thickTop="1" thickBot="1" x14ac:dyDescent="0.25">
      <c r="B238" s="446"/>
      <c r="C238" s="459"/>
      <c r="D238" s="446"/>
      <c r="E238" s="459"/>
      <c r="F238" s="766"/>
      <c r="G238" s="125">
        <f>'Mapa de Risco'!H238</f>
        <v>0</v>
      </c>
      <c r="H238" s="770"/>
      <c r="I238" s="781"/>
      <c r="J238" s="207" t="s">
        <v>28</v>
      </c>
      <c r="K238" s="208"/>
      <c r="L238" s="207" t="s">
        <v>28</v>
      </c>
      <c r="M238" s="207" t="s">
        <v>28</v>
      </c>
      <c r="N238" s="207" t="s">
        <v>28</v>
      </c>
      <c r="O238" s="207" t="s">
        <v>28</v>
      </c>
      <c r="P238" s="207" t="s">
        <v>265</v>
      </c>
      <c r="Q238" s="208"/>
      <c r="R238" s="9" t="str">
        <f t="shared" si="3"/>
        <v/>
      </c>
    </row>
    <row r="239" spans="2:18" s="78" customFormat="1" ht="15.6" customHeight="1" thickTop="1" thickBot="1" x14ac:dyDescent="0.25">
      <c r="B239" s="446"/>
      <c r="C239" s="459"/>
      <c r="D239" s="446"/>
      <c r="E239" s="459"/>
      <c r="F239" s="766"/>
      <c r="G239" s="125">
        <f>'Mapa de Risco'!H239</f>
        <v>0</v>
      </c>
      <c r="H239" s="770"/>
      <c r="I239" s="781"/>
      <c r="J239" s="207" t="s">
        <v>28</v>
      </c>
      <c r="K239" s="208"/>
      <c r="L239" s="207" t="s">
        <v>28</v>
      </c>
      <c r="M239" s="207" t="s">
        <v>28</v>
      </c>
      <c r="N239" s="207" t="s">
        <v>28</v>
      </c>
      <c r="O239" s="207" t="s">
        <v>28</v>
      </c>
      <c r="P239" s="207" t="s">
        <v>265</v>
      </c>
      <c r="Q239" s="208"/>
      <c r="R239" s="9" t="str">
        <f t="shared" si="3"/>
        <v/>
      </c>
    </row>
    <row r="240" spans="2:18" s="78" customFormat="1" ht="15.6" customHeight="1" thickTop="1" thickBot="1" x14ac:dyDescent="0.25">
      <c r="B240" s="446"/>
      <c r="C240" s="459"/>
      <c r="D240" s="446"/>
      <c r="E240" s="459"/>
      <c r="F240" s="766"/>
      <c r="G240" s="125">
        <f>'Mapa de Risco'!H240</f>
        <v>0</v>
      </c>
      <c r="H240" s="770"/>
      <c r="I240" s="781"/>
      <c r="J240" s="207" t="s">
        <v>28</v>
      </c>
      <c r="K240" s="208"/>
      <c r="L240" s="207" t="s">
        <v>28</v>
      </c>
      <c r="M240" s="207" t="s">
        <v>28</v>
      </c>
      <c r="N240" s="207" t="s">
        <v>28</v>
      </c>
      <c r="O240" s="207" t="s">
        <v>28</v>
      </c>
      <c r="P240" s="207" t="s">
        <v>265</v>
      </c>
      <c r="Q240" s="208"/>
      <c r="R240" s="9" t="str">
        <f t="shared" si="3"/>
        <v/>
      </c>
    </row>
    <row r="241" spans="2:18" s="78" customFormat="1" ht="15.6" customHeight="1" thickTop="1" thickBot="1" x14ac:dyDescent="0.25">
      <c r="B241" s="446"/>
      <c r="C241" s="459"/>
      <c r="D241" s="447"/>
      <c r="E241" s="460"/>
      <c r="F241" s="766"/>
      <c r="G241" s="125">
        <f>'Mapa de Risco'!H241</f>
        <v>0</v>
      </c>
      <c r="H241" s="770"/>
      <c r="I241" s="782"/>
      <c r="J241" s="207" t="s">
        <v>28</v>
      </c>
      <c r="K241" s="208"/>
      <c r="L241" s="207" t="s">
        <v>28</v>
      </c>
      <c r="M241" s="207" t="s">
        <v>28</v>
      </c>
      <c r="N241" s="207" t="s">
        <v>28</v>
      </c>
      <c r="O241" s="207" t="s">
        <v>28</v>
      </c>
      <c r="P241" s="207" t="s">
        <v>265</v>
      </c>
      <c r="Q241" s="208"/>
      <c r="R241" s="9" t="str">
        <f t="shared" si="3"/>
        <v/>
      </c>
    </row>
    <row r="242" spans="2:18" s="78" customFormat="1" ht="15.6" customHeight="1" thickTop="1" thickBot="1" x14ac:dyDescent="0.25">
      <c r="B242" s="446"/>
      <c r="C242" s="459"/>
      <c r="D242" s="445" t="str">
        <f>'Mapa de Risco'!D242:D251</f>
        <v>FCS.08</v>
      </c>
      <c r="E242" s="470">
        <f>'Mapa de Risco'!E242:E251</f>
        <v>0</v>
      </c>
      <c r="F242" s="766" t="str">
        <f>'Mapa de Risco'!G242:G251</f>
        <v>Evento 24</v>
      </c>
      <c r="G242" s="125">
        <f>'Mapa de Risco'!H242</f>
        <v>0</v>
      </c>
      <c r="H242" s="770" t="str">
        <f>'Avaliar os Controles Existent.'!AD242:AD251</f>
        <v/>
      </c>
      <c r="I242" s="781">
        <f>'Plano de ação'!I242:I251</f>
        <v>0</v>
      </c>
      <c r="J242" s="207" t="s">
        <v>28</v>
      </c>
      <c r="K242" s="208"/>
      <c r="L242" s="207" t="s">
        <v>28</v>
      </c>
      <c r="M242" s="207" t="s">
        <v>28</v>
      </c>
      <c r="N242" s="207" t="s">
        <v>28</v>
      </c>
      <c r="O242" s="207" t="s">
        <v>28</v>
      </c>
      <c r="P242" s="207" t="s">
        <v>265</v>
      </c>
      <c r="Q242" s="208"/>
      <c r="R242" s="9" t="str">
        <f t="shared" si="3"/>
        <v/>
      </c>
    </row>
    <row r="243" spans="2:18" s="78" customFormat="1" ht="15.6" customHeight="1" thickTop="1" thickBot="1" x14ac:dyDescent="0.25">
      <c r="B243" s="446"/>
      <c r="C243" s="459"/>
      <c r="D243" s="446"/>
      <c r="E243" s="459"/>
      <c r="F243" s="766"/>
      <c r="G243" s="125">
        <f>'Mapa de Risco'!H243</f>
        <v>0</v>
      </c>
      <c r="H243" s="770"/>
      <c r="I243" s="781"/>
      <c r="J243" s="207" t="s">
        <v>28</v>
      </c>
      <c r="K243" s="208"/>
      <c r="L243" s="207" t="s">
        <v>28</v>
      </c>
      <c r="M243" s="207" t="s">
        <v>28</v>
      </c>
      <c r="N243" s="207" t="s">
        <v>28</v>
      </c>
      <c r="O243" s="207" t="s">
        <v>28</v>
      </c>
      <c r="P243" s="207" t="s">
        <v>265</v>
      </c>
      <c r="Q243" s="208"/>
      <c r="R243" s="9" t="str">
        <f t="shared" si="3"/>
        <v/>
      </c>
    </row>
    <row r="244" spans="2:18" s="78" customFormat="1" ht="15.6" customHeight="1" thickTop="1" thickBot="1" x14ac:dyDescent="0.25">
      <c r="B244" s="446"/>
      <c r="C244" s="459"/>
      <c r="D244" s="446"/>
      <c r="E244" s="459"/>
      <c r="F244" s="766"/>
      <c r="G244" s="125">
        <f>'Mapa de Risco'!H244</f>
        <v>0</v>
      </c>
      <c r="H244" s="770"/>
      <c r="I244" s="781"/>
      <c r="J244" s="207" t="s">
        <v>28</v>
      </c>
      <c r="K244" s="208"/>
      <c r="L244" s="207" t="s">
        <v>28</v>
      </c>
      <c r="M244" s="207" t="s">
        <v>28</v>
      </c>
      <c r="N244" s="207" t="s">
        <v>28</v>
      </c>
      <c r="O244" s="207" t="s">
        <v>28</v>
      </c>
      <c r="P244" s="207" t="s">
        <v>265</v>
      </c>
      <c r="Q244" s="208"/>
      <c r="R244" s="9" t="str">
        <f t="shared" si="3"/>
        <v/>
      </c>
    </row>
    <row r="245" spans="2:18" s="78" customFormat="1" ht="15.6" customHeight="1" thickTop="1" thickBot="1" x14ac:dyDescent="0.25">
      <c r="B245" s="446"/>
      <c r="C245" s="459"/>
      <c r="D245" s="446"/>
      <c r="E245" s="459"/>
      <c r="F245" s="766"/>
      <c r="G245" s="125">
        <f>'Mapa de Risco'!H245</f>
        <v>0</v>
      </c>
      <c r="H245" s="770"/>
      <c r="I245" s="781"/>
      <c r="J245" s="207" t="s">
        <v>28</v>
      </c>
      <c r="K245" s="208"/>
      <c r="L245" s="207" t="s">
        <v>28</v>
      </c>
      <c r="M245" s="207" t="s">
        <v>28</v>
      </c>
      <c r="N245" s="207" t="s">
        <v>28</v>
      </c>
      <c r="O245" s="207" t="s">
        <v>28</v>
      </c>
      <c r="P245" s="207" t="s">
        <v>265</v>
      </c>
      <c r="Q245" s="208"/>
      <c r="R245" s="9" t="str">
        <f t="shared" si="3"/>
        <v/>
      </c>
    </row>
    <row r="246" spans="2:18" s="78" customFormat="1" ht="15.6" customHeight="1" thickTop="1" thickBot="1" x14ac:dyDescent="0.25">
      <c r="B246" s="446"/>
      <c r="C246" s="459"/>
      <c r="D246" s="446"/>
      <c r="E246" s="459"/>
      <c r="F246" s="766"/>
      <c r="G246" s="125">
        <f>'Mapa de Risco'!H246</f>
        <v>0</v>
      </c>
      <c r="H246" s="770"/>
      <c r="I246" s="781"/>
      <c r="J246" s="207" t="s">
        <v>28</v>
      </c>
      <c r="K246" s="208"/>
      <c r="L246" s="207" t="s">
        <v>28</v>
      </c>
      <c r="M246" s="207" t="s">
        <v>28</v>
      </c>
      <c r="N246" s="207" t="s">
        <v>28</v>
      </c>
      <c r="O246" s="207" t="s">
        <v>28</v>
      </c>
      <c r="P246" s="207" t="s">
        <v>265</v>
      </c>
      <c r="Q246" s="208"/>
      <c r="R246" s="9" t="str">
        <f t="shared" si="3"/>
        <v/>
      </c>
    </row>
    <row r="247" spans="2:18" s="78" customFormat="1" ht="15.6" customHeight="1" thickTop="1" thickBot="1" x14ac:dyDescent="0.25">
      <c r="B247" s="446"/>
      <c r="C247" s="459"/>
      <c r="D247" s="446"/>
      <c r="E247" s="459"/>
      <c r="F247" s="766"/>
      <c r="G247" s="125">
        <f>'Mapa de Risco'!H247</f>
        <v>0</v>
      </c>
      <c r="H247" s="770"/>
      <c r="I247" s="781"/>
      <c r="J247" s="207" t="s">
        <v>28</v>
      </c>
      <c r="K247" s="208"/>
      <c r="L247" s="207" t="s">
        <v>28</v>
      </c>
      <c r="M247" s="207" t="s">
        <v>28</v>
      </c>
      <c r="N247" s="207" t="s">
        <v>28</v>
      </c>
      <c r="O247" s="207" t="s">
        <v>28</v>
      </c>
      <c r="P247" s="207" t="s">
        <v>265</v>
      </c>
      <c r="Q247" s="208"/>
      <c r="R247" s="9" t="str">
        <f t="shared" si="3"/>
        <v/>
      </c>
    </row>
    <row r="248" spans="2:18" s="78" customFormat="1" ht="15.6" customHeight="1" thickTop="1" thickBot="1" x14ac:dyDescent="0.25">
      <c r="B248" s="446"/>
      <c r="C248" s="459"/>
      <c r="D248" s="446"/>
      <c r="E248" s="459"/>
      <c r="F248" s="766"/>
      <c r="G248" s="125">
        <f>'Mapa de Risco'!H248</f>
        <v>0</v>
      </c>
      <c r="H248" s="770"/>
      <c r="I248" s="781"/>
      <c r="J248" s="207" t="s">
        <v>28</v>
      </c>
      <c r="K248" s="208"/>
      <c r="L248" s="207" t="s">
        <v>28</v>
      </c>
      <c r="M248" s="207" t="s">
        <v>28</v>
      </c>
      <c r="N248" s="207" t="s">
        <v>28</v>
      </c>
      <c r="O248" s="207" t="s">
        <v>28</v>
      </c>
      <c r="P248" s="207" t="s">
        <v>265</v>
      </c>
      <c r="Q248" s="208"/>
      <c r="R248" s="9" t="str">
        <f t="shared" si="3"/>
        <v/>
      </c>
    </row>
    <row r="249" spans="2:18" s="78" customFormat="1" ht="15.6" customHeight="1" thickTop="1" thickBot="1" x14ac:dyDescent="0.25">
      <c r="B249" s="446"/>
      <c r="C249" s="459"/>
      <c r="D249" s="446"/>
      <c r="E249" s="459"/>
      <c r="F249" s="766"/>
      <c r="G249" s="125">
        <f>'Mapa de Risco'!H249</f>
        <v>0</v>
      </c>
      <c r="H249" s="770"/>
      <c r="I249" s="781"/>
      <c r="J249" s="207" t="s">
        <v>28</v>
      </c>
      <c r="K249" s="208"/>
      <c r="L249" s="207" t="s">
        <v>28</v>
      </c>
      <c r="M249" s="207" t="s">
        <v>28</v>
      </c>
      <c r="N249" s="207" t="s">
        <v>28</v>
      </c>
      <c r="O249" s="207" t="s">
        <v>28</v>
      </c>
      <c r="P249" s="207" t="s">
        <v>265</v>
      </c>
      <c r="Q249" s="208"/>
      <c r="R249" s="9" t="str">
        <f t="shared" si="3"/>
        <v/>
      </c>
    </row>
    <row r="250" spans="2:18" s="78" customFormat="1" ht="15.6" customHeight="1" thickTop="1" thickBot="1" x14ac:dyDescent="0.25">
      <c r="B250" s="446"/>
      <c r="C250" s="459"/>
      <c r="D250" s="446"/>
      <c r="E250" s="459"/>
      <c r="F250" s="766"/>
      <c r="G250" s="125">
        <f>'Mapa de Risco'!H250</f>
        <v>0</v>
      </c>
      <c r="H250" s="770"/>
      <c r="I250" s="781"/>
      <c r="J250" s="207" t="s">
        <v>28</v>
      </c>
      <c r="K250" s="208"/>
      <c r="L250" s="207" t="s">
        <v>28</v>
      </c>
      <c r="M250" s="207" t="s">
        <v>28</v>
      </c>
      <c r="N250" s="207" t="s">
        <v>28</v>
      </c>
      <c r="O250" s="207" t="s">
        <v>28</v>
      </c>
      <c r="P250" s="207" t="s">
        <v>265</v>
      </c>
      <c r="Q250" s="208"/>
      <c r="R250" s="9" t="str">
        <f t="shared" si="3"/>
        <v/>
      </c>
    </row>
    <row r="251" spans="2:18" s="78" customFormat="1" ht="15.6" customHeight="1" thickTop="1" thickBot="1" x14ac:dyDescent="0.25">
      <c r="B251" s="447"/>
      <c r="C251" s="460"/>
      <c r="D251" s="447"/>
      <c r="E251" s="460"/>
      <c r="F251" s="766"/>
      <c r="G251" s="125">
        <f>'Mapa de Risco'!H251</f>
        <v>0</v>
      </c>
      <c r="H251" s="770"/>
      <c r="I251" s="782"/>
      <c r="J251" s="207" t="s">
        <v>28</v>
      </c>
      <c r="K251" s="208"/>
      <c r="L251" s="207" t="s">
        <v>28</v>
      </c>
      <c r="M251" s="207" t="s">
        <v>28</v>
      </c>
      <c r="N251" s="207" t="s">
        <v>28</v>
      </c>
      <c r="O251" s="207" t="s">
        <v>28</v>
      </c>
      <c r="P251" s="207" t="s">
        <v>265</v>
      </c>
      <c r="Q251" s="208"/>
      <c r="R251" s="9" t="str">
        <f t="shared" si="3"/>
        <v/>
      </c>
    </row>
    <row r="252" spans="2:18" s="78" customFormat="1" ht="15.6" customHeight="1" thickTop="1" thickBot="1" x14ac:dyDescent="0.25">
      <c r="B252" s="454" t="str">
        <f>'Mapa de Risco'!B252:B331</f>
        <v>Subp.04</v>
      </c>
      <c r="C252" s="461">
        <f>'Mapa de Risco'!C252:C331</f>
        <v>0</v>
      </c>
      <c r="D252" s="464" t="str">
        <f>'Mapa de Risco'!D252:D261</f>
        <v>FCS.01</v>
      </c>
      <c r="E252" s="471">
        <f>'Mapa de Risco'!E252:E261</f>
        <v>0</v>
      </c>
      <c r="F252" s="771" t="str">
        <f>'Mapa de Risco'!G252:G261</f>
        <v>Evento 25</v>
      </c>
      <c r="G252" s="217">
        <f>'Mapa de Risco'!H252</f>
        <v>0</v>
      </c>
      <c r="H252" s="772" t="str">
        <f>'Avaliar os Controles Existent.'!AD252:AD261</f>
        <v/>
      </c>
      <c r="I252" s="779">
        <f>'Plano de ação'!I252:I261</f>
        <v>0</v>
      </c>
      <c r="J252" s="210" t="s">
        <v>28</v>
      </c>
      <c r="K252" s="211"/>
      <c r="L252" s="210" t="s">
        <v>28</v>
      </c>
      <c r="M252" s="210" t="s">
        <v>28</v>
      </c>
      <c r="N252" s="210" t="s">
        <v>28</v>
      </c>
      <c r="O252" s="210" t="s">
        <v>28</v>
      </c>
      <c r="P252" s="210" t="s">
        <v>265</v>
      </c>
      <c r="Q252" s="211"/>
      <c r="R252" s="60" t="str">
        <f t="shared" si="3"/>
        <v/>
      </c>
    </row>
    <row r="253" spans="2:18" s="78" customFormat="1" ht="15.6" customHeight="1" thickTop="1" thickBot="1" x14ac:dyDescent="0.25">
      <c r="B253" s="455"/>
      <c r="C253" s="462"/>
      <c r="D253" s="465"/>
      <c r="E253" s="472"/>
      <c r="F253" s="771"/>
      <c r="G253" s="217">
        <f>'Mapa de Risco'!H253</f>
        <v>0</v>
      </c>
      <c r="H253" s="772"/>
      <c r="I253" s="779"/>
      <c r="J253" s="210" t="s">
        <v>28</v>
      </c>
      <c r="K253" s="211"/>
      <c r="L253" s="210" t="s">
        <v>28</v>
      </c>
      <c r="M253" s="210" t="s">
        <v>28</v>
      </c>
      <c r="N253" s="210" t="s">
        <v>28</v>
      </c>
      <c r="O253" s="210" t="s">
        <v>28</v>
      </c>
      <c r="P253" s="210" t="s">
        <v>265</v>
      </c>
      <c r="Q253" s="211"/>
      <c r="R253" s="60" t="str">
        <f t="shared" si="3"/>
        <v/>
      </c>
    </row>
    <row r="254" spans="2:18" s="78" customFormat="1" ht="15.6" customHeight="1" thickTop="1" thickBot="1" x14ac:dyDescent="0.25">
      <c r="B254" s="455"/>
      <c r="C254" s="462"/>
      <c r="D254" s="465"/>
      <c r="E254" s="472"/>
      <c r="F254" s="771"/>
      <c r="G254" s="217">
        <f>'Mapa de Risco'!H254</f>
        <v>0</v>
      </c>
      <c r="H254" s="772"/>
      <c r="I254" s="779"/>
      <c r="J254" s="210" t="s">
        <v>28</v>
      </c>
      <c r="K254" s="211"/>
      <c r="L254" s="210" t="s">
        <v>28</v>
      </c>
      <c r="M254" s="210" t="s">
        <v>28</v>
      </c>
      <c r="N254" s="210" t="s">
        <v>28</v>
      </c>
      <c r="O254" s="210" t="s">
        <v>28</v>
      </c>
      <c r="P254" s="210" t="s">
        <v>265</v>
      </c>
      <c r="Q254" s="211"/>
      <c r="R254" s="60" t="str">
        <f t="shared" si="3"/>
        <v/>
      </c>
    </row>
    <row r="255" spans="2:18" s="78" customFormat="1" ht="15.6" customHeight="1" thickTop="1" thickBot="1" x14ac:dyDescent="0.25">
      <c r="B255" s="455"/>
      <c r="C255" s="462"/>
      <c r="D255" s="465"/>
      <c r="E255" s="472"/>
      <c r="F255" s="771"/>
      <c r="G255" s="217">
        <f>'Mapa de Risco'!H255</f>
        <v>0</v>
      </c>
      <c r="H255" s="772"/>
      <c r="I255" s="779"/>
      <c r="J255" s="210" t="s">
        <v>28</v>
      </c>
      <c r="K255" s="211"/>
      <c r="L255" s="210" t="s">
        <v>28</v>
      </c>
      <c r="M255" s="210" t="s">
        <v>28</v>
      </c>
      <c r="N255" s="210" t="s">
        <v>28</v>
      </c>
      <c r="O255" s="210" t="s">
        <v>28</v>
      </c>
      <c r="P255" s="210" t="s">
        <v>265</v>
      </c>
      <c r="Q255" s="211"/>
      <c r="R255" s="60" t="str">
        <f t="shared" si="3"/>
        <v/>
      </c>
    </row>
    <row r="256" spans="2:18" s="78" customFormat="1" ht="15.6" customHeight="1" thickTop="1" thickBot="1" x14ac:dyDescent="0.25">
      <c r="B256" s="455"/>
      <c r="C256" s="462"/>
      <c r="D256" s="465"/>
      <c r="E256" s="472"/>
      <c r="F256" s="771"/>
      <c r="G256" s="217">
        <f>'Mapa de Risco'!H256</f>
        <v>0</v>
      </c>
      <c r="H256" s="772"/>
      <c r="I256" s="779"/>
      <c r="J256" s="210" t="s">
        <v>28</v>
      </c>
      <c r="K256" s="211"/>
      <c r="L256" s="210" t="s">
        <v>28</v>
      </c>
      <c r="M256" s="210" t="s">
        <v>28</v>
      </c>
      <c r="N256" s="210" t="s">
        <v>28</v>
      </c>
      <c r="O256" s="210" t="s">
        <v>28</v>
      </c>
      <c r="P256" s="210" t="s">
        <v>265</v>
      </c>
      <c r="Q256" s="211"/>
      <c r="R256" s="60" t="str">
        <f t="shared" si="3"/>
        <v/>
      </c>
    </row>
    <row r="257" spans="2:18" s="78" customFormat="1" ht="15.6" customHeight="1" thickTop="1" thickBot="1" x14ac:dyDescent="0.25">
      <c r="B257" s="455"/>
      <c r="C257" s="462"/>
      <c r="D257" s="465"/>
      <c r="E257" s="472"/>
      <c r="F257" s="771"/>
      <c r="G257" s="217">
        <f>'Mapa de Risco'!H257</f>
        <v>0</v>
      </c>
      <c r="H257" s="772"/>
      <c r="I257" s="779"/>
      <c r="J257" s="210" t="s">
        <v>28</v>
      </c>
      <c r="K257" s="211"/>
      <c r="L257" s="210" t="s">
        <v>28</v>
      </c>
      <c r="M257" s="210" t="s">
        <v>28</v>
      </c>
      <c r="N257" s="210" t="s">
        <v>28</v>
      </c>
      <c r="O257" s="210" t="s">
        <v>28</v>
      </c>
      <c r="P257" s="210" t="s">
        <v>265</v>
      </c>
      <c r="Q257" s="211"/>
      <c r="R257" s="60" t="str">
        <f t="shared" si="3"/>
        <v/>
      </c>
    </row>
    <row r="258" spans="2:18" s="78" customFormat="1" ht="15.6" customHeight="1" thickTop="1" thickBot="1" x14ac:dyDescent="0.25">
      <c r="B258" s="455"/>
      <c r="C258" s="462"/>
      <c r="D258" s="465"/>
      <c r="E258" s="472"/>
      <c r="F258" s="771"/>
      <c r="G258" s="217">
        <f>'Mapa de Risco'!H258</f>
        <v>0</v>
      </c>
      <c r="H258" s="772"/>
      <c r="I258" s="779"/>
      <c r="J258" s="210" t="s">
        <v>28</v>
      </c>
      <c r="K258" s="211"/>
      <c r="L258" s="210" t="s">
        <v>28</v>
      </c>
      <c r="M258" s="210" t="s">
        <v>28</v>
      </c>
      <c r="N258" s="210" t="s">
        <v>28</v>
      </c>
      <c r="O258" s="210" t="s">
        <v>28</v>
      </c>
      <c r="P258" s="210" t="s">
        <v>265</v>
      </c>
      <c r="Q258" s="211"/>
      <c r="R258" s="60" t="str">
        <f t="shared" si="3"/>
        <v/>
      </c>
    </row>
    <row r="259" spans="2:18" s="78" customFormat="1" ht="15.6" customHeight="1" thickTop="1" thickBot="1" x14ac:dyDescent="0.25">
      <c r="B259" s="455"/>
      <c r="C259" s="462"/>
      <c r="D259" s="465"/>
      <c r="E259" s="472"/>
      <c r="F259" s="771"/>
      <c r="G259" s="217">
        <f>'Mapa de Risco'!H259</f>
        <v>0</v>
      </c>
      <c r="H259" s="772"/>
      <c r="I259" s="779"/>
      <c r="J259" s="210" t="s">
        <v>28</v>
      </c>
      <c r="K259" s="211"/>
      <c r="L259" s="210" t="s">
        <v>28</v>
      </c>
      <c r="M259" s="210" t="s">
        <v>28</v>
      </c>
      <c r="N259" s="210" t="s">
        <v>28</v>
      </c>
      <c r="O259" s="210" t="s">
        <v>28</v>
      </c>
      <c r="P259" s="210" t="s">
        <v>265</v>
      </c>
      <c r="Q259" s="211"/>
      <c r="R259" s="60" t="str">
        <f t="shared" si="3"/>
        <v/>
      </c>
    </row>
    <row r="260" spans="2:18" s="78" customFormat="1" ht="15.6" customHeight="1" thickTop="1" thickBot="1" x14ac:dyDescent="0.25">
      <c r="B260" s="455"/>
      <c r="C260" s="462"/>
      <c r="D260" s="465"/>
      <c r="E260" s="472"/>
      <c r="F260" s="771"/>
      <c r="G260" s="217">
        <f>'Mapa de Risco'!H260</f>
        <v>0</v>
      </c>
      <c r="H260" s="772"/>
      <c r="I260" s="779"/>
      <c r="J260" s="210" t="s">
        <v>28</v>
      </c>
      <c r="K260" s="211"/>
      <c r="L260" s="210" t="s">
        <v>28</v>
      </c>
      <c r="M260" s="210" t="s">
        <v>28</v>
      </c>
      <c r="N260" s="210" t="s">
        <v>28</v>
      </c>
      <c r="O260" s="210" t="s">
        <v>28</v>
      </c>
      <c r="P260" s="210" t="s">
        <v>265</v>
      </c>
      <c r="Q260" s="211"/>
      <c r="R260" s="60" t="str">
        <f t="shared" si="3"/>
        <v/>
      </c>
    </row>
    <row r="261" spans="2:18" s="78" customFormat="1" ht="15.6" customHeight="1" thickTop="1" thickBot="1" x14ac:dyDescent="0.25">
      <c r="B261" s="455"/>
      <c r="C261" s="462"/>
      <c r="D261" s="466"/>
      <c r="E261" s="473"/>
      <c r="F261" s="771"/>
      <c r="G261" s="217">
        <f>'Mapa de Risco'!H261</f>
        <v>0</v>
      </c>
      <c r="H261" s="772"/>
      <c r="I261" s="780"/>
      <c r="J261" s="210" t="s">
        <v>28</v>
      </c>
      <c r="K261" s="211"/>
      <c r="L261" s="210" t="s">
        <v>28</v>
      </c>
      <c r="M261" s="210" t="s">
        <v>28</v>
      </c>
      <c r="N261" s="210" t="s">
        <v>28</v>
      </c>
      <c r="O261" s="210" t="s">
        <v>28</v>
      </c>
      <c r="P261" s="210" t="s">
        <v>265</v>
      </c>
      <c r="Q261" s="211"/>
      <c r="R261" s="60" t="str">
        <f t="shared" si="3"/>
        <v/>
      </c>
    </row>
    <row r="262" spans="2:18" s="78" customFormat="1" ht="15.6" customHeight="1" thickTop="1" thickBot="1" x14ac:dyDescent="0.25">
      <c r="B262" s="455"/>
      <c r="C262" s="462"/>
      <c r="D262" s="464" t="str">
        <f>'Mapa de Risco'!D262:D271</f>
        <v>FCS.02</v>
      </c>
      <c r="E262" s="471">
        <f>'Mapa de Risco'!E262:E271</f>
        <v>0</v>
      </c>
      <c r="F262" s="771" t="str">
        <f>'Mapa de Risco'!G262:G271</f>
        <v>Evento 26</v>
      </c>
      <c r="G262" s="217">
        <f>'Mapa de Risco'!H262</f>
        <v>0</v>
      </c>
      <c r="H262" s="772" t="str">
        <f>'Avaliar os Controles Existent.'!AD262:AD271</f>
        <v/>
      </c>
      <c r="I262" s="779">
        <f>'Plano de ação'!I262:I271</f>
        <v>0</v>
      </c>
      <c r="J262" s="210" t="s">
        <v>28</v>
      </c>
      <c r="K262" s="211"/>
      <c r="L262" s="210" t="s">
        <v>28</v>
      </c>
      <c r="M262" s="210" t="s">
        <v>28</v>
      </c>
      <c r="N262" s="210" t="s">
        <v>28</v>
      </c>
      <c r="O262" s="210" t="s">
        <v>28</v>
      </c>
      <c r="P262" s="210" t="s">
        <v>265</v>
      </c>
      <c r="Q262" s="211"/>
      <c r="R262" s="60" t="str">
        <f t="shared" si="3"/>
        <v/>
      </c>
    </row>
    <row r="263" spans="2:18" s="78" customFormat="1" ht="15.6" customHeight="1" thickTop="1" thickBot="1" x14ac:dyDescent="0.25">
      <c r="B263" s="455"/>
      <c r="C263" s="462"/>
      <c r="D263" s="465"/>
      <c r="E263" s="472"/>
      <c r="F263" s="771"/>
      <c r="G263" s="217">
        <f>'Mapa de Risco'!H263</f>
        <v>0</v>
      </c>
      <c r="H263" s="772"/>
      <c r="I263" s="779"/>
      <c r="J263" s="210" t="s">
        <v>28</v>
      </c>
      <c r="K263" s="211"/>
      <c r="L263" s="210" t="s">
        <v>28</v>
      </c>
      <c r="M263" s="210" t="s">
        <v>28</v>
      </c>
      <c r="N263" s="210" t="s">
        <v>28</v>
      </c>
      <c r="O263" s="210" t="s">
        <v>28</v>
      </c>
      <c r="P263" s="210" t="s">
        <v>265</v>
      </c>
      <c r="Q263" s="211"/>
      <c r="R263" s="60" t="str">
        <f t="shared" si="3"/>
        <v/>
      </c>
    </row>
    <row r="264" spans="2:18" s="78" customFormat="1" ht="15.6" customHeight="1" thickTop="1" thickBot="1" x14ac:dyDescent="0.25">
      <c r="B264" s="455"/>
      <c r="C264" s="462"/>
      <c r="D264" s="465"/>
      <c r="E264" s="472"/>
      <c r="F264" s="771"/>
      <c r="G264" s="217">
        <f>'Mapa de Risco'!H264</f>
        <v>0</v>
      </c>
      <c r="H264" s="772"/>
      <c r="I264" s="779"/>
      <c r="J264" s="210" t="s">
        <v>28</v>
      </c>
      <c r="K264" s="211"/>
      <c r="L264" s="210" t="s">
        <v>28</v>
      </c>
      <c r="M264" s="210" t="s">
        <v>28</v>
      </c>
      <c r="N264" s="210" t="s">
        <v>28</v>
      </c>
      <c r="O264" s="210" t="s">
        <v>28</v>
      </c>
      <c r="P264" s="210" t="s">
        <v>265</v>
      </c>
      <c r="Q264" s="211"/>
      <c r="R264" s="60" t="str">
        <f t="shared" si="3"/>
        <v/>
      </c>
    </row>
    <row r="265" spans="2:18" s="78" customFormat="1" ht="15.6" customHeight="1" thickTop="1" thickBot="1" x14ac:dyDescent="0.25">
      <c r="B265" s="455"/>
      <c r="C265" s="462"/>
      <c r="D265" s="465"/>
      <c r="E265" s="472"/>
      <c r="F265" s="771"/>
      <c r="G265" s="217">
        <f>'Mapa de Risco'!H265</f>
        <v>0</v>
      </c>
      <c r="H265" s="772"/>
      <c r="I265" s="779"/>
      <c r="J265" s="210" t="s">
        <v>28</v>
      </c>
      <c r="K265" s="211"/>
      <c r="L265" s="210" t="s">
        <v>28</v>
      </c>
      <c r="M265" s="210" t="s">
        <v>28</v>
      </c>
      <c r="N265" s="210" t="s">
        <v>28</v>
      </c>
      <c r="O265" s="210" t="s">
        <v>28</v>
      </c>
      <c r="P265" s="210" t="s">
        <v>265</v>
      </c>
      <c r="Q265" s="211"/>
      <c r="R265" s="60" t="str">
        <f t="shared" si="3"/>
        <v/>
      </c>
    </row>
    <row r="266" spans="2:18" s="78" customFormat="1" ht="15.6" customHeight="1" thickTop="1" thickBot="1" x14ac:dyDescent="0.25">
      <c r="B266" s="455"/>
      <c r="C266" s="462"/>
      <c r="D266" s="465"/>
      <c r="E266" s="472"/>
      <c r="F266" s="771"/>
      <c r="G266" s="217">
        <f>'Mapa de Risco'!H266</f>
        <v>0</v>
      </c>
      <c r="H266" s="772"/>
      <c r="I266" s="779"/>
      <c r="J266" s="210" t="s">
        <v>28</v>
      </c>
      <c r="K266" s="211"/>
      <c r="L266" s="210" t="s">
        <v>28</v>
      </c>
      <c r="M266" s="210" t="s">
        <v>28</v>
      </c>
      <c r="N266" s="210" t="s">
        <v>28</v>
      </c>
      <c r="O266" s="210" t="s">
        <v>28</v>
      </c>
      <c r="P266" s="210" t="s">
        <v>265</v>
      </c>
      <c r="Q266" s="211"/>
      <c r="R266" s="60" t="str">
        <f t="shared" si="3"/>
        <v/>
      </c>
    </row>
    <row r="267" spans="2:18" s="78" customFormat="1" ht="15.6" customHeight="1" thickTop="1" thickBot="1" x14ac:dyDescent="0.25">
      <c r="B267" s="455"/>
      <c r="C267" s="462"/>
      <c r="D267" s="465"/>
      <c r="E267" s="472"/>
      <c r="F267" s="771"/>
      <c r="G267" s="217">
        <f>'Mapa de Risco'!H267</f>
        <v>0</v>
      </c>
      <c r="H267" s="772"/>
      <c r="I267" s="779"/>
      <c r="J267" s="210" t="s">
        <v>28</v>
      </c>
      <c r="K267" s="211"/>
      <c r="L267" s="210" t="s">
        <v>28</v>
      </c>
      <c r="M267" s="210" t="s">
        <v>28</v>
      </c>
      <c r="N267" s="210" t="s">
        <v>28</v>
      </c>
      <c r="O267" s="210" t="s">
        <v>28</v>
      </c>
      <c r="P267" s="210" t="s">
        <v>265</v>
      </c>
      <c r="Q267" s="211"/>
      <c r="R267" s="60" t="str">
        <f t="shared" si="3"/>
        <v/>
      </c>
    </row>
    <row r="268" spans="2:18" s="78" customFormat="1" ht="15.6" customHeight="1" thickTop="1" thickBot="1" x14ac:dyDescent="0.25">
      <c r="B268" s="455"/>
      <c r="C268" s="462"/>
      <c r="D268" s="465"/>
      <c r="E268" s="472"/>
      <c r="F268" s="771"/>
      <c r="G268" s="217">
        <f>'Mapa de Risco'!H268</f>
        <v>0</v>
      </c>
      <c r="H268" s="772"/>
      <c r="I268" s="779"/>
      <c r="J268" s="210" t="s">
        <v>28</v>
      </c>
      <c r="K268" s="211"/>
      <c r="L268" s="210" t="s">
        <v>28</v>
      </c>
      <c r="M268" s="210" t="s">
        <v>28</v>
      </c>
      <c r="N268" s="210" t="s">
        <v>28</v>
      </c>
      <c r="O268" s="210" t="s">
        <v>28</v>
      </c>
      <c r="P268" s="210" t="s">
        <v>265</v>
      </c>
      <c r="Q268" s="211"/>
      <c r="R268" s="60" t="str">
        <f t="shared" si="3"/>
        <v/>
      </c>
    </row>
    <row r="269" spans="2:18" s="78" customFormat="1" ht="15.6" customHeight="1" thickTop="1" thickBot="1" x14ac:dyDescent="0.25">
      <c r="B269" s="455"/>
      <c r="C269" s="462"/>
      <c r="D269" s="465"/>
      <c r="E269" s="472"/>
      <c r="F269" s="771"/>
      <c r="G269" s="217">
        <f>'Mapa de Risco'!H269</f>
        <v>0</v>
      </c>
      <c r="H269" s="772"/>
      <c r="I269" s="779"/>
      <c r="J269" s="210" t="s">
        <v>28</v>
      </c>
      <c r="K269" s="211"/>
      <c r="L269" s="210" t="s">
        <v>28</v>
      </c>
      <c r="M269" s="210" t="s">
        <v>28</v>
      </c>
      <c r="N269" s="210" t="s">
        <v>28</v>
      </c>
      <c r="O269" s="210" t="s">
        <v>28</v>
      </c>
      <c r="P269" s="210" t="s">
        <v>265</v>
      </c>
      <c r="Q269" s="211"/>
      <c r="R269" s="60" t="str">
        <f t="shared" ref="R269:R332" si="4">IF(Q269="","",IF(Q269="Concluído",4,IF(Q269="Em andamento",3,IF(Q269="Atrasado",2,IF(Q269="Não iniciado",1)))))</f>
        <v/>
      </c>
    </row>
    <row r="270" spans="2:18" s="78" customFormat="1" ht="15.6" customHeight="1" thickTop="1" thickBot="1" x14ac:dyDescent="0.25">
      <c r="B270" s="455"/>
      <c r="C270" s="462"/>
      <c r="D270" s="465"/>
      <c r="E270" s="472"/>
      <c r="F270" s="771"/>
      <c r="G270" s="217">
        <f>'Mapa de Risco'!H270</f>
        <v>0</v>
      </c>
      <c r="H270" s="772"/>
      <c r="I270" s="779"/>
      <c r="J270" s="210" t="s">
        <v>28</v>
      </c>
      <c r="K270" s="211"/>
      <c r="L270" s="210" t="s">
        <v>28</v>
      </c>
      <c r="M270" s="210" t="s">
        <v>28</v>
      </c>
      <c r="N270" s="210" t="s">
        <v>28</v>
      </c>
      <c r="O270" s="210" t="s">
        <v>28</v>
      </c>
      <c r="P270" s="210" t="s">
        <v>265</v>
      </c>
      <c r="Q270" s="211"/>
      <c r="R270" s="60" t="str">
        <f t="shared" si="4"/>
        <v/>
      </c>
    </row>
    <row r="271" spans="2:18" s="78" customFormat="1" ht="15.6" customHeight="1" thickTop="1" thickBot="1" x14ac:dyDescent="0.25">
      <c r="B271" s="455"/>
      <c r="C271" s="462"/>
      <c r="D271" s="466"/>
      <c r="E271" s="473"/>
      <c r="F271" s="771"/>
      <c r="G271" s="217">
        <f>'Mapa de Risco'!H271</f>
        <v>0</v>
      </c>
      <c r="H271" s="772"/>
      <c r="I271" s="780"/>
      <c r="J271" s="210" t="s">
        <v>28</v>
      </c>
      <c r="K271" s="211"/>
      <c r="L271" s="210" t="s">
        <v>28</v>
      </c>
      <c r="M271" s="210" t="s">
        <v>28</v>
      </c>
      <c r="N271" s="210" t="s">
        <v>28</v>
      </c>
      <c r="O271" s="210" t="s">
        <v>28</v>
      </c>
      <c r="P271" s="210" t="s">
        <v>265</v>
      </c>
      <c r="Q271" s="211"/>
      <c r="R271" s="60" t="str">
        <f t="shared" si="4"/>
        <v/>
      </c>
    </row>
    <row r="272" spans="2:18" s="78" customFormat="1" ht="15.6" customHeight="1" thickTop="1" thickBot="1" x14ac:dyDescent="0.25">
      <c r="B272" s="455"/>
      <c r="C272" s="462"/>
      <c r="D272" s="464" t="str">
        <f>'Mapa de Risco'!D272:D281</f>
        <v>FCS.03</v>
      </c>
      <c r="E272" s="471">
        <f>'Mapa de Risco'!E272:E281</f>
        <v>0</v>
      </c>
      <c r="F272" s="771" t="str">
        <f>'Mapa de Risco'!G272:G281</f>
        <v>Evento 27</v>
      </c>
      <c r="G272" s="217">
        <f>'Mapa de Risco'!H272</f>
        <v>0</v>
      </c>
      <c r="H272" s="772" t="str">
        <f>'Avaliar os Controles Existent.'!AD272:AD281</f>
        <v/>
      </c>
      <c r="I272" s="779">
        <f>'Plano de ação'!I272:I281</f>
        <v>0</v>
      </c>
      <c r="J272" s="210" t="s">
        <v>28</v>
      </c>
      <c r="K272" s="211"/>
      <c r="L272" s="210" t="s">
        <v>28</v>
      </c>
      <c r="M272" s="210" t="s">
        <v>28</v>
      </c>
      <c r="N272" s="210" t="s">
        <v>28</v>
      </c>
      <c r="O272" s="210" t="s">
        <v>28</v>
      </c>
      <c r="P272" s="210" t="s">
        <v>265</v>
      </c>
      <c r="Q272" s="211"/>
      <c r="R272" s="60" t="str">
        <f t="shared" si="4"/>
        <v/>
      </c>
    </row>
    <row r="273" spans="2:18" s="78" customFormat="1" ht="15.6" customHeight="1" thickTop="1" thickBot="1" x14ac:dyDescent="0.25">
      <c r="B273" s="455"/>
      <c r="C273" s="462"/>
      <c r="D273" s="465"/>
      <c r="E273" s="472"/>
      <c r="F273" s="771"/>
      <c r="G273" s="217">
        <f>'Mapa de Risco'!H273</f>
        <v>0</v>
      </c>
      <c r="H273" s="772"/>
      <c r="I273" s="779"/>
      <c r="J273" s="210" t="s">
        <v>28</v>
      </c>
      <c r="K273" s="211"/>
      <c r="L273" s="210" t="s">
        <v>28</v>
      </c>
      <c r="M273" s="210" t="s">
        <v>28</v>
      </c>
      <c r="N273" s="210" t="s">
        <v>28</v>
      </c>
      <c r="O273" s="210" t="s">
        <v>28</v>
      </c>
      <c r="P273" s="210" t="s">
        <v>265</v>
      </c>
      <c r="Q273" s="211"/>
      <c r="R273" s="60" t="str">
        <f t="shared" si="4"/>
        <v/>
      </c>
    </row>
    <row r="274" spans="2:18" s="78" customFormat="1" ht="15.6" customHeight="1" thickTop="1" thickBot="1" x14ac:dyDescent="0.25">
      <c r="B274" s="455"/>
      <c r="C274" s="462"/>
      <c r="D274" s="465"/>
      <c r="E274" s="472"/>
      <c r="F274" s="771"/>
      <c r="G274" s="217">
        <f>'Mapa de Risco'!H274</f>
        <v>0</v>
      </c>
      <c r="H274" s="772"/>
      <c r="I274" s="779"/>
      <c r="J274" s="210" t="s">
        <v>28</v>
      </c>
      <c r="K274" s="211"/>
      <c r="L274" s="210" t="s">
        <v>28</v>
      </c>
      <c r="M274" s="210" t="s">
        <v>28</v>
      </c>
      <c r="N274" s="210" t="s">
        <v>28</v>
      </c>
      <c r="O274" s="210" t="s">
        <v>28</v>
      </c>
      <c r="P274" s="210" t="s">
        <v>265</v>
      </c>
      <c r="Q274" s="211"/>
      <c r="R274" s="60" t="str">
        <f t="shared" si="4"/>
        <v/>
      </c>
    </row>
    <row r="275" spans="2:18" s="78" customFormat="1" ht="15.6" customHeight="1" thickTop="1" thickBot="1" x14ac:dyDescent="0.25">
      <c r="B275" s="455"/>
      <c r="C275" s="462"/>
      <c r="D275" s="465"/>
      <c r="E275" s="472"/>
      <c r="F275" s="771"/>
      <c r="G275" s="217">
        <f>'Mapa de Risco'!H275</f>
        <v>0</v>
      </c>
      <c r="H275" s="772"/>
      <c r="I275" s="779"/>
      <c r="J275" s="210" t="s">
        <v>28</v>
      </c>
      <c r="K275" s="211"/>
      <c r="L275" s="210" t="s">
        <v>28</v>
      </c>
      <c r="M275" s="210" t="s">
        <v>28</v>
      </c>
      <c r="N275" s="210" t="s">
        <v>28</v>
      </c>
      <c r="O275" s="210" t="s">
        <v>28</v>
      </c>
      <c r="P275" s="210" t="s">
        <v>265</v>
      </c>
      <c r="Q275" s="211"/>
      <c r="R275" s="60" t="str">
        <f t="shared" si="4"/>
        <v/>
      </c>
    </row>
    <row r="276" spans="2:18" s="78" customFormat="1" ht="15.6" customHeight="1" thickTop="1" thickBot="1" x14ac:dyDescent="0.25">
      <c r="B276" s="455"/>
      <c r="C276" s="462"/>
      <c r="D276" s="465"/>
      <c r="E276" s="472"/>
      <c r="F276" s="771"/>
      <c r="G276" s="217">
        <f>'Mapa de Risco'!H276</f>
        <v>0</v>
      </c>
      <c r="H276" s="772"/>
      <c r="I276" s="779"/>
      <c r="J276" s="210" t="s">
        <v>28</v>
      </c>
      <c r="K276" s="211"/>
      <c r="L276" s="210" t="s">
        <v>28</v>
      </c>
      <c r="M276" s="210" t="s">
        <v>28</v>
      </c>
      <c r="N276" s="210" t="s">
        <v>28</v>
      </c>
      <c r="O276" s="210" t="s">
        <v>28</v>
      </c>
      <c r="P276" s="210" t="s">
        <v>265</v>
      </c>
      <c r="Q276" s="211"/>
      <c r="R276" s="60" t="str">
        <f t="shared" si="4"/>
        <v/>
      </c>
    </row>
    <row r="277" spans="2:18" s="78" customFormat="1" ht="15.6" customHeight="1" thickTop="1" thickBot="1" x14ac:dyDescent="0.25">
      <c r="B277" s="455"/>
      <c r="C277" s="462"/>
      <c r="D277" s="465"/>
      <c r="E277" s="472"/>
      <c r="F277" s="771"/>
      <c r="G277" s="217">
        <f>'Mapa de Risco'!H277</f>
        <v>0</v>
      </c>
      <c r="H277" s="772"/>
      <c r="I277" s="779"/>
      <c r="J277" s="210" t="s">
        <v>28</v>
      </c>
      <c r="K277" s="211"/>
      <c r="L277" s="210" t="s">
        <v>28</v>
      </c>
      <c r="M277" s="210" t="s">
        <v>28</v>
      </c>
      <c r="N277" s="210" t="s">
        <v>28</v>
      </c>
      <c r="O277" s="210" t="s">
        <v>28</v>
      </c>
      <c r="P277" s="210" t="s">
        <v>265</v>
      </c>
      <c r="Q277" s="211"/>
      <c r="R277" s="60" t="str">
        <f t="shared" si="4"/>
        <v/>
      </c>
    </row>
    <row r="278" spans="2:18" s="78" customFormat="1" ht="15.6" customHeight="1" thickTop="1" thickBot="1" x14ac:dyDescent="0.25">
      <c r="B278" s="455"/>
      <c r="C278" s="462"/>
      <c r="D278" s="465"/>
      <c r="E278" s="472"/>
      <c r="F278" s="771"/>
      <c r="G278" s="217">
        <f>'Mapa de Risco'!H278</f>
        <v>0</v>
      </c>
      <c r="H278" s="772"/>
      <c r="I278" s="779"/>
      <c r="J278" s="210" t="s">
        <v>28</v>
      </c>
      <c r="K278" s="211"/>
      <c r="L278" s="210" t="s">
        <v>28</v>
      </c>
      <c r="M278" s="210" t="s">
        <v>28</v>
      </c>
      <c r="N278" s="210" t="s">
        <v>28</v>
      </c>
      <c r="O278" s="210" t="s">
        <v>28</v>
      </c>
      <c r="P278" s="210" t="s">
        <v>265</v>
      </c>
      <c r="Q278" s="211"/>
      <c r="R278" s="60" t="str">
        <f t="shared" si="4"/>
        <v/>
      </c>
    </row>
    <row r="279" spans="2:18" s="78" customFormat="1" ht="15.6" customHeight="1" thickTop="1" thickBot="1" x14ac:dyDescent="0.25">
      <c r="B279" s="455"/>
      <c r="C279" s="462"/>
      <c r="D279" s="465"/>
      <c r="E279" s="472"/>
      <c r="F279" s="771"/>
      <c r="G279" s="217">
        <f>'Mapa de Risco'!H279</f>
        <v>0</v>
      </c>
      <c r="H279" s="772"/>
      <c r="I279" s="779"/>
      <c r="J279" s="210" t="s">
        <v>28</v>
      </c>
      <c r="K279" s="211"/>
      <c r="L279" s="210" t="s">
        <v>28</v>
      </c>
      <c r="M279" s="210" t="s">
        <v>28</v>
      </c>
      <c r="N279" s="210" t="s">
        <v>28</v>
      </c>
      <c r="O279" s="210" t="s">
        <v>28</v>
      </c>
      <c r="P279" s="210" t="s">
        <v>265</v>
      </c>
      <c r="Q279" s="211"/>
      <c r="R279" s="60" t="str">
        <f t="shared" si="4"/>
        <v/>
      </c>
    </row>
    <row r="280" spans="2:18" s="78" customFormat="1" ht="15.6" customHeight="1" thickTop="1" thickBot="1" x14ac:dyDescent="0.25">
      <c r="B280" s="455"/>
      <c r="C280" s="462"/>
      <c r="D280" s="465"/>
      <c r="E280" s="472"/>
      <c r="F280" s="771"/>
      <c r="G280" s="217">
        <f>'Mapa de Risco'!H280</f>
        <v>0</v>
      </c>
      <c r="H280" s="772"/>
      <c r="I280" s="779"/>
      <c r="J280" s="210" t="s">
        <v>28</v>
      </c>
      <c r="K280" s="211"/>
      <c r="L280" s="210" t="s">
        <v>28</v>
      </c>
      <c r="M280" s="210" t="s">
        <v>28</v>
      </c>
      <c r="N280" s="210" t="s">
        <v>28</v>
      </c>
      <c r="O280" s="210" t="s">
        <v>28</v>
      </c>
      <c r="P280" s="210" t="s">
        <v>265</v>
      </c>
      <c r="Q280" s="211"/>
      <c r="R280" s="60" t="str">
        <f t="shared" si="4"/>
        <v/>
      </c>
    </row>
    <row r="281" spans="2:18" s="78" customFormat="1" ht="15.6" customHeight="1" thickTop="1" thickBot="1" x14ac:dyDescent="0.25">
      <c r="B281" s="455"/>
      <c r="C281" s="462"/>
      <c r="D281" s="466"/>
      <c r="E281" s="473"/>
      <c r="F281" s="771"/>
      <c r="G281" s="217">
        <f>'Mapa de Risco'!H281</f>
        <v>0</v>
      </c>
      <c r="H281" s="772"/>
      <c r="I281" s="780"/>
      <c r="J281" s="210" t="s">
        <v>28</v>
      </c>
      <c r="K281" s="211"/>
      <c r="L281" s="210" t="s">
        <v>28</v>
      </c>
      <c r="M281" s="210" t="s">
        <v>28</v>
      </c>
      <c r="N281" s="210" t="s">
        <v>28</v>
      </c>
      <c r="O281" s="210" t="s">
        <v>28</v>
      </c>
      <c r="P281" s="210" t="s">
        <v>265</v>
      </c>
      <c r="Q281" s="211"/>
      <c r="R281" s="60" t="str">
        <f t="shared" si="4"/>
        <v/>
      </c>
    </row>
    <row r="282" spans="2:18" s="78" customFormat="1" ht="15.6" customHeight="1" thickTop="1" thickBot="1" x14ac:dyDescent="0.25">
      <c r="B282" s="455"/>
      <c r="C282" s="462"/>
      <c r="D282" s="464" t="str">
        <f>'Mapa de Risco'!D282:D291</f>
        <v>FCS.04</v>
      </c>
      <c r="E282" s="471">
        <f>'Mapa de Risco'!E282:E291</f>
        <v>0</v>
      </c>
      <c r="F282" s="771" t="str">
        <f>'Mapa de Risco'!G282:G291</f>
        <v>Evento 28</v>
      </c>
      <c r="G282" s="217">
        <f>'Mapa de Risco'!H282</f>
        <v>0</v>
      </c>
      <c r="H282" s="772" t="str">
        <f>'Avaliar os Controles Existent.'!AD282:AD291</f>
        <v/>
      </c>
      <c r="I282" s="779">
        <f>'Plano de ação'!I282:I291</f>
        <v>0</v>
      </c>
      <c r="J282" s="210" t="s">
        <v>28</v>
      </c>
      <c r="K282" s="211"/>
      <c r="L282" s="210" t="s">
        <v>28</v>
      </c>
      <c r="M282" s="210" t="s">
        <v>28</v>
      </c>
      <c r="N282" s="210" t="s">
        <v>28</v>
      </c>
      <c r="O282" s="210" t="s">
        <v>28</v>
      </c>
      <c r="P282" s="210" t="s">
        <v>265</v>
      </c>
      <c r="Q282" s="211"/>
      <c r="R282" s="60" t="str">
        <f t="shared" si="4"/>
        <v/>
      </c>
    </row>
    <row r="283" spans="2:18" s="78" customFormat="1" ht="15.6" customHeight="1" thickTop="1" thickBot="1" x14ac:dyDescent="0.25">
      <c r="B283" s="455"/>
      <c r="C283" s="462"/>
      <c r="D283" s="465"/>
      <c r="E283" s="472"/>
      <c r="F283" s="771"/>
      <c r="G283" s="217">
        <f>'Mapa de Risco'!H283</f>
        <v>0</v>
      </c>
      <c r="H283" s="772"/>
      <c r="I283" s="779"/>
      <c r="J283" s="210" t="s">
        <v>28</v>
      </c>
      <c r="K283" s="211"/>
      <c r="L283" s="210" t="s">
        <v>28</v>
      </c>
      <c r="M283" s="210" t="s">
        <v>28</v>
      </c>
      <c r="N283" s="210" t="s">
        <v>28</v>
      </c>
      <c r="O283" s="210" t="s">
        <v>28</v>
      </c>
      <c r="P283" s="210" t="s">
        <v>265</v>
      </c>
      <c r="Q283" s="211"/>
      <c r="R283" s="60" t="str">
        <f t="shared" si="4"/>
        <v/>
      </c>
    </row>
    <row r="284" spans="2:18" s="78" customFormat="1" ht="15.6" customHeight="1" thickTop="1" thickBot="1" x14ac:dyDescent="0.25">
      <c r="B284" s="455"/>
      <c r="C284" s="462"/>
      <c r="D284" s="465"/>
      <c r="E284" s="472"/>
      <c r="F284" s="771"/>
      <c r="G284" s="217">
        <f>'Mapa de Risco'!H284</f>
        <v>0</v>
      </c>
      <c r="H284" s="772"/>
      <c r="I284" s="779"/>
      <c r="J284" s="210" t="s">
        <v>28</v>
      </c>
      <c r="K284" s="211"/>
      <c r="L284" s="210" t="s">
        <v>28</v>
      </c>
      <c r="M284" s="210" t="s">
        <v>28</v>
      </c>
      <c r="N284" s="210" t="s">
        <v>28</v>
      </c>
      <c r="O284" s="210" t="s">
        <v>28</v>
      </c>
      <c r="P284" s="210" t="s">
        <v>265</v>
      </c>
      <c r="Q284" s="211"/>
      <c r="R284" s="60" t="str">
        <f t="shared" si="4"/>
        <v/>
      </c>
    </row>
    <row r="285" spans="2:18" s="78" customFormat="1" ht="15.6" customHeight="1" thickTop="1" thickBot="1" x14ac:dyDescent="0.25">
      <c r="B285" s="455"/>
      <c r="C285" s="462"/>
      <c r="D285" s="465"/>
      <c r="E285" s="472"/>
      <c r="F285" s="771"/>
      <c r="G285" s="217">
        <f>'Mapa de Risco'!H285</f>
        <v>0</v>
      </c>
      <c r="H285" s="772"/>
      <c r="I285" s="779"/>
      <c r="J285" s="210" t="s">
        <v>28</v>
      </c>
      <c r="K285" s="211"/>
      <c r="L285" s="210" t="s">
        <v>28</v>
      </c>
      <c r="M285" s="210" t="s">
        <v>28</v>
      </c>
      <c r="N285" s="210" t="s">
        <v>28</v>
      </c>
      <c r="O285" s="210" t="s">
        <v>28</v>
      </c>
      <c r="P285" s="210" t="s">
        <v>265</v>
      </c>
      <c r="Q285" s="211"/>
      <c r="R285" s="60" t="str">
        <f t="shared" si="4"/>
        <v/>
      </c>
    </row>
    <row r="286" spans="2:18" s="78" customFormat="1" ht="15.6" customHeight="1" thickTop="1" thickBot="1" x14ac:dyDescent="0.25">
      <c r="B286" s="455"/>
      <c r="C286" s="462"/>
      <c r="D286" s="465"/>
      <c r="E286" s="472"/>
      <c r="F286" s="771"/>
      <c r="G286" s="217">
        <f>'Mapa de Risco'!H286</f>
        <v>0</v>
      </c>
      <c r="H286" s="772"/>
      <c r="I286" s="779"/>
      <c r="J286" s="210" t="s">
        <v>28</v>
      </c>
      <c r="K286" s="211"/>
      <c r="L286" s="210" t="s">
        <v>28</v>
      </c>
      <c r="M286" s="210" t="s">
        <v>28</v>
      </c>
      <c r="N286" s="210" t="s">
        <v>28</v>
      </c>
      <c r="O286" s="210" t="s">
        <v>28</v>
      </c>
      <c r="P286" s="210" t="s">
        <v>265</v>
      </c>
      <c r="Q286" s="211"/>
      <c r="R286" s="60" t="str">
        <f t="shared" si="4"/>
        <v/>
      </c>
    </row>
    <row r="287" spans="2:18" s="78" customFormat="1" ht="15.6" customHeight="1" thickTop="1" thickBot="1" x14ac:dyDescent="0.25">
      <c r="B287" s="455"/>
      <c r="C287" s="462"/>
      <c r="D287" s="465"/>
      <c r="E287" s="472"/>
      <c r="F287" s="771"/>
      <c r="G287" s="217">
        <f>'Mapa de Risco'!H287</f>
        <v>0</v>
      </c>
      <c r="H287" s="772"/>
      <c r="I287" s="779"/>
      <c r="J287" s="210" t="s">
        <v>28</v>
      </c>
      <c r="K287" s="211"/>
      <c r="L287" s="210" t="s">
        <v>28</v>
      </c>
      <c r="M287" s="210" t="s">
        <v>28</v>
      </c>
      <c r="N287" s="210" t="s">
        <v>28</v>
      </c>
      <c r="O287" s="210" t="s">
        <v>28</v>
      </c>
      <c r="P287" s="210" t="s">
        <v>265</v>
      </c>
      <c r="Q287" s="211"/>
      <c r="R287" s="60" t="str">
        <f t="shared" si="4"/>
        <v/>
      </c>
    </row>
    <row r="288" spans="2:18" s="78" customFormat="1" ht="15.6" customHeight="1" thickTop="1" thickBot="1" x14ac:dyDescent="0.25">
      <c r="B288" s="455"/>
      <c r="C288" s="462"/>
      <c r="D288" s="465"/>
      <c r="E288" s="472"/>
      <c r="F288" s="771"/>
      <c r="G288" s="217">
        <f>'Mapa de Risco'!H288</f>
        <v>0</v>
      </c>
      <c r="H288" s="772"/>
      <c r="I288" s="779"/>
      <c r="J288" s="210" t="s">
        <v>28</v>
      </c>
      <c r="K288" s="211"/>
      <c r="L288" s="210" t="s">
        <v>28</v>
      </c>
      <c r="M288" s="210" t="s">
        <v>28</v>
      </c>
      <c r="N288" s="210" t="s">
        <v>28</v>
      </c>
      <c r="O288" s="210" t="s">
        <v>28</v>
      </c>
      <c r="P288" s="210" t="s">
        <v>265</v>
      </c>
      <c r="Q288" s="211"/>
      <c r="R288" s="60" t="str">
        <f t="shared" si="4"/>
        <v/>
      </c>
    </row>
    <row r="289" spans="2:18" s="78" customFormat="1" ht="15.6" customHeight="1" thickTop="1" thickBot="1" x14ac:dyDescent="0.25">
      <c r="B289" s="455"/>
      <c r="C289" s="462"/>
      <c r="D289" s="465"/>
      <c r="E289" s="472"/>
      <c r="F289" s="771"/>
      <c r="G289" s="217">
        <f>'Mapa de Risco'!H289</f>
        <v>0</v>
      </c>
      <c r="H289" s="772"/>
      <c r="I289" s="779"/>
      <c r="J289" s="210" t="s">
        <v>28</v>
      </c>
      <c r="K289" s="211"/>
      <c r="L289" s="210" t="s">
        <v>28</v>
      </c>
      <c r="M289" s="210" t="s">
        <v>28</v>
      </c>
      <c r="N289" s="210" t="s">
        <v>28</v>
      </c>
      <c r="O289" s="210" t="s">
        <v>28</v>
      </c>
      <c r="P289" s="210" t="s">
        <v>265</v>
      </c>
      <c r="Q289" s="211"/>
      <c r="R289" s="60" t="str">
        <f t="shared" si="4"/>
        <v/>
      </c>
    </row>
    <row r="290" spans="2:18" s="78" customFormat="1" ht="15.6" customHeight="1" thickTop="1" thickBot="1" x14ac:dyDescent="0.25">
      <c r="B290" s="455"/>
      <c r="C290" s="462"/>
      <c r="D290" s="465"/>
      <c r="E290" s="472"/>
      <c r="F290" s="771"/>
      <c r="G290" s="217">
        <f>'Mapa de Risco'!H290</f>
        <v>0</v>
      </c>
      <c r="H290" s="772"/>
      <c r="I290" s="779"/>
      <c r="J290" s="210" t="s">
        <v>28</v>
      </c>
      <c r="K290" s="211"/>
      <c r="L290" s="210" t="s">
        <v>28</v>
      </c>
      <c r="M290" s="210" t="s">
        <v>28</v>
      </c>
      <c r="N290" s="210" t="s">
        <v>28</v>
      </c>
      <c r="O290" s="210" t="s">
        <v>28</v>
      </c>
      <c r="P290" s="210" t="s">
        <v>265</v>
      </c>
      <c r="Q290" s="211"/>
      <c r="R290" s="60" t="str">
        <f t="shared" si="4"/>
        <v/>
      </c>
    </row>
    <row r="291" spans="2:18" s="78" customFormat="1" ht="15.6" customHeight="1" thickTop="1" thickBot="1" x14ac:dyDescent="0.25">
      <c r="B291" s="455"/>
      <c r="C291" s="462"/>
      <c r="D291" s="466"/>
      <c r="E291" s="473"/>
      <c r="F291" s="771"/>
      <c r="G291" s="217">
        <f>'Mapa de Risco'!H291</f>
        <v>0</v>
      </c>
      <c r="H291" s="772"/>
      <c r="I291" s="780"/>
      <c r="J291" s="210" t="s">
        <v>28</v>
      </c>
      <c r="K291" s="211"/>
      <c r="L291" s="210" t="s">
        <v>28</v>
      </c>
      <c r="M291" s="210" t="s">
        <v>28</v>
      </c>
      <c r="N291" s="210" t="s">
        <v>28</v>
      </c>
      <c r="O291" s="210" t="s">
        <v>28</v>
      </c>
      <c r="P291" s="210" t="s">
        <v>265</v>
      </c>
      <c r="Q291" s="211"/>
      <c r="R291" s="60" t="str">
        <f t="shared" si="4"/>
        <v/>
      </c>
    </row>
    <row r="292" spans="2:18" s="78" customFormat="1" ht="15.6" customHeight="1" thickTop="1" thickBot="1" x14ac:dyDescent="0.25">
      <c r="B292" s="455"/>
      <c r="C292" s="462"/>
      <c r="D292" s="464" t="str">
        <f>'Mapa de Risco'!D292:D301</f>
        <v>FCS.05</v>
      </c>
      <c r="E292" s="471">
        <f>'Mapa de Risco'!E292:E301</f>
        <v>0</v>
      </c>
      <c r="F292" s="771" t="str">
        <f>'Mapa de Risco'!G292:G301</f>
        <v>Evento 29</v>
      </c>
      <c r="G292" s="217">
        <f>'Mapa de Risco'!H292</f>
        <v>0</v>
      </c>
      <c r="H292" s="772" t="str">
        <f>'Avaliar os Controles Existent.'!AD292:AD301</f>
        <v/>
      </c>
      <c r="I292" s="779">
        <f>'Plano de ação'!I292:I301</f>
        <v>0</v>
      </c>
      <c r="J292" s="210" t="s">
        <v>28</v>
      </c>
      <c r="K292" s="211"/>
      <c r="L292" s="210" t="s">
        <v>28</v>
      </c>
      <c r="M292" s="210" t="s">
        <v>28</v>
      </c>
      <c r="N292" s="210" t="s">
        <v>28</v>
      </c>
      <c r="O292" s="210" t="s">
        <v>28</v>
      </c>
      <c r="P292" s="210" t="s">
        <v>265</v>
      </c>
      <c r="Q292" s="211"/>
      <c r="R292" s="60" t="str">
        <f t="shared" si="4"/>
        <v/>
      </c>
    </row>
    <row r="293" spans="2:18" s="78" customFormat="1" ht="15.6" customHeight="1" thickTop="1" thickBot="1" x14ac:dyDescent="0.25">
      <c r="B293" s="455"/>
      <c r="C293" s="462"/>
      <c r="D293" s="465"/>
      <c r="E293" s="472"/>
      <c r="F293" s="771"/>
      <c r="G293" s="217">
        <f>'Mapa de Risco'!H293</f>
        <v>0</v>
      </c>
      <c r="H293" s="772"/>
      <c r="I293" s="779"/>
      <c r="J293" s="210" t="s">
        <v>28</v>
      </c>
      <c r="K293" s="211"/>
      <c r="L293" s="210" t="s">
        <v>28</v>
      </c>
      <c r="M293" s="210" t="s">
        <v>28</v>
      </c>
      <c r="N293" s="210" t="s">
        <v>28</v>
      </c>
      <c r="O293" s="210" t="s">
        <v>28</v>
      </c>
      <c r="P293" s="210" t="s">
        <v>265</v>
      </c>
      <c r="Q293" s="211"/>
      <c r="R293" s="60" t="str">
        <f t="shared" si="4"/>
        <v/>
      </c>
    </row>
    <row r="294" spans="2:18" s="78" customFormat="1" ht="15.6" customHeight="1" thickTop="1" thickBot="1" x14ac:dyDescent="0.25">
      <c r="B294" s="455"/>
      <c r="C294" s="462"/>
      <c r="D294" s="465"/>
      <c r="E294" s="472"/>
      <c r="F294" s="771"/>
      <c r="G294" s="217">
        <f>'Mapa de Risco'!H294</f>
        <v>0</v>
      </c>
      <c r="H294" s="772"/>
      <c r="I294" s="779"/>
      <c r="J294" s="210" t="s">
        <v>28</v>
      </c>
      <c r="K294" s="211"/>
      <c r="L294" s="210" t="s">
        <v>28</v>
      </c>
      <c r="M294" s="210" t="s">
        <v>28</v>
      </c>
      <c r="N294" s="210" t="s">
        <v>28</v>
      </c>
      <c r="O294" s="210" t="s">
        <v>28</v>
      </c>
      <c r="P294" s="210" t="s">
        <v>265</v>
      </c>
      <c r="Q294" s="211"/>
      <c r="R294" s="60" t="str">
        <f t="shared" si="4"/>
        <v/>
      </c>
    </row>
    <row r="295" spans="2:18" s="78" customFormat="1" ht="15.6" customHeight="1" thickTop="1" thickBot="1" x14ac:dyDescent="0.25">
      <c r="B295" s="455"/>
      <c r="C295" s="462"/>
      <c r="D295" s="465"/>
      <c r="E295" s="472"/>
      <c r="F295" s="771"/>
      <c r="G295" s="217">
        <f>'Mapa de Risco'!H295</f>
        <v>0</v>
      </c>
      <c r="H295" s="772"/>
      <c r="I295" s="779"/>
      <c r="J295" s="210" t="s">
        <v>28</v>
      </c>
      <c r="K295" s="211"/>
      <c r="L295" s="210" t="s">
        <v>28</v>
      </c>
      <c r="M295" s="210" t="s">
        <v>28</v>
      </c>
      <c r="N295" s="210" t="s">
        <v>28</v>
      </c>
      <c r="O295" s="210" t="s">
        <v>28</v>
      </c>
      <c r="P295" s="210" t="s">
        <v>265</v>
      </c>
      <c r="Q295" s="211"/>
      <c r="R295" s="60" t="str">
        <f t="shared" si="4"/>
        <v/>
      </c>
    </row>
    <row r="296" spans="2:18" s="78" customFormat="1" ht="15.6" customHeight="1" thickTop="1" thickBot="1" x14ac:dyDescent="0.25">
      <c r="B296" s="455"/>
      <c r="C296" s="462"/>
      <c r="D296" s="465"/>
      <c r="E296" s="472"/>
      <c r="F296" s="771"/>
      <c r="G296" s="217">
        <f>'Mapa de Risco'!H296</f>
        <v>0</v>
      </c>
      <c r="H296" s="772"/>
      <c r="I296" s="779"/>
      <c r="J296" s="210" t="s">
        <v>28</v>
      </c>
      <c r="K296" s="211"/>
      <c r="L296" s="210" t="s">
        <v>28</v>
      </c>
      <c r="M296" s="210" t="s">
        <v>28</v>
      </c>
      <c r="N296" s="210" t="s">
        <v>28</v>
      </c>
      <c r="O296" s="210" t="s">
        <v>28</v>
      </c>
      <c r="P296" s="210" t="s">
        <v>265</v>
      </c>
      <c r="Q296" s="211"/>
      <c r="R296" s="60" t="str">
        <f t="shared" si="4"/>
        <v/>
      </c>
    </row>
    <row r="297" spans="2:18" s="78" customFormat="1" ht="15.6" customHeight="1" thickTop="1" thickBot="1" x14ac:dyDescent="0.25">
      <c r="B297" s="455"/>
      <c r="C297" s="462"/>
      <c r="D297" s="465"/>
      <c r="E297" s="472"/>
      <c r="F297" s="771"/>
      <c r="G297" s="217">
        <f>'Mapa de Risco'!H297</f>
        <v>0</v>
      </c>
      <c r="H297" s="772"/>
      <c r="I297" s="779"/>
      <c r="J297" s="210" t="s">
        <v>28</v>
      </c>
      <c r="K297" s="211"/>
      <c r="L297" s="210" t="s">
        <v>28</v>
      </c>
      <c r="M297" s="210" t="s">
        <v>28</v>
      </c>
      <c r="N297" s="210" t="s">
        <v>28</v>
      </c>
      <c r="O297" s="210" t="s">
        <v>28</v>
      </c>
      <c r="P297" s="210" t="s">
        <v>265</v>
      </c>
      <c r="Q297" s="211"/>
      <c r="R297" s="60" t="str">
        <f t="shared" si="4"/>
        <v/>
      </c>
    </row>
    <row r="298" spans="2:18" s="78" customFormat="1" ht="15.6" customHeight="1" thickTop="1" thickBot="1" x14ac:dyDescent="0.25">
      <c r="B298" s="455"/>
      <c r="C298" s="462"/>
      <c r="D298" s="465"/>
      <c r="E298" s="472"/>
      <c r="F298" s="771"/>
      <c r="G298" s="217">
        <f>'Mapa de Risco'!H298</f>
        <v>0</v>
      </c>
      <c r="H298" s="772"/>
      <c r="I298" s="779"/>
      <c r="J298" s="210" t="s">
        <v>28</v>
      </c>
      <c r="K298" s="211"/>
      <c r="L298" s="210" t="s">
        <v>28</v>
      </c>
      <c r="M298" s="210" t="s">
        <v>28</v>
      </c>
      <c r="N298" s="210" t="s">
        <v>28</v>
      </c>
      <c r="O298" s="210" t="s">
        <v>28</v>
      </c>
      <c r="P298" s="210" t="s">
        <v>265</v>
      </c>
      <c r="Q298" s="211"/>
      <c r="R298" s="60" t="str">
        <f t="shared" si="4"/>
        <v/>
      </c>
    </row>
    <row r="299" spans="2:18" s="78" customFormat="1" ht="15.6" customHeight="1" thickTop="1" thickBot="1" x14ac:dyDescent="0.25">
      <c r="B299" s="455"/>
      <c r="C299" s="462"/>
      <c r="D299" s="465"/>
      <c r="E299" s="472"/>
      <c r="F299" s="771"/>
      <c r="G299" s="217">
        <f>'Mapa de Risco'!H299</f>
        <v>0</v>
      </c>
      <c r="H299" s="772"/>
      <c r="I299" s="779"/>
      <c r="J299" s="210" t="s">
        <v>28</v>
      </c>
      <c r="K299" s="211"/>
      <c r="L299" s="210" t="s">
        <v>28</v>
      </c>
      <c r="M299" s="210" t="s">
        <v>28</v>
      </c>
      <c r="N299" s="210" t="s">
        <v>28</v>
      </c>
      <c r="O299" s="210" t="s">
        <v>28</v>
      </c>
      <c r="P299" s="210" t="s">
        <v>265</v>
      </c>
      <c r="Q299" s="211"/>
      <c r="R299" s="60" t="str">
        <f t="shared" si="4"/>
        <v/>
      </c>
    </row>
    <row r="300" spans="2:18" s="78" customFormat="1" ht="15.6" customHeight="1" thickTop="1" thickBot="1" x14ac:dyDescent="0.25">
      <c r="B300" s="455"/>
      <c r="C300" s="462"/>
      <c r="D300" s="465"/>
      <c r="E300" s="472"/>
      <c r="F300" s="771"/>
      <c r="G300" s="217">
        <f>'Mapa de Risco'!H300</f>
        <v>0</v>
      </c>
      <c r="H300" s="772"/>
      <c r="I300" s="779"/>
      <c r="J300" s="210" t="s">
        <v>28</v>
      </c>
      <c r="K300" s="211"/>
      <c r="L300" s="210" t="s">
        <v>28</v>
      </c>
      <c r="M300" s="210" t="s">
        <v>28</v>
      </c>
      <c r="N300" s="210" t="s">
        <v>28</v>
      </c>
      <c r="O300" s="210" t="s">
        <v>28</v>
      </c>
      <c r="P300" s="210" t="s">
        <v>265</v>
      </c>
      <c r="Q300" s="211"/>
      <c r="R300" s="60" t="str">
        <f t="shared" si="4"/>
        <v/>
      </c>
    </row>
    <row r="301" spans="2:18" s="78" customFormat="1" ht="15.6" customHeight="1" thickTop="1" thickBot="1" x14ac:dyDescent="0.25">
      <c r="B301" s="455"/>
      <c r="C301" s="462"/>
      <c r="D301" s="466"/>
      <c r="E301" s="473"/>
      <c r="F301" s="771"/>
      <c r="G301" s="217">
        <f>'Mapa de Risco'!H301</f>
        <v>0</v>
      </c>
      <c r="H301" s="772"/>
      <c r="I301" s="780"/>
      <c r="J301" s="210" t="s">
        <v>28</v>
      </c>
      <c r="K301" s="211"/>
      <c r="L301" s="210" t="s">
        <v>28</v>
      </c>
      <c r="M301" s="210" t="s">
        <v>28</v>
      </c>
      <c r="N301" s="210" t="s">
        <v>28</v>
      </c>
      <c r="O301" s="210" t="s">
        <v>28</v>
      </c>
      <c r="P301" s="210" t="s">
        <v>265</v>
      </c>
      <c r="Q301" s="211"/>
      <c r="R301" s="60" t="str">
        <f t="shared" si="4"/>
        <v/>
      </c>
    </row>
    <row r="302" spans="2:18" s="78" customFormat="1" ht="15.6" customHeight="1" thickTop="1" thickBot="1" x14ac:dyDescent="0.25">
      <c r="B302" s="455"/>
      <c r="C302" s="462"/>
      <c r="D302" s="464" t="str">
        <f>'Mapa de Risco'!D302:D311</f>
        <v>FCS.06</v>
      </c>
      <c r="E302" s="471">
        <f>'Mapa de Risco'!E302:E311</f>
        <v>0</v>
      </c>
      <c r="F302" s="771" t="str">
        <f>'Mapa de Risco'!G302:G311</f>
        <v>Evento 30</v>
      </c>
      <c r="G302" s="217">
        <f>'Mapa de Risco'!H302</f>
        <v>0</v>
      </c>
      <c r="H302" s="772" t="str">
        <f>'Avaliar os Controles Existent.'!AD302:AD311</f>
        <v/>
      </c>
      <c r="I302" s="779">
        <f>'Plano de ação'!I302:I311</f>
        <v>0</v>
      </c>
      <c r="J302" s="210" t="s">
        <v>28</v>
      </c>
      <c r="K302" s="211"/>
      <c r="L302" s="210" t="s">
        <v>28</v>
      </c>
      <c r="M302" s="210" t="s">
        <v>28</v>
      </c>
      <c r="N302" s="210" t="s">
        <v>28</v>
      </c>
      <c r="O302" s="210" t="s">
        <v>28</v>
      </c>
      <c r="P302" s="210" t="s">
        <v>265</v>
      </c>
      <c r="Q302" s="211"/>
      <c r="R302" s="60" t="str">
        <f t="shared" si="4"/>
        <v/>
      </c>
    </row>
    <row r="303" spans="2:18" s="78" customFormat="1" ht="15.6" customHeight="1" thickTop="1" thickBot="1" x14ac:dyDescent="0.25">
      <c r="B303" s="455"/>
      <c r="C303" s="462"/>
      <c r="D303" s="465"/>
      <c r="E303" s="472"/>
      <c r="F303" s="771"/>
      <c r="G303" s="217">
        <f>'Mapa de Risco'!H303</f>
        <v>0</v>
      </c>
      <c r="H303" s="772"/>
      <c r="I303" s="779"/>
      <c r="J303" s="210" t="s">
        <v>28</v>
      </c>
      <c r="K303" s="211"/>
      <c r="L303" s="210" t="s">
        <v>28</v>
      </c>
      <c r="M303" s="210" t="s">
        <v>28</v>
      </c>
      <c r="N303" s="210" t="s">
        <v>28</v>
      </c>
      <c r="O303" s="210" t="s">
        <v>28</v>
      </c>
      <c r="P303" s="210" t="s">
        <v>265</v>
      </c>
      <c r="Q303" s="211"/>
      <c r="R303" s="60" t="str">
        <f t="shared" si="4"/>
        <v/>
      </c>
    </row>
    <row r="304" spans="2:18" s="78" customFormat="1" ht="15.6" customHeight="1" thickTop="1" thickBot="1" x14ac:dyDescent="0.25">
      <c r="B304" s="455"/>
      <c r="C304" s="462"/>
      <c r="D304" s="465"/>
      <c r="E304" s="472"/>
      <c r="F304" s="771"/>
      <c r="G304" s="217">
        <f>'Mapa de Risco'!H304</f>
        <v>0</v>
      </c>
      <c r="H304" s="772"/>
      <c r="I304" s="779"/>
      <c r="J304" s="210" t="s">
        <v>28</v>
      </c>
      <c r="K304" s="211"/>
      <c r="L304" s="210" t="s">
        <v>28</v>
      </c>
      <c r="M304" s="210" t="s">
        <v>28</v>
      </c>
      <c r="N304" s="210" t="s">
        <v>28</v>
      </c>
      <c r="O304" s="210" t="s">
        <v>28</v>
      </c>
      <c r="P304" s="210" t="s">
        <v>265</v>
      </c>
      <c r="Q304" s="211"/>
      <c r="R304" s="60" t="str">
        <f t="shared" si="4"/>
        <v/>
      </c>
    </row>
    <row r="305" spans="2:18" s="78" customFormat="1" ht="15.6" customHeight="1" thickTop="1" thickBot="1" x14ac:dyDescent="0.25">
      <c r="B305" s="455"/>
      <c r="C305" s="462"/>
      <c r="D305" s="465"/>
      <c r="E305" s="472"/>
      <c r="F305" s="771"/>
      <c r="G305" s="217">
        <f>'Mapa de Risco'!H305</f>
        <v>0</v>
      </c>
      <c r="H305" s="772"/>
      <c r="I305" s="779"/>
      <c r="J305" s="210" t="s">
        <v>28</v>
      </c>
      <c r="K305" s="211"/>
      <c r="L305" s="210" t="s">
        <v>28</v>
      </c>
      <c r="M305" s="210" t="s">
        <v>28</v>
      </c>
      <c r="N305" s="210" t="s">
        <v>28</v>
      </c>
      <c r="O305" s="210" t="s">
        <v>28</v>
      </c>
      <c r="P305" s="210" t="s">
        <v>265</v>
      </c>
      <c r="Q305" s="211"/>
      <c r="R305" s="60" t="str">
        <f t="shared" si="4"/>
        <v/>
      </c>
    </row>
    <row r="306" spans="2:18" s="78" customFormat="1" ht="15.6" customHeight="1" thickTop="1" thickBot="1" x14ac:dyDescent="0.25">
      <c r="B306" s="455"/>
      <c r="C306" s="462"/>
      <c r="D306" s="465"/>
      <c r="E306" s="472"/>
      <c r="F306" s="771"/>
      <c r="G306" s="217">
        <f>'Mapa de Risco'!H306</f>
        <v>0</v>
      </c>
      <c r="H306" s="772"/>
      <c r="I306" s="779"/>
      <c r="J306" s="210" t="s">
        <v>28</v>
      </c>
      <c r="K306" s="211"/>
      <c r="L306" s="210" t="s">
        <v>28</v>
      </c>
      <c r="M306" s="210" t="s">
        <v>28</v>
      </c>
      <c r="N306" s="210" t="s">
        <v>28</v>
      </c>
      <c r="O306" s="210" t="s">
        <v>28</v>
      </c>
      <c r="P306" s="210" t="s">
        <v>265</v>
      </c>
      <c r="Q306" s="211"/>
      <c r="R306" s="60" t="str">
        <f t="shared" si="4"/>
        <v/>
      </c>
    </row>
    <row r="307" spans="2:18" s="78" customFormat="1" ht="15.6" customHeight="1" thickTop="1" thickBot="1" x14ac:dyDescent="0.25">
      <c r="B307" s="455"/>
      <c r="C307" s="462"/>
      <c r="D307" s="465"/>
      <c r="E307" s="472"/>
      <c r="F307" s="771"/>
      <c r="G307" s="217">
        <f>'Mapa de Risco'!H307</f>
        <v>0</v>
      </c>
      <c r="H307" s="772"/>
      <c r="I307" s="779"/>
      <c r="J307" s="210" t="s">
        <v>28</v>
      </c>
      <c r="K307" s="211"/>
      <c r="L307" s="210" t="s">
        <v>28</v>
      </c>
      <c r="M307" s="210" t="s">
        <v>28</v>
      </c>
      <c r="N307" s="210" t="s">
        <v>28</v>
      </c>
      <c r="O307" s="210" t="s">
        <v>28</v>
      </c>
      <c r="P307" s="210" t="s">
        <v>265</v>
      </c>
      <c r="Q307" s="211"/>
      <c r="R307" s="60" t="str">
        <f t="shared" si="4"/>
        <v/>
      </c>
    </row>
    <row r="308" spans="2:18" s="78" customFormat="1" ht="15.6" customHeight="1" thickTop="1" thickBot="1" x14ac:dyDescent="0.25">
      <c r="B308" s="455"/>
      <c r="C308" s="462"/>
      <c r="D308" s="465"/>
      <c r="E308" s="472"/>
      <c r="F308" s="771"/>
      <c r="G308" s="217">
        <f>'Mapa de Risco'!H308</f>
        <v>0</v>
      </c>
      <c r="H308" s="772"/>
      <c r="I308" s="779"/>
      <c r="J308" s="210" t="s">
        <v>28</v>
      </c>
      <c r="K308" s="211"/>
      <c r="L308" s="210" t="s">
        <v>28</v>
      </c>
      <c r="M308" s="210" t="s">
        <v>28</v>
      </c>
      <c r="N308" s="210" t="s">
        <v>28</v>
      </c>
      <c r="O308" s="210" t="s">
        <v>28</v>
      </c>
      <c r="P308" s="210" t="s">
        <v>265</v>
      </c>
      <c r="Q308" s="211"/>
      <c r="R308" s="60" t="str">
        <f t="shared" si="4"/>
        <v/>
      </c>
    </row>
    <row r="309" spans="2:18" s="78" customFormat="1" ht="15.6" customHeight="1" thickTop="1" thickBot="1" x14ac:dyDescent="0.25">
      <c r="B309" s="455"/>
      <c r="C309" s="462"/>
      <c r="D309" s="465"/>
      <c r="E309" s="472"/>
      <c r="F309" s="771"/>
      <c r="G309" s="217">
        <f>'Mapa de Risco'!H309</f>
        <v>0</v>
      </c>
      <c r="H309" s="772"/>
      <c r="I309" s="779"/>
      <c r="J309" s="210" t="s">
        <v>28</v>
      </c>
      <c r="K309" s="211"/>
      <c r="L309" s="210" t="s">
        <v>28</v>
      </c>
      <c r="M309" s="210" t="s">
        <v>28</v>
      </c>
      <c r="N309" s="210" t="s">
        <v>28</v>
      </c>
      <c r="O309" s="210" t="s">
        <v>28</v>
      </c>
      <c r="P309" s="210" t="s">
        <v>265</v>
      </c>
      <c r="Q309" s="211"/>
      <c r="R309" s="60" t="str">
        <f t="shared" si="4"/>
        <v/>
      </c>
    </row>
    <row r="310" spans="2:18" s="78" customFormat="1" ht="15.6" customHeight="1" thickTop="1" thickBot="1" x14ac:dyDescent="0.25">
      <c r="B310" s="455"/>
      <c r="C310" s="462"/>
      <c r="D310" s="465"/>
      <c r="E310" s="472"/>
      <c r="F310" s="771"/>
      <c r="G310" s="217">
        <f>'Mapa de Risco'!H310</f>
        <v>0</v>
      </c>
      <c r="H310" s="772"/>
      <c r="I310" s="779"/>
      <c r="J310" s="210" t="s">
        <v>28</v>
      </c>
      <c r="K310" s="211"/>
      <c r="L310" s="210" t="s">
        <v>28</v>
      </c>
      <c r="M310" s="210" t="s">
        <v>28</v>
      </c>
      <c r="N310" s="210" t="s">
        <v>28</v>
      </c>
      <c r="O310" s="210" t="s">
        <v>28</v>
      </c>
      <c r="P310" s="210" t="s">
        <v>265</v>
      </c>
      <c r="Q310" s="211"/>
      <c r="R310" s="60" t="str">
        <f t="shared" si="4"/>
        <v/>
      </c>
    </row>
    <row r="311" spans="2:18" s="78" customFormat="1" ht="15.6" customHeight="1" thickTop="1" thickBot="1" x14ac:dyDescent="0.25">
      <c r="B311" s="455"/>
      <c r="C311" s="462"/>
      <c r="D311" s="466"/>
      <c r="E311" s="473"/>
      <c r="F311" s="771"/>
      <c r="G311" s="217">
        <f>'Mapa de Risco'!H311</f>
        <v>0</v>
      </c>
      <c r="H311" s="772"/>
      <c r="I311" s="780"/>
      <c r="J311" s="210" t="s">
        <v>28</v>
      </c>
      <c r="K311" s="211"/>
      <c r="L311" s="210" t="s">
        <v>28</v>
      </c>
      <c r="M311" s="210" t="s">
        <v>28</v>
      </c>
      <c r="N311" s="210" t="s">
        <v>28</v>
      </c>
      <c r="O311" s="210" t="s">
        <v>28</v>
      </c>
      <c r="P311" s="210" t="s">
        <v>265</v>
      </c>
      <c r="Q311" s="211"/>
      <c r="R311" s="60" t="str">
        <f t="shared" si="4"/>
        <v/>
      </c>
    </row>
    <row r="312" spans="2:18" s="78" customFormat="1" ht="15.6" customHeight="1" thickTop="1" thickBot="1" x14ac:dyDescent="0.25">
      <c r="B312" s="455"/>
      <c r="C312" s="462"/>
      <c r="D312" s="464" t="str">
        <f>'Mapa de Risco'!D312:D321</f>
        <v>FCS.07</v>
      </c>
      <c r="E312" s="471">
        <f>'Mapa de Risco'!E312:E321</f>
        <v>0</v>
      </c>
      <c r="F312" s="771" t="str">
        <f>'Mapa de Risco'!G312:G321</f>
        <v>Evento 31</v>
      </c>
      <c r="G312" s="217">
        <f>'Mapa de Risco'!H312</f>
        <v>0</v>
      </c>
      <c r="H312" s="772" t="str">
        <f>'Avaliar os Controles Existent.'!AD312:AD321</f>
        <v/>
      </c>
      <c r="I312" s="779">
        <f>'Plano de ação'!I312:I321</f>
        <v>0</v>
      </c>
      <c r="J312" s="210" t="s">
        <v>28</v>
      </c>
      <c r="K312" s="211"/>
      <c r="L312" s="210" t="s">
        <v>28</v>
      </c>
      <c r="M312" s="210" t="s">
        <v>28</v>
      </c>
      <c r="N312" s="210" t="s">
        <v>28</v>
      </c>
      <c r="O312" s="210" t="s">
        <v>28</v>
      </c>
      <c r="P312" s="210" t="s">
        <v>265</v>
      </c>
      <c r="Q312" s="211"/>
      <c r="R312" s="60" t="str">
        <f t="shared" si="4"/>
        <v/>
      </c>
    </row>
    <row r="313" spans="2:18" s="78" customFormat="1" ht="15.6" customHeight="1" thickTop="1" thickBot="1" x14ac:dyDescent="0.25">
      <c r="B313" s="455"/>
      <c r="C313" s="462"/>
      <c r="D313" s="465"/>
      <c r="E313" s="472"/>
      <c r="F313" s="771"/>
      <c r="G313" s="217">
        <f>'Mapa de Risco'!H313</f>
        <v>0</v>
      </c>
      <c r="H313" s="772"/>
      <c r="I313" s="779"/>
      <c r="J313" s="210" t="s">
        <v>28</v>
      </c>
      <c r="K313" s="211"/>
      <c r="L313" s="210" t="s">
        <v>28</v>
      </c>
      <c r="M313" s="210" t="s">
        <v>28</v>
      </c>
      <c r="N313" s="210" t="s">
        <v>28</v>
      </c>
      <c r="O313" s="210" t="s">
        <v>28</v>
      </c>
      <c r="P313" s="210" t="s">
        <v>265</v>
      </c>
      <c r="Q313" s="211"/>
      <c r="R313" s="60" t="str">
        <f t="shared" si="4"/>
        <v/>
      </c>
    </row>
    <row r="314" spans="2:18" s="78" customFormat="1" ht="15.6" customHeight="1" thickTop="1" thickBot="1" x14ac:dyDescent="0.25">
      <c r="B314" s="455"/>
      <c r="C314" s="462"/>
      <c r="D314" s="465"/>
      <c r="E314" s="472"/>
      <c r="F314" s="771"/>
      <c r="G314" s="217">
        <f>'Mapa de Risco'!H314</f>
        <v>0</v>
      </c>
      <c r="H314" s="772"/>
      <c r="I314" s="779"/>
      <c r="J314" s="210" t="s">
        <v>28</v>
      </c>
      <c r="K314" s="211"/>
      <c r="L314" s="210" t="s">
        <v>28</v>
      </c>
      <c r="M314" s="210" t="s">
        <v>28</v>
      </c>
      <c r="N314" s="210" t="s">
        <v>28</v>
      </c>
      <c r="O314" s="210" t="s">
        <v>28</v>
      </c>
      <c r="P314" s="210" t="s">
        <v>265</v>
      </c>
      <c r="Q314" s="211"/>
      <c r="R314" s="60" t="str">
        <f t="shared" si="4"/>
        <v/>
      </c>
    </row>
    <row r="315" spans="2:18" s="78" customFormat="1" ht="15.6" customHeight="1" thickTop="1" thickBot="1" x14ac:dyDescent="0.25">
      <c r="B315" s="455"/>
      <c r="C315" s="462"/>
      <c r="D315" s="465"/>
      <c r="E315" s="472"/>
      <c r="F315" s="771"/>
      <c r="G315" s="217">
        <f>'Mapa de Risco'!H315</f>
        <v>0</v>
      </c>
      <c r="H315" s="772"/>
      <c r="I315" s="779"/>
      <c r="J315" s="210" t="s">
        <v>28</v>
      </c>
      <c r="K315" s="211"/>
      <c r="L315" s="210" t="s">
        <v>28</v>
      </c>
      <c r="M315" s="210" t="s">
        <v>28</v>
      </c>
      <c r="N315" s="210" t="s">
        <v>28</v>
      </c>
      <c r="O315" s="210" t="s">
        <v>28</v>
      </c>
      <c r="P315" s="210" t="s">
        <v>265</v>
      </c>
      <c r="Q315" s="211"/>
      <c r="R315" s="60" t="str">
        <f t="shared" si="4"/>
        <v/>
      </c>
    </row>
    <row r="316" spans="2:18" s="78" customFormat="1" ht="15.6" customHeight="1" thickTop="1" thickBot="1" x14ac:dyDescent="0.25">
      <c r="B316" s="455"/>
      <c r="C316" s="462"/>
      <c r="D316" s="465"/>
      <c r="E316" s="472"/>
      <c r="F316" s="771"/>
      <c r="G316" s="217">
        <f>'Mapa de Risco'!H316</f>
        <v>0</v>
      </c>
      <c r="H316" s="772"/>
      <c r="I316" s="779"/>
      <c r="J316" s="210" t="s">
        <v>28</v>
      </c>
      <c r="K316" s="211"/>
      <c r="L316" s="210" t="s">
        <v>28</v>
      </c>
      <c r="M316" s="210" t="s">
        <v>28</v>
      </c>
      <c r="N316" s="210" t="s">
        <v>28</v>
      </c>
      <c r="O316" s="210" t="s">
        <v>28</v>
      </c>
      <c r="P316" s="210" t="s">
        <v>265</v>
      </c>
      <c r="Q316" s="211"/>
      <c r="R316" s="60" t="str">
        <f t="shared" si="4"/>
        <v/>
      </c>
    </row>
    <row r="317" spans="2:18" s="78" customFormat="1" ht="15.6" customHeight="1" thickTop="1" thickBot="1" x14ac:dyDescent="0.25">
      <c r="B317" s="455"/>
      <c r="C317" s="462"/>
      <c r="D317" s="465"/>
      <c r="E317" s="472"/>
      <c r="F317" s="771"/>
      <c r="G317" s="217">
        <f>'Mapa de Risco'!H317</f>
        <v>0</v>
      </c>
      <c r="H317" s="772"/>
      <c r="I317" s="779"/>
      <c r="J317" s="210" t="s">
        <v>28</v>
      </c>
      <c r="K317" s="211"/>
      <c r="L317" s="210" t="s">
        <v>28</v>
      </c>
      <c r="M317" s="210" t="s">
        <v>28</v>
      </c>
      <c r="N317" s="210" t="s">
        <v>28</v>
      </c>
      <c r="O317" s="210" t="s">
        <v>28</v>
      </c>
      <c r="P317" s="210" t="s">
        <v>265</v>
      </c>
      <c r="Q317" s="211"/>
      <c r="R317" s="60" t="str">
        <f t="shared" si="4"/>
        <v/>
      </c>
    </row>
    <row r="318" spans="2:18" s="78" customFormat="1" ht="15.6" customHeight="1" thickTop="1" thickBot="1" x14ac:dyDescent="0.25">
      <c r="B318" s="455"/>
      <c r="C318" s="462"/>
      <c r="D318" s="465"/>
      <c r="E318" s="472"/>
      <c r="F318" s="771"/>
      <c r="G318" s="217">
        <f>'Mapa de Risco'!H318</f>
        <v>0</v>
      </c>
      <c r="H318" s="772"/>
      <c r="I318" s="779"/>
      <c r="J318" s="210" t="s">
        <v>28</v>
      </c>
      <c r="K318" s="211"/>
      <c r="L318" s="210" t="s">
        <v>28</v>
      </c>
      <c r="M318" s="210" t="s">
        <v>28</v>
      </c>
      <c r="N318" s="210" t="s">
        <v>28</v>
      </c>
      <c r="O318" s="210" t="s">
        <v>28</v>
      </c>
      <c r="P318" s="210" t="s">
        <v>265</v>
      </c>
      <c r="Q318" s="211"/>
      <c r="R318" s="60" t="str">
        <f t="shared" si="4"/>
        <v/>
      </c>
    </row>
    <row r="319" spans="2:18" s="78" customFormat="1" ht="15.6" customHeight="1" thickTop="1" thickBot="1" x14ac:dyDescent="0.25">
      <c r="B319" s="455"/>
      <c r="C319" s="462"/>
      <c r="D319" s="465"/>
      <c r="E319" s="472"/>
      <c r="F319" s="771"/>
      <c r="G319" s="217">
        <f>'Mapa de Risco'!H319</f>
        <v>0</v>
      </c>
      <c r="H319" s="772"/>
      <c r="I319" s="779"/>
      <c r="J319" s="210" t="s">
        <v>28</v>
      </c>
      <c r="K319" s="211"/>
      <c r="L319" s="210" t="s">
        <v>28</v>
      </c>
      <c r="M319" s="210" t="s">
        <v>28</v>
      </c>
      <c r="N319" s="210" t="s">
        <v>28</v>
      </c>
      <c r="O319" s="210" t="s">
        <v>28</v>
      </c>
      <c r="P319" s="210" t="s">
        <v>265</v>
      </c>
      <c r="Q319" s="211"/>
      <c r="R319" s="60" t="str">
        <f t="shared" si="4"/>
        <v/>
      </c>
    </row>
    <row r="320" spans="2:18" s="78" customFormat="1" ht="15.6" customHeight="1" thickTop="1" thickBot="1" x14ac:dyDescent="0.25">
      <c r="B320" s="455"/>
      <c r="C320" s="462"/>
      <c r="D320" s="465"/>
      <c r="E320" s="472"/>
      <c r="F320" s="771"/>
      <c r="G320" s="217">
        <f>'Mapa de Risco'!H320</f>
        <v>0</v>
      </c>
      <c r="H320" s="772"/>
      <c r="I320" s="779"/>
      <c r="J320" s="210" t="s">
        <v>28</v>
      </c>
      <c r="K320" s="211"/>
      <c r="L320" s="210" t="s">
        <v>28</v>
      </c>
      <c r="M320" s="210" t="s">
        <v>28</v>
      </c>
      <c r="N320" s="210" t="s">
        <v>28</v>
      </c>
      <c r="O320" s="210" t="s">
        <v>28</v>
      </c>
      <c r="P320" s="210" t="s">
        <v>265</v>
      </c>
      <c r="Q320" s="211"/>
      <c r="R320" s="60" t="str">
        <f t="shared" si="4"/>
        <v/>
      </c>
    </row>
    <row r="321" spans="2:18" s="78" customFormat="1" ht="15.6" customHeight="1" thickTop="1" thickBot="1" x14ac:dyDescent="0.25">
      <c r="B321" s="455"/>
      <c r="C321" s="462"/>
      <c r="D321" s="466"/>
      <c r="E321" s="473"/>
      <c r="F321" s="771"/>
      <c r="G321" s="217">
        <f>'Mapa de Risco'!H321</f>
        <v>0</v>
      </c>
      <c r="H321" s="772"/>
      <c r="I321" s="780"/>
      <c r="J321" s="210" t="s">
        <v>28</v>
      </c>
      <c r="K321" s="211"/>
      <c r="L321" s="210" t="s">
        <v>28</v>
      </c>
      <c r="M321" s="210" t="s">
        <v>28</v>
      </c>
      <c r="N321" s="210" t="s">
        <v>28</v>
      </c>
      <c r="O321" s="210" t="s">
        <v>28</v>
      </c>
      <c r="P321" s="210" t="s">
        <v>265</v>
      </c>
      <c r="Q321" s="211"/>
      <c r="R321" s="60" t="str">
        <f t="shared" si="4"/>
        <v/>
      </c>
    </row>
    <row r="322" spans="2:18" s="78" customFormat="1" ht="15.6" customHeight="1" thickTop="1" thickBot="1" x14ac:dyDescent="0.25">
      <c r="B322" s="455"/>
      <c r="C322" s="462"/>
      <c r="D322" s="464" t="str">
        <f>'Mapa de Risco'!D322:D331</f>
        <v>FCS.08</v>
      </c>
      <c r="E322" s="471">
        <f>'Mapa de Risco'!E322:E331</f>
        <v>0</v>
      </c>
      <c r="F322" s="771" t="str">
        <f>'Mapa de Risco'!G322:G331</f>
        <v>Evento 32</v>
      </c>
      <c r="G322" s="217">
        <f>'Mapa de Risco'!H322</f>
        <v>0</v>
      </c>
      <c r="H322" s="772" t="str">
        <f>'Avaliar os Controles Existent.'!AD322:AD331</f>
        <v/>
      </c>
      <c r="I322" s="779">
        <f>'Plano de ação'!I322:I331</f>
        <v>0</v>
      </c>
      <c r="J322" s="210" t="s">
        <v>28</v>
      </c>
      <c r="K322" s="211"/>
      <c r="L322" s="210" t="s">
        <v>28</v>
      </c>
      <c r="M322" s="210" t="s">
        <v>28</v>
      </c>
      <c r="N322" s="210" t="s">
        <v>28</v>
      </c>
      <c r="O322" s="210" t="s">
        <v>28</v>
      </c>
      <c r="P322" s="210" t="s">
        <v>265</v>
      </c>
      <c r="Q322" s="211"/>
      <c r="R322" s="60" t="str">
        <f t="shared" si="4"/>
        <v/>
      </c>
    </row>
    <row r="323" spans="2:18" s="78" customFormat="1" ht="15.6" customHeight="1" thickTop="1" thickBot="1" x14ac:dyDescent="0.25">
      <c r="B323" s="455"/>
      <c r="C323" s="462"/>
      <c r="D323" s="465"/>
      <c r="E323" s="472"/>
      <c r="F323" s="771"/>
      <c r="G323" s="217">
        <f>'Mapa de Risco'!H323</f>
        <v>0</v>
      </c>
      <c r="H323" s="772"/>
      <c r="I323" s="779"/>
      <c r="J323" s="210" t="s">
        <v>28</v>
      </c>
      <c r="K323" s="211"/>
      <c r="L323" s="210" t="s">
        <v>28</v>
      </c>
      <c r="M323" s="210" t="s">
        <v>28</v>
      </c>
      <c r="N323" s="210" t="s">
        <v>28</v>
      </c>
      <c r="O323" s="210" t="s">
        <v>28</v>
      </c>
      <c r="P323" s="210" t="s">
        <v>265</v>
      </c>
      <c r="Q323" s="211"/>
      <c r="R323" s="60" t="str">
        <f t="shared" si="4"/>
        <v/>
      </c>
    </row>
    <row r="324" spans="2:18" s="78" customFormat="1" ht="15.6" customHeight="1" thickTop="1" thickBot="1" x14ac:dyDescent="0.25">
      <c r="B324" s="455"/>
      <c r="C324" s="462"/>
      <c r="D324" s="465"/>
      <c r="E324" s="472"/>
      <c r="F324" s="771"/>
      <c r="G324" s="217">
        <f>'Mapa de Risco'!H324</f>
        <v>0</v>
      </c>
      <c r="H324" s="772"/>
      <c r="I324" s="779"/>
      <c r="J324" s="210" t="s">
        <v>28</v>
      </c>
      <c r="K324" s="211"/>
      <c r="L324" s="210" t="s">
        <v>28</v>
      </c>
      <c r="M324" s="210" t="s">
        <v>28</v>
      </c>
      <c r="N324" s="210" t="s">
        <v>28</v>
      </c>
      <c r="O324" s="210" t="s">
        <v>28</v>
      </c>
      <c r="P324" s="210" t="s">
        <v>265</v>
      </c>
      <c r="Q324" s="211"/>
      <c r="R324" s="60" t="str">
        <f t="shared" si="4"/>
        <v/>
      </c>
    </row>
    <row r="325" spans="2:18" s="78" customFormat="1" ht="15.6" customHeight="1" thickTop="1" thickBot="1" x14ac:dyDescent="0.25">
      <c r="B325" s="455"/>
      <c r="C325" s="462"/>
      <c r="D325" s="465"/>
      <c r="E325" s="472"/>
      <c r="F325" s="771"/>
      <c r="G325" s="217">
        <f>'Mapa de Risco'!H325</f>
        <v>0</v>
      </c>
      <c r="H325" s="772"/>
      <c r="I325" s="779"/>
      <c r="J325" s="210" t="s">
        <v>28</v>
      </c>
      <c r="K325" s="211"/>
      <c r="L325" s="210" t="s">
        <v>28</v>
      </c>
      <c r="M325" s="210" t="s">
        <v>28</v>
      </c>
      <c r="N325" s="210" t="s">
        <v>28</v>
      </c>
      <c r="O325" s="210" t="s">
        <v>28</v>
      </c>
      <c r="P325" s="210" t="s">
        <v>265</v>
      </c>
      <c r="Q325" s="211"/>
      <c r="R325" s="60" t="str">
        <f t="shared" si="4"/>
        <v/>
      </c>
    </row>
    <row r="326" spans="2:18" s="78" customFormat="1" ht="15.6" customHeight="1" thickTop="1" thickBot="1" x14ac:dyDescent="0.25">
      <c r="B326" s="455"/>
      <c r="C326" s="462"/>
      <c r="D326" s="465"/>
      <c r="E326" s="472"/>
      <c r="F326" s="771"/>
      <c r="G326" s="217">
        <f>'Mapa de Risco'!H326</f>
        <v>0</v>
      </c>
      <c r="H326" s="772"/>
      <c r="I326" s="779"/>
      <c r="J326" s="210" t="s">
        <v>28</v>
      </c>
      <c r="K326" s="211"/>
      <c r="L326" s="210" t="s">
        <v>28</v>
      </c>
      <c r="M326" s="210" t="s">
        <v>28</v>
      </c>
      <c r="N326" s="210" t="s">
        <v>28</v>
      </c>
      <c r="O326" s="210" t="s">
        <v>28</v>
      </c>
      <c r="P326" s="210" t="s">
        <v>265</v>
      </c>
      <c r="Q326" s="211"/>
      <c r="R326" s="60" t="str">
        <f t="shared" si="4"/>
        <v/>
      </c>
    </row>
    <row r="327" spans="2:18" s="78" customFormat="1" ht="15.6" customHeight="1" thickTop="1" thickBot="1" x14ac:dyDescent="0.25">
      <c r="B327" s="455"/>
      <c r="C327" s="462"/>
      <c r="D327" s="465"/>
      <c r="E327" s="472"/>
      <c r="F327" s="771"/>
      <c r="G327" s="217">
        <f>'Mapa de Risco'!H327</f>
        <v>0</v>
      </c>
      <c r="H327" s="772"/>
      <c r="I327" s="779"/>
      <c r="J327" s="210" t="s">
        <v>28</v>
      </c>
      <c r="K327" s="211"/>
      <c r="L327" s="210" t="s">
        <v>28</v>
      </c>
      <c r="M327" s="210" t="s">
        <v>28</v>
      </c>
      <c r="N327" s="210" t="s">
        <v>28</v>
      </c>
      <c r="O327" s="210" t="s">
        <v>28</v>
      </c>
      <c r="P327" s="210" t="s">
        <v>265</v>
      </c>
      <c r="Q327" s="211"/>
      <c r="R327" s="60" t="str">
        <f t="shared" si="4"/>
        <v/>
      </c>
    </row>
    <row r="328" spans="2:18" s="78" customFormat="1" ht="15.6" customHeight="1" thickTop="1" thickBot="1" x14ac:dyDescent="0.25">
      <c r="B328" s="455"/>
      <c r="C328" s="462"/>
      <c r="D328" s="465"/>
      <c r="E328" s="472"/>
      <c r="F328" s="771"/>
      <c r="G328" s="217">
        <f>'Mapa de Risco'!H328</f>
        <v>0</v>
      </c>
      <c r="H328" s="772"/>
      <c r="I328" s="779"/>
      <c r="J328" s="210" t="s">
        <v>28</v>
      </c>
      <c r="K328" s="211"/>
      <c r="L328" s="210" t="s">
        <v>28</v>
      </c>
      <c r="M328" s="210" t="s">
        <v>28</v>
      </c>
      <c r="N328" s="210" t="s">
        <v>28</v>
      </c>
      <c r="O328" s="210" t="s">
        <v>28</v>
      </c>
      <c r="P328" s="210" t="s">
        <v>265</v>
      </c>
      <c r="Q328" s="211"/>
      <c r="R328" s="60" t="str">
        <f t="shared" si="4"/>
        <v/>
      </c>
    </row>
    <row r="329" spans="2:18" s="78" customFormat="1" ht="15.6" customHeight="1" thickTop="1" thickBot="1" x14ac:dyDescent="0.25">
      <c r="B329" s="455"/>
      <c r="C329" s="462"/>
      <c r="D329" s="465"/>
      <c r="E329" s="472"/>
      <c r="F329" s="771"/>
      <c r="G329" s="217">
        <f>'Mapa de Risco'!H329</f>
        <v>0</v>
      </c>
      <c r="H329" s="772"/>
      <c r="I329" s="779"/>
      <c r="J329" s="210" t="s">
        <v>28</v>
      </c>
      <c r="K329" s="211"/>
      <c r="L329" s="210" t="s">
        <v>28</v>
      </c>
      <c r="M329" s="210" t="s">
        <v>28</v>
      </c>
      <c r="N329" s="210" t="s">
        <v>28</v>
      </c>
      <c r="O329" s="210" t="s">
        <v>28</v>
      </c>
      <c r="P329" s="210" t="s">
        <v>265</v>
      </c>
      <c r="Q329" s="211"/>
      <c r="R329" s="60" t="str">
        <f t="shared" si="4"/>
        <v/>
      </c>
    </row>
    <row r="330" spans="2:18" s="78" customFormat="1" ht="15.6" customHeight="1" thickTop="1" thickBot="1" x14ac:dyDescent="0.25">
      <c r="B330" s="455"/>
      <c r="C330" s="462"/>
      <c r="D330" s="465"/>
      <c r="E330" s="472"/>
      <c r="F330" s="771"/>
      <c r="G330" s="217">
        <f>'Mapa de Risco'!H330</f>
        <v>0</v>
      </c>
      <c r="H330" s="772"/>
      <c r="I330" s="779"/>
      <c r="J330" s="210" t="s">
        <v>28</v>
      </c>
      <c r="K330" s="211"/>
      <c r="L330" s="210" t="s">
        <v>28</v>
      </c>
      <c r="M330" s="210" t="s">
        <v>28</v>
      </c>
      <c r="N330" s="210" t="s">
        <v>28</v>
      </c>
      <c r="O330" s="210" t="s">
        <v>28</v>
      </c>
      <c r="P330" s="210" t="s">
        <v>265</v>
      </c>
      <c r="Q330" s="211"/>
      <c r="R330" s="60" t="str">
        <f t="shared" si="4"/>
        <v/>
      </c>
    </row>
    <row r="331" spans="2:18" s="78" customFormat="1" ht="15.6" customHeight="1" thickTop="1" thickBot="1" x14ac:dyDescent="0.25">
      <c r="B331" s="456"/>
      <c r="C331" s="463"/>
      <c r="D331" s="466"/>
      <c r="E331" s="473"/>
      <c r="F331" s="771"/>
      <c r="G331" s="217">
        <f>'Mapa de Risco'!H331</f>
        <v>0</v>
      </c>
      <c r="H331" s="772"/>
      <c r="I331" s="780"/>
      <c r="J331" s="210" t="s">
        <v>28</v>
      </c>
      <c r="K331" s="211"/>
      <c r="L331" s="210" t="s">
        <v>28</v>
      </c>
      <c r="M331" s="210" t="s">
        <v>28</v>
      </c>
      <c r="N331" s="210" t="s">
        <v>28</v>
      </c>
      <c r="O331" s="210" t="s">
        <v>28</v>
      </c>
      <c r="P331" s="210" t="s">
        <v>265</v>
      </c>
      <c r="Q331" s="211"/>
      <c r="R331" s="60" t="str">
        <f t="shared" si="4"/>
        <v/>
      </c>
    </row>
    <row r="332" spans="2:18" s="78" customFormat="1" ht="15.6" customHeight="1" thickTop="1" thickBot="1" x14ac:dyDescent="0.25">
      <c r="B332" s="457" t="str">
        <f>'Mapa de Risco'!B332:B411</f>
        <v>Subp.05</v>
      </c>
      <c r="C332" s="458">
        <f>'Mapa de Risco'!C332:C411</f>
        <v>0</v>
      </c>
      <c r="D332" s="445" t="str">
        <f>'Mapa de Risco'!D332:D341</f>
        <v>FCS.01</v>
      </c>
      <c r="E332" s="470">
        <f>'Mapa de Risco'!E332:E341</f>
        <v>0</v>
      </c>
      <c r="F332" s="766" t="str">
        <f>'Mapa de Risco'!G332:G341</f>
        <v>Evento 33</v>
      </c>
      <c r="G332" s="125">
        <f>'Mapa de Risco'!H332</f>
        <v>0</v>
      </c>
      <c r="H332" s="770" t="str">
        <f>'Avaliar os Controles Existent.'!AD332:AD341</f>
        <v/>
      </c>
      <c r="I332" s="781">
        <f>'Plano de ação'!I332:I341</f>
        <v>0</v>
      </c>
      <c r="J332" s="207" t="s">
        <v>28</v>
      </c>
      <c r="K332" s="208"/>
      <c r="L332" s="207" t="s">
        <v>28</v>
      </c>
      <c r="M332" s="207" t="s">
        <v>28</v>
      </c>
      <c r="N332" s="207" t="s">
        <v>28</v>
      </c>
      <c r="O332" s="207" t="s">
        <v>28</v>
      </c>
      <c r="P332" s="207" t="s">
        <v>265</v>
      </c>
      <c r="Q332" s="208"/>
      <c r="R332" s="9" t="str">
        <f t="shared" si="4"/>
        <v/>
      </c>
    </row>
    <row r="333" spans="2:18" s="78" customFormat="1" ht="15.6" customHeight="1" thickTop="1" thickBot="1" x14ac:dyDescent="0.25">
      <c r="B333" s="446"/>
      <c r="C333" s="459"/>
      <c r="D333" s="446"/>
      <c r="E333" s="459"/>
      <c r="F333" s="766"/>
      <c r="G333" s="125">
        <f>'Mapa de Risco'!H333</f>
        <v>0</v>
      </c>
      <c r="H333" s="770"/>
      <c r="I333" s="781"/>
      <c r="J333" s="207" t="s">
        <v>28</v>
      </c>
      <c r="K333" s="208"/>
      <c r="L333" s="207" t="s">
        <v>28</v>
      </c>
      <c r="M333" s="207" t="s">
        <v>28</v>
      </c>
      <c r="N333" s="207" t="s">
        <v>28</v>
      </c>
      <c r="O333" s="207" t="s">
        <v>28</v>
      </c>
      <c r="P333" s="207" t="s">
        <v>265</v>
      </c>
      <c r="Q333" s="208"/>
      <c r="R333" s="9" t="str">
        <f t="shared" ref="R333:R396" si="5">IF(Q333="","",IF(Q333="Concluído",4,IF(Q333="Em andamento",3,IF(Q333="Atrasado",2,IF(Q333="Não iniciado",1)))))</f>
        <v/>
      </c>
    </row>
    <row r="334" spans="2:18" s="78" customFormat="1" ht="15.6" customHeight="1" thickTop="1" thickBot="1" x14ac:dyDescent="0.25">
      <c r="B334" s="446"/>
      <c r="C334" s="459"/>
      <c r="D334" s="446"/>
      <c r="E334" s="459"/>
      <c r="F334" s="766"/>
      <c r="G334" s="125">
        <f>'Mapa de Risco'!H334</f>
        <v>0</v>
      </c>
      <c r="H334" s="770"/>
      <c r="I334" s="781"/>
      <c r="J334" s="207" t="s">
        <v>28</v>
      </c>
      <c r="K334" s="208"/>
      <c r="L334" s="207" t="s">
        <v>28</v>
      </c>
      <c r="M334" s="207" t="s">
        <v>28</v>
      </c>
      <c r="N334" s="207" t="s">
        <v>28</v>
      </c>
      <c r="O334" s="207" t="s">
        <v>28</v>
      </c>
      <c r="P334" s="207" t="s">
        <v>265</v>
      </c>
      <c r="Q334" s="208"/>
      <c r="R334" s="9" t="str">
        <f t="shared" si="5"/>
        <v/>
      </c>
    </row>
    <row r="335" spans="2:18" s="78" customFormat="1" ht="15.6" customHeight="1" thickTop="1" thickBot="1" x14ac:dyDescent="0.25">
      <c r="B335" s="446"/>
      <c r="C335" s="459"/>
      <c r="D335" s="446"/>
      <c r="E335" s="459"/>
      <c r="F335" s="766"/>
      <c r="G335" s="125">
        <f>'Mapa de Risco'!H335</f>
        <v>0</v>
      </c>
      <c r="H335" s="770"/>
      <c r="I335" s="781"/>
      <c r="J335" s="207" t="s">
        <v>28</v>
      </c>
      <c r="K335" s="208"/>
      <c r="L335" s="207" t="s">
        <v>28</v>
      </c>
      <c r="M335" s="207" t="s">
        <v>28</v>
      </c>
      <c r="N335" s="207" t="s">
        <v>28</v>
      </c>
      <c r="O335" s="207" t="s">
        <v>28</v>
      </c>
      <c r="P335" s="207" t="s">
        <v>265</v>
      </c>
      <c r="Q335" s="208"/>
      <c r="R335" s="9" t="str">
        <f t="shared" si="5"/>
        <v/>
      </c>
    </row>
    <row r="336" spans="2:18" s="78" customFormat="1" ht="15.6" customHeight="1" thickTop="1" thickBot="1" x14ac:dyDescent="0.25">
      <c r="B336" s="446"/>
      <c r="C336" s="459"/>
      <c r="D336" s="446"/>
      <c r="E336" s="459"/>
      <c r="F336" s="766"/>
      <c r="G336" s="125">
        <f>'Mapa de Risco'!H336</f>
        <v>0</v>
      </c>
      <c r="H336" s="770"/>
      <c r="I336" s="781"/>
      <c r="J336" s="207" t="s">
        <v>28</v>
      </c>
      <c r="K336" s="208"/>
      <c r="L336" s="207" t="s">
        <v>28</v>
      </c>
      <c r="M336" s="207" t="s">
        <v>28</v>
      </c>
      <c r="N336" s="207" t="s">
        <v>28</v>
      </c>
      <c r="O336" s="207" t="s">
        <v>28</v>
      </c>
      <c r="P336" s="207" t="s">
        <v>265</v>
      </c>
      <c r="Q336" s="208"/>
      <c r="R336" s="9" t="str">
        <f t="shared" si="5"/>
        <v/>
      </c>
    </row>
    <row r="337" spans="2:18" s="78" customFormat="1" ht="15.6" customHeight="1" thickTop="1" thickBot="1" x14ac:dyDescent="0.25">
      <c r="B337" s="446"/>
      <c r="C337" s="459"/>
      <c r="D337" s="446"/>
      <c r="E337" s="459"/>
      <c r="F337" s="766"/>
      <c r="G337" s="125">
        <f>'Mapa de Risco'!H337</f>
        <v>0</v>
      </c>
      <c r="H337" s="770"/>
      <c r="I337" s="781"/>
      <c r="J337" s="207" t="s">
        <v>28</v>
      </c>
      <c r="K337" s="208"/>
      <c r="L337" s="207" t="s">
        <v>28</v>
      </c>
      <c r="M337" s="207" t="s">
        <v>28</v>
      </c>
      <c r="N337" s="207" t="s">
        <v>28</v>
      </c>
      <c r="O337" s="207" t="s">
        <v>28</v>
      </c>
      <c r="P337" s="207" t="s">
        <v>265</v>
      </c>
      <c r="Q337" s="208"/>
      <c r="R337" s="9" t="str">
        <f t="shared" si="5"/>
        <v/>
      </c>
    </row>
    <row r="338" spans="2:18" s="78" customFormat="1" ht="15.6" customHeight="1" thickTop="1" thickBot="1" x14ac:dyDescent="0.25">
      <c r="B338" s="446"/>
      <c r="C338" s="459"/>
      <c r="D338" s="446"/>
      <c r="E338" s="459"/>
      <c r="F338" s="766"/>
      <c r="G338" s="125">
        <f>'Mapa de Risco'!H338</f>
        <v>0</v>
      </c>
      <c r="H338" s="770"/>
      <c r="I338" s="781"/>
      <c r="J338" s="207" t="s">
        <v>28</v>
      </c>
      <c r="K338" s="208"/>
      <c r="L338" s="207" t="s">
        <v>28</v>
      </c>
      <c r="M338" s="207" t="s">
        <v>28</v>
      </c>
      <c r="N338" s="207" t="s">
        <v>28</v>
      </c>
      <c r="O338" s="207" t="s">
        <v>28</v>
      </c>
      <c r="P338" s="207" t="s">
        <v>265</v>
      </c>
      <c r="Q338" s="208"/>
      <c r="R338" s="9" t="str">
        <f t="shared" si="5"/>
        <v/>
      </c>
    </row>
    <row r="339" spans="2:18" s="78" customFormat="1" ht="15.6" customHeight="1" thickTop="1" thickBot="1" x14ac:dyDescent="0.25">
      <c r="B339" s="446"/>
      <c r="C339" s="459"/>
      <c r="D339" s="446"/>
      <c r="E339" s="459"/>
      <c r="F339" s="766"/>
      <c r="G339" s="125">
        <f>'Mapa de Risco'!H339</f>
        <v>0</v>
      </c>
      <c r="H339" s="770"/>
      <c r="I339" s="781"/>
      <c r="J339" s="207" t="s">
        <v>28</v>
      </c>
      <c r="K339" s="208"/>
      <c r="L339" s="207" t="s">
        <v>28</v>
      </c>
      <c r="M339" s="207" t="s">
        <v>28</v>
      </c>
      <c r="N339" s="207" t="s">
        <v>28</v>
      </c>
      <c r="O339" s="207" t="s">
        <v>28</v>
      </c>
      <c r="P339" s="207" t="s">
        <v>265</v>
      </c>
      <c r="Q339" s="208"/>
      <c r="R339" s="9" t="str">
        <f t="shared" si="5"/>
        <v/>
      </c>
    </row>
    <row r="340" spans="2:18" s="78" customFormat="1" ht="15.6" customHeight="1" thickTop="1" thickBot="1" x14ac:dyDescent="0.25">
      <c r="B340" s="446"/>
      <c r="C340" s="459"/>
      <c r="D340" s="446"/>
      <c r="E340" s="459"/>
      <c r="F340" s="766"/>
      <c r="G340" s="125">
        <f>'Mapa de Risco'!H340</f>
        <v>0</v>
      </c>
      <c r="H340" s="770"/>
      <c r="I340" s="781"/>
      <c r="J340" s="207" t="s">
        <v>28</v>
      </c>
      <c r="K340" s="208"/>
      <c r="L340" s="207" t="s">
        <v>28</v>
      </c>
      <c r="M340" s="207" t="s">
        <v>28</v>
      </c>
      <c r="N340" s="207" t="s">
        <v>28</v>
      </c>
      <c r="O340" s="207" t="s">
        <v>28</v>
      </c>
      <c r="P340" s="207" t="s">
        <v>265</v>
      </c>
      <c r="Q340" s="208"/>
      <c r="R340" s="9" t="str">
        <f t="shared" si="5"/>
        <v/>
      </c>
    </row>
    <row r="341" spans="2:18" s="78" customFormat="1" ht="15.6" customHeight="1" thickTop="1" thickBot="1" x14ac:dyDescent="0.25">
      <c r="B341" s="446"/>
      <c r="C341" s="459"/>
      <c r="D341" s="447"/>
      <c r="E341" s="460"/>
      <c r="F341" s="766"/>
      <c r="G341" s="125">
        <f>'Mapa de Risco'!H341</f>
        <v>0</v>
      </c>
      <c r="H341" s="770"/>
      <c r="I341" s="782"/>
      <c r="J341" s="207" t="s">
        <v>28</v>
      </c>
      <c r="K341" s="208"/>
      <c r="L341" s="207" t="s">
        <v>28</v>
      </c>
      <c r="M341" s="207" t="s">
        <v>28</v>
      </c>
      <c r="N341" s="207" t="s">
        <v>28</v>
      </c>
      <c r="O341" s="207" t="s">
        <v>28</v>
      </c>
      <c r="P341" s="207" t="s">
        <v>265</v>
      </c>
      <c r="Q341" s="208"/>
      <c r="R341" s="9" t="str">
        <f t="shared" si="5"/>
        <v/>
      </c>
    </row>
    <row r="342" spans="2:18" s="78" customFormat="1" ht="15.6" customHeight="1" thickTop="1" thickBot="1" x14ac:dyDescent="0.25">
      <c r="B342" s="446"/>
      <c r="C342" s="459"/>
      <c r="D342" s="445" t="str">
        <f>'Mapa de Risco'!D342:D351</f>
        <v>FCS.02</v>
      </c>
      <c r="E342" s="470">
        <f>'Mapa de Risco'!E342:E351</f>
        <v>0</v>
      </c>
      <c r="F342" s="766" t="str">
        <f>'Mapa de Risco'!G342:G351</f>
        <v>Evento 34</v>
      </c>
      <c r="G342" s="125">
        <f>'Mapa de Risco'!H342</f>
        <v>0</v>
      </c>
      <c r="H342" s="770" t="str">
        <f>'Avaliar os Controles Existent.'!AD342:AD351</f>
        <v/>
      </c>
      <c r="I342" s="781">
        <f>'Plano de ação'!I342:I351</f>
        <v>0</v>
      </c>
      <c r="J342" s="207" t="s">
        <v>28</v>
      </c>
      <c r="K342" s="208"/>
      <c r="L342" s="207" t="s">
        <v>28</v>
      </c>
      <c r="M342" s="207" t="s">
        <v>28</v>
      </c>
      <c r="N342" s="207" t="s">
        <v>28</v>
      </c>
      <c r="O342" s="207" t="s">
        <v>28</v>
      </c>
      <c r="P342" s="207" t="s">
        <v>265</v>
      </c>
      <c r="Q342" s="208"/>
      <c r="R342" s="9" t="str">
        <f t="shared" si="5"/>
        <v/>
      </c>
    </row>
    <row r="343" spans="2:18" s="78" customFormat="1" ht="15.6" customHeight="1" thickTop="1" thickBot="1" x14ac:dyDescent="0.25">
      <c r="B343" s="446"/>
      <c r="C343" s="459"/>
      <c r="D343" s="446"/>
      <c r="E343" s="459"/>
      <c r="F343" s="766"/>
      <c r="G343" s="125">
        <f>'Mapa de Risco'!H343</f>
        <v>0</v>
      </c>
      <c r="H343" s="770"/>
      <c r="I343" s="781"/>
      <c r="J343" s="207" t="s">
        <v>28</v>
      </c>
      <c r="K343" s="208"/>
      <c r="L343" s="207" t="s">
        <v>28</v>
      </c>
      <c r="M343" s="207" t="s">
        <v>28</v>
      </c>
      <c r="N343" s="207" t="s">
        <v>28</v>
      </c>
      <c r="O343" s="207" t="s">
        <v>28</v>
      </c>
      <c r="P343" s="207" t="s">
        <v>265</v>
      </c>
      <c r="Q343" s="208"/>
      <c r="R343" s="9" t="str">
        <f t="shared" si="5"/>
        <v/>
      </c>
    </row>
    <row r="344" spans="2:18" s="78" customFormat="1" ht="15.6" customHeight="1" thickTop="1" thickBot="1" x14ac:dyDescent="0.25">
      <c r="B344" s="446"/>
      <c r="C344" s="459"/>
      <c r="D344" s="446"/>
      <c r="E344" s="459"/>
      <c r="F344" s="766"/>
      <c r="G344" s="125">
        <f>'Mapa de Risco'!H344</f>
        <v>0</v>
      </c>
      <c r="H344" s="770"/>
      <c r="I344" s="781"/>
      <c r="J344" s="207" t="s">
        <v>28</v>
      </c>
      <c r="K344" s="208"/>
      <c r="L344" s="207" t="s">
        <v>28</v>
      </c>
      <c r="M344" s="207" t="s">
        <v>28</v>
      </c>
      <c r="N344" s="207" t="s">
        <v>28</v>
      </c>
      <c r="O344" s="207" t="s">
        <v>28</v>
      </c>
      <c r="P344" s="207" t="s">
        <v>265</v>
      </c>
      <c r="Q344" s="208"/>
      <c r="R344" s="9" t="str">
        <f t="shared" si="5"/>
        <v/>
      </c>
    </row>
    <row r="345" spans="2:18" s="78" customFormat="1" ht="15.6" customHeight="1" thickTop="1" thickBot="1" x14ac:dyDescent="0.25">
      <c r="B345" s="446"/>
      <c r="C345" s="459"/>
      <c r="D345" s="446"/>
      <c r="E345" s="459"/>
      <c r="F345" s="766"/>
      <c r="G345" s="125">
        <f>'Mapa de Risco'!H345</f>
        <v>0</v>
      </c>
      <c r="H345" s="770"/>
      <c r="I345" s="781"/>
      <c r="J345" s="207" t="s">
        <v>28</v>
      </c>
      <c r="K345" s="208"/>
      <c r="L345" s="207" t="s">
        <v>28</v>
      </c>
      <c r="M345" s="207" t="s">
        <v>28</v>
      </c>
      <c r="N345" s="207" t="s">
        <v>28</v>
      </c>
      <c r="O345" s="207" t="s">
        <v>28</v>
      </c>
      <c r="P345" s="207" t="s">
        <v>265</v>
      </c>
      <c r="Q345" s="208"/>
      <c r="R345" s="9" t="str">
        <f t="shared" si="5"/>
        <v/>
      </c>
    </row>
    <row r="346" spans="2:18" s="78" customFormat="1" ht="15.6" customHeight="1" thickTop="1" thickBot="1" x14ac:dyDescent="0.25">
      <c r="B346" s="446"/>
      <c r="C346" s="459"/>
      <c r="D346" s="446"/>
      <c r="E346" s="459"/>
      <c r="F346" s="766"/>
      <c r="G346" s="125">
        <f>'Mapa de Risco'!H346</f>
        <v>0</v>
      </c>
      <c r="H346" s="770"/>
      <c r="I346" s="781"/>
      <c r="J346" s="207" t="s">
        <v>28</v>
      </c>
      <c r="K346" s="208"/>
      <c r="L346" s="207" t="s">
        <v>28</v>
      </c>
      <c r="M346" s="207" t="s">
        <v>28</v>
      </c>
      <c r="N346" s="207" t="s">
        <v>28</v>
      </c>
      <c r="O346" s="207" t="s">
        <v>28</v>
      </c>
      <c r="P346" s="207" t="s">
        <v>265</v>
      </c>
      <c r="Q346" s="208"/>
      <c r="R346" s="9" t="str">
        <f t="shared" si="5"/>
        <v/>
      </c>
    </row>
    <row r="347" spans="2:18" s="78" customFormat="1" ht="15.6" customHeight="1" thickTop="1" thickBot="1" x14ac:dyDescent="0.25">
      <c r="B347" s="446"/>
      <c r="C347" s="459"/>
      <c r="D347" s="446"/>
      <c r="E347" s="459"/>
      <c r="F347" s="766"/>
      <c r="G347" s="125">
        <f>'Mapa de Risco'!H347</f>
        <v>0</v>
      </c>
      <c r="H347" s="770"/>
      <c r="I347" s="781"/>
      <c r="J347" s="207" t="s">
        <v>28</v>
      </c>
      <c r="K347" s="208"/>
      <c r="L347" s="207" t="s">
        <v>28</v>
      </c>
      <c r="M347" s="207" t="s">
        <v>28</v>
      </c>
      <c r="N347" s="207" t="s">
        <v>28</v>
      </c>
      <c r="O347" s="207" t="s">
        <v>28</v>
      </c>
      <c r="P347" s="207" t="s">
        <v>265</v>
      </c>
      <c r="Q347" s="208"/>
      <c r="R347" s="9" t="str">
        <f t="shared" si="5"/>
        <v/>
      </c>
    </row>
    <row r="348" spans="2:18" s="78" customFormat="1" ht="15.6" customHeight="1" thickTop="1" thickBot="1" x14ac:dyDescent="0.25">
      <c r="B348" s="446"/>
      <c r="C348" s="459"/>
      <c r="D348" s="446"/>
      <c r="E348" s="459"/>
      <c r="F348" s="766"/>
      <c r="G348" s="125">
        <f>'Mapa de Risco'!H348</f>
        <v>0</v>
      </c>
      <c r="H348" s="770"/>
      <c r="I348" s="781"/>
      <c r="J348" s="207" t="s">
        <v>28</v>
      </c>
      <c r="K348" s="208"/>
      <c r="L348" s="207" t="s">
        <v>28</v>
      </c>
      <c r="M348" s="207" t="s">
        <v>28</v>
      </c>
      <c r="N348" s="207" t="s">
        <v>28</v>
      </c>
      <c r="O348" s="207" t="s">
        <v>28</v>
      </c>
      <c r="P348" s="207" t="s">
        <v>265</v>
      </c>
      <c r="Q348" s="208"/>
      <c r="R348" s="9" t="str">
        <f t="shared" si="5"/>
        <v/>
      </c>
    </row>
    <row r="349" spans="2:18" s="78" customFormat="1" ht="15.6" customHeight="1" thickTop="1" thickBot="1" x14ac:dyDescent="0.25">
      <c r="B349" s="446"/>
      <c r="C349" s="459"/>
      <c r="D349" s="446"/>
      <c r="E349" s="459"/>
      <c r="F349" s="766"/>
      <c r="G349" s="125">
        <f>'Mapa de Risco'!H349</f>
        <v>0</v>
      </c>
      <c r="H349" s="770"/>
      <c r="I349" s="781"/>
      <c r="J349" s="207" t="s">
        <v>28</v>
      </c>
      <c r="K349" s="208"/>
      <c r="L349" s="207" t="s">
        <v>28</v>
      </c>
      <c r="M349" s="207" t="s">
        <v>28</v>
      </c>
      <c r="N349" s="207" t="s">
        <v>28</v>
      </c>
      <c r="O349" s="207" t="s">
        <v>28</v>
      </c>
      <c r="P349" s="207" t="s">
        <v>265</v>
      </c>
      <c r="Q349" s="208"/>
      <c r="R349" s="9" t="str">
        <f t="shared" si="5"/>
        <v/>
      </c>
    </row>
    <row r="350" spans="2:18" s="78" customFormat="1" ht="15.6" customHeight="1" thickTop="1" thickBot="1" x14ac:dyDescent="0.25">
      <c r="B350" s="446"/>
      <c r="C350" s="459"/>
      <c r="D350" s="446"/>
      <c r="E350" s="459"/>
      <c r="F350" s="766"/>
      <c r="G350" s="125">
        <f>'Mapa de Risco'!H350</f>
        <v>0</v>
      </c>
      <c r="H350" s="770"/>
      <c r="I350" s="781"/>
      <c r="J350" s="207" t="s">
        <v>28</v>
      </c>
      <c r="K350" s="208"/>
      <c r="L350" s="207" t="s">
        <v>28</v>
      </c>
      <c r="M350" s="207" t="s">
        <v>28</v>
      </c>
      <c r="N350" s="207" t="s">
        <v>28</v>
      </c>
      <c r="O350" s="207" t="s">
        <v>28</v>
      </c>
      <c r="P350" s="207" t="s">
        <v>265</v>
      </c>
      <c r="Q350" s="208"/>
      <c r="R350" s="9" t="str">
        <f t="shared" si="5"/>
        <v/>
      </c>
    </row>
    <row r="351" spans="2:18" s="78" customFormat="1" ht="15.6" customHeight="1" thickTop="1" thickBot="1" x14ac:dyDescent="0.25">
      <c r="B351" s="446"/>
      <c r="C351" s="459"/>
      <c r="D351" s="447"/>
      <c r="E351" s="460"/>
      <c r="F351" s="766"/>
      <c r="G351" s="125">
        <f>'Mapa de Risco'!H351</f>
        <v>0</v>
      </c>
      <c r="H351" s="770"/>
      <c r="I351" s="782"/>
      <c r="J351" s="207" t="s">
        <v>28</v>
      </c>
      <c r="K351" s="208"/>
      <c r="L351" s="207" t="s">
        <v>28</v>
      </c>
      <c r="M351" s="207" t="s">
        <v>28</v>
      </c>
      <c r="N351" s="207" t="s">
        <v>28</v>
      </c>
      <c r="O351" s="207" t="s">
        <v>28</v>
      </c>
      <c r="P351" s="207" t="s">
        <v>265</v>
      </c>
      <c r="Q351" s="208"/>
      <c r="R351" s="9" t="str">
        <f t="shared" si="5"/>
        <v/>
      </c>
    </row>
    <row r="352" spans="2:18" s="78" customFormat="1" ht="15.6" customHeight="1" thickTop="1" thickBot="1" x14ac:dyDescent="0.25">
      <c r="B352" s="446"/>
      <c r="C352" s="459"/>
      <c r="D352" s="445" t="str">
        <f>'Mapa de Risco'!D352:D361</f>
        <v>FCS.03</v>
      </c>
      <c r="E352" s="470">
        <f>'Mapa de Risco'!E352:E361</f>
        <v>0</v>
      </c>
      <c r="F352" s="766" t="str">
        <f>'Mapa de Risco'!G352:G361</f>
        <v>Evento 35</v>
      </c>
      <c r="G352" s="125">
        <f>'Mapa de Risco'!H352</f>
        <v>0</v>
      </c>
      <c r="H352" s="770" t="str">
        <f>'Avaliar os Controles Existent.'!AD352:AD361</f>
        <v/>
      </c>
      <c r="I352" s="781">
        <f>'Plano de ação'!I352:I361</f>
        <v>0</v>
      </c>
      <c r="J352" s="207" t="s">
        <v>28</v>
      </c>
      <c r="K352" s="208"/>
      <c r="L352" s="207" t="s">
        <v>28</v>
      </c>
      <c r="M352" s="207" t="s">
        <v>28</v>
      </c>
      <c r="N352" s="207" t="s">
        <v>28</v>
      </c>
      <c r="O352" s="207" t="s">
        <v>28</v>
      </c>
      <c r="P352" s="207" t="s">
        <v>265</v>
      </c>
      <c r="Q352" s="208"/>
      <c r="R352" s="9" t="str">
        <f t="shared" si="5"/>
        <v/>
      </c>
    </row>
    <row r="353" spans="2:18" s="78" customFormat="1" ht="15.6" customHeight="1" thickTop="1" thickBot="1" x14ac:dyDescent="0.25">
      <c r="B353" s="446"/>
      <c r="C353" s="459"/>
      <c r="D353" s="446"/>
      <c r="E353" s="459"/>
      <c r="F353" s="766"/>
      <c r="G353" s="125">
        <f>'Mapa de Risco'!H353</f>
        <v>0</v>
      </c>
      <c r="H353" s="770"/>
      <c r="I353" s="781"/>
      <c r="J353" s="207" t="s">
        <v>28</v>
      </c>
      <c r="K353" s="208"/>
      <c r="L353" s="207" t="s">
        <v>28</v>
      </c>
      <c r="M353" s="207" t="s">
        <v>28</v>
      </c>
      <c r="N353" s="207" t="s">
        <v>28</v>
      </c>
      <c r="O353" s="207" t="s">
        <v>28</v>
      </c>
      <c r="P353" s="207" t="s">
        <v>265</v>
      </c>
      <c r="Q353" s="208"/>
      <c r="R353" s="9" t="str">
        <f t="shared" si="5"/>
        <v/>
      </c>
    </row>
    <row r="354" spans="2:18" s="78" customFormat="1" ht="15.6" customHeight="1" thickTop="1" thickBot="1" x14ac:dyDescent="0.25">
      <c r="B354" s="446"/>
      <c r="C354" s="459"/>
      <c r="D354" s="446"/>
      <c r="E354" s="459"/>
      <c r="F354" s="766"/>
      <c r="G354" s="125">
        <f>'Mapa de Risco'!H354</f>
        <v>0</v>
      </c>
      <c r="H354" s="770"/>
      <c r="I354" s="781"/>
      <c r="J354" s="207" t="s">
        <v>28</v>
      </c>
      <c r="K354" s="208"/>
      <c r="L354" s="207" t="s">
        <v>28</v>
      </c>
      <c r="M354" s="207" t="s">
        <v>28</v>
      </c>
      <c r="N354" s="207" t="s">
        <v>28</v>
      </c>
      <c r="O354" s="207" t="s">
        <v>28</v>
      </c>
      <c r="P354" s="207" t="s">
        <v>265</v>
      </c>
      <c r="Q354" s="208"/>
      <c r="R354" s="9" t="str">
        <f t="shared" si="5"/>
        <v/>
      </c>
    </row>
    <row r="355" spans="2:18" s="78" customFormat="1" ht="15.6" customHeight="1" thickTop="1" thickBot="1" x14ac:dyDescent="0.25">
      <c r="B355" s="446"/>
      <c r="C355" s="459"/>
      <c r="D355" s="446"/>
      <c r="E355" s="459"/>
      <c r="F355" s="766"/>
      <c r="G355" s="125">
        <f>'Mapa de Risco'!H355</f>
        <v>0</v>
      </c>
      <c r="H355" s="770"/>
      <c r="I355" s="781"/>
      <c r="J355" s="207" t="s">
        <v>28</v>
      </c>
      <c r="K355" s="208"/>
      <c r="L355" s="207" t="s">
        <v>28</v>
      </c>
      <c r="M355" s="207" t="s">
        <v>28</v>
      </c>
      <c r="N355" s="207" t="s">
        <v>28</v>
      </c>
      <c r="O355" s="207" t="s">
        <v>28</v>
      </c>
      <c r="P355" s="207" t="s">
        <v>265</v>
      </c>
      <c r="Q355" s="208"/>
      <c r="R355" s="9" t="str">
        <f t="shared" si="5"/>
        <v/>
      </c>
    </row>
    <row r="356" spans="2:18" s="78" customFormat="1" ht="15.6" customHeight="1" thickTop="1" thickBot="1" x14ac:dyDescent="0.25">
      <c r="B356" s="446"/>
      <c r="C356" s="459"/>
      <c r="D356" s="446"/>
      <c r="E356" s="459"/>
      <c r="F356" s="766"/>
      <c r="G356" s="125">
        <f>'Mapa de Risco'!H356</f>
        <v>0</v>
      </c>
      <c r="H356" s="770"/>
      <c r="I356" s="781"/>
      <c r="J356" s="207" t="s">
        <v>28</v>
      </c>
      <c r="K356" s="208"/>
      <c r="L356" s="207" t="s">
        <v>28</v>
      </c>
      <c r="M356" s="207" t="s">
        <v>28</v>
      </c>
      <c r="N356" s="207" t="s">
        <v>28</v>
      </c>
      <c r="O356" s="207" t="s">
        <v>28</v>
      </c>
      <c r="P356" s="207" t="s">
        <v>265</v>
      </c>
      <c r="Q356" s="208"/>
      <c r="R356" s="9" t="str">
        <f t="shared" si="5"/>
        <v/>
      </c>
    </row>
    <row r="357" spans="2:18" s="78" customFormat="1" ht="15.6" customHeight="1" thickTop="1" thickBot="1" x14ac:dyDescent="0.25">
      <c r="B357" s="446"/>
      <c r="C357" s="459"/>
      <c r="D357" s="446"/>
      <c r="E357" s="459"/>
      <c r="F357" s="766"/>
      <c r="G357" s="125">
        <f>'Mapa de Risco'!H357</f>
        <v>0</v>
      </c>
      <c r="H357" s="770"/>
      <c r="I357" s="781"/>
      <c r="J357" s="207" t="s">
        <v>28</v>
      </c>
      <c r="K357" s="208"/>
      <c r="L357" s="207" t="s">
        <v>28</v>
      </c>
      <c r="M357" s="207" t="s">
        <v>28</v>
      </c>
      <c r="N357" s="207" t="s">
        <v>28</v>
      </c>
      <c r="O357" s="207" t="s">
        <v>28</v>
      </c>
      <c r="P357" s="207" t="s">
        <v>265</v>
      </c>
      <c r="Q357" s="208"/>
      <c r="R357" s="9" t="str">
        <f t="shared" si="5"/>
        <v/>
      </c>
    </row>
    <row r="358" spans="2:18" s="78" customFormat="1" ht="15.6" customHeight="1" thickTop="1" thickBot="1" x14ac:dyDescent="0.25">
      <c r="B358" s="446"/>
      <c r="C358" s="459"/>
      <c r="D358" s="446"/>
      <c r="E358" s="459"/>
      <c r="F358" s="766"/>
      <c r="G358" s="125">
        <f>'Mapa de Risco'!H358</f>
        <v>0</v>
      </c>
      <c r="H358" s="770"/>
      <c r="I358" s="781"/>
      <c r="J358" s="207" t="s">
        <v>28</v>
      </c>
      <c r="K358" s="208"/>
      <c r="L358" s="207" t="s">
        <v>28</v>
      </c>
      <c r="M358" s="207" t="s">
        <v>28</v>
      </c>
      <c r="N358" s="207" t="s">
        <v>28</v>
      </c>
      <c r="O358" s="207" t="s">
        <v>28</v>
      </c>
      <c r="P358" s="207" t="s">
        <v>265</v>
      </c>
      <c r="Q358" s="208"/>
      <c r="R358" s="9" t="str">
        <f t="shared" si="5"/>
        <v/>
      </c>
    </row>
    <row r="359" spans="2:18" s="78" customFormat="1" ht="15.6" customHeight="1" thickTop="1" thickBot="1" x14ac:dyDescent="0.25">
      <c r="B359" s="446"/>
      <c r="C359" s="459"/>
      <c r="D359" s="446"/>
      <c r="E359" s="459"/>
      <c r="F359" s="766"/>
      <c r="G359" s="125">
        <f>'Mapa de Risco'!H359</f>
        <v>0</v>
      </c>
      <c r="H359" s="770"/>
      <c r="I359" s="781"/>
      <c r="J359" s="207" t="s">
        <v>28</v>
      </c>
      <c r="K359" s="208"/>
      <c r="L359" s="207" t="s">
        <v>28</v>
      </c>
      <c r="M359" s="207" t="s">
        <v>28</v>
      </c>
      <c r="N359" s="207" t="s">
        <v>28</v>
      </c>
      <c r="O359" s="207" t="s">
        <v>28</v>
      </c>
      <c r="P359" s="207" t="s">
        <v>265</v>
      </c>
      <c r="Q359" s="208"/>
      <c r="R359" s="9" t="str">
        <f t="shared" si="5"/>
        <v/>
      </c>
    </row>
    <row r="360" spans="2:18" s="78" customFormat="1" ht="15.6" customHeight="1" thickTop="1" thickBot="1" x14ac:dyDescent="0.25">
      <c r="B360" s="446"/>
      <c r="C360" s="459"/>
      <c r="D360" s="446"/>
      <c r="E360" s="459"/>
      <c r="F360" s="766"/>
      <c r="G360" s="125">
        <f>'Mapa de Risco'!H360</f>
        <v>0</v>
      </c>
      <c r="H360" s="770"/>
      <c r="I360" s="781"/>
      <c r="J360" s="207" t="s">
        <v>28</v>
      </c>
      <c r="K360" s="208"/>
      <c r="L360" s="207" t="s">
        <v>28</v>
      </c>
      <c r="M360" s="207" t="s">
        <v>28</v>
      </c>
      <c r="N360" s="207" t="s">
        <v>28</v>
      </c>
      <c r="O360" s="207" t="s">
        <v>28</v>
      </c>
      <c r="P360" s="207" t="s">
        <v>265</v>
      </c>
      <c r="Q360" s="208"/>
      <c r="R360" s="9" t="str">
        <f t="shared" si="5"/>
        <v/>
      </c>
    </row>
    <row r="361" spans="2:18" s="78" customFormat="1" ht="15.6" customHeight="1" thickTop="1" thickBot="1" x14ac:dyDescent="0.25">
      <c r="B361" s="446"/>
      <c r="C361" s="459"/>
      <c r="D361" s="447"/>
      <c r="E361" s="460"/>
      <c r="F361" s="766"/>
      <c r="G361" s="125">
        <f>'Mapa de Risco'!H361</f>
        <v>0</v>
      </c>
      <c r="H361" s="770"/>
      <c r="I361" s="782"/>
      <c r="J361" s="207" t="s">
        <v>28</v>
      </c>
      <c r="K361" s="208"/>
      <c r="L361" s="207" t="s">
        <v>28</v>
      </c>
      <c r="M361" s="207" t="s">
        <v>28</v>
      </c>
      <c r="N361" s="207" t="s">
        <v>28</v>
      </c>
      <c r="O361" s="207" t="s">
        <v>28</v>
      </c>
      <c r="P361" s="207" t="s">
        <v>265</v>
      </c>
      <c r="Q361" s="208"/>
      <c r="R361" s="9" t="str">
        <f t="shared" si="5"/>
        <v/>
      </c>
    </row>
    <row r="362" spans="2:18" s="78" customFormat="1" ht="15.6" customHeight="1" thickTop="1" thickBot="1" x14ac:dyDescent="0.25">
      <c r="B362" s="446"/>
      <c r="C362" s="459"/>
      <c r="D362" s="445" t="str">
        <f>'Mapa de Risco'!D362:D371</f>
        <v>FCS.04</v>
      </c>
      <c r="E362" s="470">
        <f>'Mapa de Risco'!E362:E371</f>
        <v>0</v>
      </c>
      <c r="F362" s="766" t="str">
        <f>'Mapa de Risco'!G362:G371</f>
        <v>Evento 36</v>
      </c>
      <c r="G362" s="125">
        <f>'Mapa de Risco'!H362</f>
        <v>0</v>
      </c>
      <c r="H362" s="770" t="str">
        <f>'Avaliar os Controles Existent.'!AD362:AD371</f>
        <v/>
      </c>
      <c r="I362" s="781">
        <f>'Plano de ação'!I362:I371</f>
        <v>0</v>
      </c>
      <c r="J362" s="207" t="s">
        <v>28</v>
      </c>
      <c r="K362" s="208"/>
      <c r="L362" s="207" t="s">
        <v>28</v>
      </c>
      <c r="M362" s="207" t="s">
        <v>28</v>
      </c>
      <c r="N362" s="207" t="s">
        <v>28</v>
      </c>
      <c r="O362" s="207" t="s">
        <v>28</v>
      </c>
      <c r="P362" s="207" t="s">
        <v>265</v>
      </c>
      <c r="Q362" s="208"/>
      <c r="R362" s="9" t="str">
        <f t="shared" si="5"/>
        <v/>
      </c>
    </row>
    <row r="363" spans="2:18" s="78" customFormat="1" ht="15.6" customHeight="1" thickTop="1" thickBot="1" x14ac:dyDescent="0.25">
      <c r="B363" s="446"/>
      <c r="C363" s="459"/>
      <c r="D363" s="446"/>
      <c r="E363" s="459"/>
      <c r="F363" s="766"/>
      <c r="G363" s="125">
        <f>'Mapa de Risco'!H363</f>
        <v>0</v>
      </c>
      <c r="H363" s="770"/>
      <c r="I363" s="781"/>
      <c r="J363" s="207" t="s">
        <v>28</v>
      </c>
      <c r="K363" s="208"/>
      <c r="L363" s="207" t="s">
        <v>28</v>
      </c>
      <c r="M363" s="207" t="s">
        <v>28</v>
      </c>
      <c r="N363" s="207" t="s">
        <v>28</v>
      </c>
      <c r="O363" s="207" t="s">
        <v>28</v>
      </c>
      <c r="P363" s="207" t="s">
        <v>265</v>
      </c>
      <c r="Q363" s="208"/>
      <c r="R363" s="9" t="str">
        <f t="shared" si="5"/>
        <v/>
      </c>
    </row>
    <row r="364" spans="2:18" s="78" customFormat="1" ht="15.6" customHeight="1" thickTop="1" thickBot="1" x14ac:dyDescent="0.25">
      <c r="B364" s="446"/>
      <c r="C364" s="459"/>
      <c r="D364" s="446"/>
      <c r="E364" s="459"/>
      <c r="F364" s="766"/>
      <c r="G364" s="125">
        <f>'Mapa de Risco'!H364</f>
        <v>0</v>
      </c>
      <c r="H364" s="770"/>
      <c r="I364" s="781"/>
      <c r="J364" s="207" t="s">
        <v>28</v>
      </c>
      <c r="K364" s="208"/>
      <c r="L364" s="207" t="s">
        <v>28</v>
      </c>
      <c r="M364" s="207" t="s">
        <v>28</v>
      </c>
      <c r="N364" s="207" t="s">
        <v>28</v>
      </c>
      <c r="O364" s="207" t="s">
        <v>28</v>
      </c>
      <c r="P364" s="207" t="s">
        <v>265</v>
      </c>
      <c r="Q364" s="208"/>
      <c r="R364" s="9" t="str">
        <f t="shared" si="5"/>
        <v/>
      </c>
    </row>
    <row r="365" spans="2:18" s="78" customFormat="1" ht="15.6" customHeight="1" thickTop="1" thickBot="1" x14ac:dyDescent="0.25">
      <c r="B365" s="446"/>
      <c r="C365" s="459"/>
      <c r="D365" s="446"/>
      <c r="E365" s="459"/>
      <c r="F365" s="766"/>
      <c r="G365" s="125">
        <f>'Mapa de Risco'!H365</f>
        <v>0</v>
      </c>
      <c r="H365" s="770"/>
      <c r="I365" s="781"/>
      <c r="J365" s="207" t="s">
        <v>28</v>
      </c>
      <c r="K365" s="208"/>
      <c r="L365" s="207" t="s">
        <v>28</v>
      </c>
      <c r="M365" s="207" t="s">
        <v>28</v>
      </c>
      <c r="N365" s="207" t="s">
        <v>28</v>
      </c>
      <c r="O365" s="207" t="s">
        <v>28</v>
      </c>
      <c r="P365" s="207" t="s">
        <v>265</v>
      </c>
      <c r="Q365" s="208"/>
      <c r="R365" s="9" t="str">
        <f t="shared" si="5"/>
        <v/>
      </c>
    </row>
    <row r="366" spans="2:18" s="78" customFormat="1" ht="15.6" customHeight="1" thickTop="1" thickBot="1" x14ac:dyDescent="0.25">
      <c r="B366" s="446"/>
      <c r="C366" s="459"/>
      <c r="D366" s="446"/>
      <c r="E366" s="459"/>
      <c r="F366" s="766"/>
      <c r="G366" s="125">
        <f>'Mapa de Risco'!H366</f>
        <v>0</v>
      </c>
      <c r="H366" s="770"/>
      <c r="I366" s="781"/>
      <c r="J366" s="207" t="s">
        <v>28</v>
      </c>
      <c r="K366" s="208"/>
      <c r="L366" s="207" t="s">
        <v>28</v>
      </c>
      <c r="M366" s="207" t="s">
        <v>28</v>
      </c>
      <c r="N366" s="207" t="s">
        <v>28</v>
      </c>
      <c r="O366" s="207" t="s">
        <v>28</v>
      </c>
      <c r="P366" s="207" t="s">
        <v>265</v>
      </c>
      <c r="Q366" s="208"/>
      <c r="R366" s="9" t="str">
        <f t="shared" si="5"/>
        <v/>
      </c>
    </row>
    <row r="367" spans="2:18" s="78" customFormat="1" ht="15.6" customHeight="1" thickTop="1" thickBot="1" x14ac:dyDescent="0.25">
      <c r="B367" s="446"/>
      <c r="C367" s="459"/>
      <c r="D367" s="446"/>
      <c r="E367" s="459"/>
      <c r="F367" s="766"/>
      <c r="G367" s="125">
        <f>'Mapa de Risco'!H367</f>
        <v>0</v>
      </c>
      <c r="H367" s="770"/>
      <c r="I367" s="781"/>
      <c r="J367" s="207" t="s">
        <v>28</v>
      </c>
      <c r="K367" s="208"/>
      <c r="L367" s="207" t="s">
        <v>28</v>
      </c>
      <c r="M367" s="207" t="s">
        <v>28</v>
      </c>
      <c r="N367" s="207" t="s">
        <v>28</v>
      </c>
      <c r="O367" s="207" t="s">
        <v>28</v>
      </c>
      <c r="P367" s="207" t="s">
        <v>265</v>
      </c>
      <c r="Q367" s="208"/>
      <c r="R367" s="9" t="str">
        <f t="shared" si="5"/>
        <v/>
      </c>
    </row>
    <row r="368" spans="2:18" s="78" customFormat="1" ht="15.6" customHeight="1" thickTop="1" thickBot="1" x14ac:dyDescent="0.25">
      <c r="B368" s="446"/>
      <c r="C368" s="459"/>
      <c r="D368" s="446"/>
      <c r="E368" s="459"/>
      <c r="F368" s="766"/>
      <c r="G368" s="125">
        <f>'Mapa de Risco'!H368</f>
        <v>0</v>
      </c>
      <c r="H368" s="770"/>
      <c r="I368" s="781"/>
      <c r="J368" s="207" t="s">
        <v>28</v>
      </c>
      <c r="K368" s="208"/>
      <c r="L368" s="207" t="s">
        <v>28</v>
      </c>
      <c r="M368" s="207" t="s">
        <v>28</v>
      </c>
      <c r="N368" s="207" t="s">
        <v>28</v>
      </c>
      <c r="O368" s="207" t="s">
        <v>28</v>
      </c>
      <c r="P368" s="207" t="s">
        <v>265</v>
      </c>
      <c r="Q368" s="208"/>
      <c r="R368" s="9" t="str">
        <f t="shared" si="5"/>
        <v/>
      </c>
    </row>
    <row r="369" spans="2:18" s="78" customFormat="1" ht="15.6" customHeight="1" thickTop="1" thickBot="1" x14ac:dyDescent="0.25">
      <c r="B369" s="446"/>
      <c r="C369" s="459"/>
      <c r="D369" s="446"/>
      <c r="E369" s="459"/>
      <c r="F369" s="766"/>
      <c r="G369" s="125">
        <f>'Mapa de Risco'!H369</f>
        <v>0</v>
      </c>
      <c r="H369" s="770"/>
      <c r="I369" s="781"/>
      <c r="J369" s="207" t="s">
        <v>28</v>
      </c>
      <c r="K369" s="208"/>
      <c r="L369" s="207" t="s">
        <v>28</v>
      </c>
      <c r="M369" s="207" t="s">
        <v>28</v>
      </c>
      <c r="N369" s="207" t="s">
        <v>28</v>
      </c>
      <c r="O369" s="207" t="s">
        <v>28</v>
      </c>
      <c r="P369" s="207" t="s">
        <v>265</v>
      </c>
      <c r="Q369" s="208"/>
      <c r="R369" s="9" t="str">
        <f t="shared" si="5"/>
        <v/>
      </c>
    </row>
    <row r="370" spans="2:18" s="78" customFormat="1" ht="15.6" customHeight="1" thickTop="1" thickBot="1" x14ac:dyDescent="0.25">
      <c r="B370" s="446"/>
      <c r="C370" s="459"/>
      <c r="D370" s="446"/>
      <c r="E370" s="459"/>
      <c r="F370" s="766"/>
      <c r="G370" s="125">
        <f>'Mapa de Risco'!H370</f>
        <v>0</v>
      </c>
      <c r="H370" s="770"/>
      <c r="I370" s="781"/>
      <c r="J370" s="207" t="s">
        <v>28</v>
      </c>
      <c r="K370" s="208"/>
      <c r="L370" s="207" t="s">
        <v>28</v>
      </c>
      <c r="M370" s="207" t="s">
        <v>28</v>
      </c>
      <c r="N370" s="207" t="s">
        <v>28</v>
      </c>
      <c r="O370" s="207" t="s">
        <v>28</v>
      </c>
      <c r="P370" s="207" t="s">
        <v>265</v>
      </c>
      <c r="Q370" s="208"/>
      <c r="R370" s="9" t="str">
        <f t="shared" si="5"/>
        <v/>
      </c>
    </row>
    <row r="371" spans="2:18" s="78" customFormat="1" ht="15.6" customHeight="1" thickTop="1" thickBot="1" x14ac:dyDescent="0.25">
      <c r="B371" s="446"/>
      <c r="C371" s="459"/>
      <c r="D371" s="447"/>
      <c r="E371" s="460"/>
      <c r="F371" s="766"/>
      <c r="G371" s="125">
        <f>'Mapa de Risco'!H371</f>
        <v>0</v>
      </c>
      <c r="H371" s="770"/>
      <c r="I371" s="782"/>
      <c r="J371" s="207" t="s">
        <v>28</v>
      </c>
      <c r="K371" s="208"/>
      <c r="L371" s="207" t="s">
        <v>28</v>
      </c>
      <c r="M371" s="207" t="s">
        <v>28</v>
      </c>
      <c r="N371" s="207" t="s">
        <v>28</v>
      </c>
      <c r="O371" s="207" t="s">
        <v>28</v>
      </c>
      <c r="P371" s="207" t="s">
        <v>265</v>
      </c>
      <c r="Q371" s="208"/>
      <c r="R371" s="9" t="str">
        <f t="shared" si="5"/>
        <v/>
      </c>
    </row>
    <row r="372" spans="2:18" s="78" customFormat="1" ht="15.6" customHeight="1" thickTop="1" thickBot="1" x14ac:dyDescent="0.25">
      <c r="B372" s="446"/>
      <c r="C372" s="459"/>
      <c r="D372" s="445" t="str">
        <f>'Mapa de Risco'!D372:D381</f>
        <v>FCS.05</v>
      </c>
      <c r="E372" s="470">
        <f>'Mapa de Risco'!E372:E381</f>
        <v>0</v>
      </c>
      <c r="F372" s="766" t="str">
        <f>'Mapa de Risco'!G372:G381</f>
        <v>Evento 37</v>
      </c>
      <c r="G372" s="125">
        <f>'Mapa de Risco'!H372</f>
        <v>0</v>
      </c>
      <c r="H372" s="770" t="str">
        <f>'Avaliar os Controles Existent.'!AD372:AD381</f>
        <v/>
      </c>
      <c r="I372" s="781">
        <f>'Plano de ação'!I372:I381</f>
        <v>0</v>
      </c>
      <c r="J372" s="207" t="s">
        <v>28</v>
      </c>
      <c r="K372" s="208"/>
      <c r="L372" s="207" t="s">
        <v>28</v>
      </c>
      <c r="M372" s="207" t="s">
        <v>28</v>
      </c>
      <c r="N372" s="207" t="s">
        <v>28</v>
      </c>
      <c r="O372" s="207" t="s">
        <v>28</v>
      </c>
      <c r="P372" s="207" t="s">
        <v>265</v>
      </c>
      <c r="Q372" s="208"/>
      <c r="R372" s="9" t="str">
        <f t="shared" si="5"/>
        <v/>
      </c>
    </row>
    <row r="373" spans="2:18" s="78" customFormat="1" ht="15.6" customHeight="1" thickTop="1" thickBot="1" x14ac:dyDescent="0.25">
      <c r="B373" s="446"/>
      <c r="C373" s="459"/>
      <c r="D373" s="446"/>
      <c r="E373" s="459"/>
      <c r="F373" s="766"/>
      <c r="G373" s="125">
        <f>'Mapa de Risco'!H373</f>
        <v>0</v>
      </c>
      <c r="H373" s="770"/>
      <c r="I373" s="781"/>
      <c r="J373" s="207" t="s">
        <v>28</v>
      </c>
      <c r="K373" s="208"/>
      <c r="L373" s="207" t="s">
        <v>28</v>
      </c>
      <c r="M373" s="207" t="s">
        <v>28</v>
      </c>
      <c r="N373" s="207" t="s">
        <v>28</v>
      </c>
      <c r="O373" s="207" t="s">
        <v>28</v>
      </c>
      <c r="P373" s="207" t="s">
        <v>265</v>
      </c>
      <c r="Q373" s="208"/>
      <c r="R373" s="9" t="str">
        <f t="shared" si="5"/>
        <v/>
      </c>
    </row>
    <row r="374" spans="2:18" s="78" customFormat="1" ht="15.6" customHeight="1" thickTop="1" thickBot="1" x14ac:dyDescent="0.25">
      <c r="B374" s="446"/>
      <c r="C374" s="459"/>
      <c r="D374" s="446"/>
      <c r="E374" s="459"/>
      <c r="F374" s="766"/>
      <c r="G374" s="125">
        <f>'Mapa de Risco'!H374</f>
        <v>0</v>
      </c>
      <c r="H374" s="770"/>
      <c r="I374" s="781"/>
      <c r="J374" s="207" t="s">
        <v>28</v>
      </c>
      <c r="K374" s="208"/>
      <c r="L374" s="207" t="s">
        <v>28</v>
      </c>
      <c r="M374" s="207" t="s">
        <v>28</v>
      </c>
      <c r="N374" s="207" t="s">
        <v>28</v>
      </c>
      <c r="O374" s="207" t="s">
        <v>28</v>
      </c>
      <c r="P374" s="207" t="s">
        <v>265</v>
      </c>
      <c r="Q374" s="208"/>
      <c r="R374" s="9" t="str">
        <f t="shared" si="5"/>
        <v/>
      </c>
    </row>
    <row r="375" spans="2:18" s="78" customFormat="1" ht="15.6" customHeight="1" thickTop="1" thickBot="1" x14ac:dyDescent="0.25">
      <c r="B375" s="446"/>
      <c r="C375" s="459"/>
      <c r="D375" s="446"/>
      <c r="E375" s="459"/>
      <c r="F375" s="766"/>
      <c r="G375" s="125">
        <f>'Mapa de Risco'!H375</f>
        <v>0</v>
      </c>
      <c r="H375" s="770"/>
      <c r="I375" s="781"/>
      <c r="J375" s="207" t="s">
        <v>28</v>
      </c>
      <c r="K375" s="208"/>
      <c r="L375" s="207" t="s">
        <v>28</v>
      </c>
      <c r="M375" s="207" t="s">
        <v>28</v>
      </c>
      <c r="N375" s="207" t="s">
        <v>28</v>
      </c>
      <c r="O375" s="207" t="s">
        <v>28</v>
      </c>
      <c r="P375" s="207" t="s">
        <v>265</v>
      </c>
      <c r="Q375" s="208"/>
      <c r="R375" s="9" t="str">
        <f t="shared" si="5"/>
        <v/>
      </c>
    </row>
    <row r="376" spans="2:18" s="78" customFormat="1" ht="15.6" customHeight="1" thickTop="1" thickBot="1" x14ac:dyDescent="0.25">
      <c r="B376" s="446"/>
      <c r="C376" s="459"/>
      <c r="D376" s="446"/>
      <c r="E376" s="459"/>
      <c r="F376" s="766"/>
      <c r="G376" s="125">
        <f>'Mapa de Risco'!H376</f>
        <v>0</v>
      </c>
      <c r="H376" s="770"/>
      <c r="I376" s="781"/>
      <c r="J376" s="207" t="s">
        <v>28</v>
      </c>
      <c r="K376" s="208"/>
      <c r="L376" s="207" t="s">
        <v>28</v>
      </c>
      <c r="M376" s="207" t="s">
        <v>28</v>
      </c>
      <c r="N376" s="207" t="s">
        <v>28</v>
      </c>
      <c r="O376" s="207" t="s">
        <v>28</v>
      </c>
      <c r="P376" s="207" t="s">
        <v>265</v>
      </c>
      <c r="Q376" s="208"/>
      <c r="R376" s="9" t="str">
        <f t="shared" si="5"/>
        <v/>
      </c>
    </row>
    <row r="377" spans="2:18" s="78" customFormat="1" ht="15.6" customHeight="1" thickTop="1" thickBot="1" x14ac:dyDescent="0.25">
      <c r="B377" s="446"/>
      <c r="C377" s="459"/>
      <c r="D377" s="446"/>
      <c r="E377" s="459"/>
      <c r="F377" s="766"/>
      <c r="G377" s="125">
        <f>'Mapa de Risco'!H377</f>
        <v>0</v>
      </c>
      <c r="H377" s="770"/>
      <c r="I377" s="781"/>
      <c r="J377" s="207" t="s">
        <v>28</v>
      </c>
      <c r="K377" s="208"/>
      <c r="L377" s="207" t="s">
        <v>28</v>
      </c>
      <c r="M377" s="207" t="s">
        <v>28</v>
      </c>
      <c r="N377" s="207" t="s">
        <v>28</v>
      </c>
      <c r="O377" s="207" t="s">
        <v>28</v>
      </c>
      <c r="P377" s="207" t="s">
        <v>265</v>
      </c>
      <c r="Q377" s="208"/>
      <c r="R377" s="9" t="str">
        <f t="shared" si="5"/>
        <v/>
      </c>
    </row>
    <row r="378" spans="2:18" s="78" customFormat="1" ht="15.6" customHeight="1" thickTop="1" thickBot="1" x14ac:dyDescent="0.25">
      <c r="B378" s="446"/>
      <c r="C378" s="459"/>
      <c r="D378" s="446"/>
      <c r="E378" s="459"/>
      <c r="F378" s="766"/>
      <c r="G378" s="125">
        <f>'Mapa de Risco'!H378</f>
        <v>0</v>
      </c>
      <c r="H378" s="770"/>
      <c r="I378" s="781"/>
      <c r="J378" s="207" t="s">
        <v>28</v>
      </c>
      <c r="K378" s="208"/>
      <c r="L378" s="207" t="s">
        <v>28</v>
      </c>
      <c r="M378" s="207" t="s">
        <v>28</v>
      </c>
      <c r="N378" s="207" t="s">
        <v>28</v>
      </c>
      <c r="O378" s="207" t="s">
        <v>28</v>
      </c>
      <c r="P378" s="207" t="s">
        <v>265</v>
      </c>
      <c r="Q378" s="208"/>
      <c r="R378" s="9" t="str">
        <f t="shared" si="5"/>
        <v/>
      </c>
    </row>
    <row r="379" spans="2:18" s="78" customFormat="1" ht="15.6" customHeight="1" thickTop="1" thickBot="1" x14ac:dyDescent="0.25">
      <c r="B379" s="446"/>
      <c r="C379" s="459"/>
      <c r="D379" s="446"/>
      <c r="E379" s="459"/>
      <c r="F379" s="766"/>
      <c r="G379" s="125">
        <f>'Mapa de Risco'!H379</f>
        <v>0</v>
      </c>
      <c r="H379" s="770"/>
      <c r="I379" s="781"/>
      <c r="J379" s="207" t="s">
        <v>28</v>
      </c>
      <c r="K379" s="208"/>
      <c r="L379" s="207" t="s">
        <v>28</v>
      </c>
      <c r="M379" s="207" t="s">
        <v>28</v>
      </c>
      <c r="N379" s="207" t="s">
        <v>28</v>
      </c>
      <c r="O379" s="207" t="s">
        <v>28</v>
      </c>
      <c r="P379" s="207" t="s">
        <v>265</v>
      </c>
      <c r="Q379" s="208"/>
      <c r="R379" s="9" t="str">
        <f t="shared" si="5"/>
        <v/>
      </c>
    </row>
    <row r="380" spans="2:18" s="78" customFormat="1" ht="15.6" customHeight="1" thickTop="1" thickBot="1" x14ac:dyDescent="0.25">
      <c r="B380" s="446"/>
      <c r="C380" s="459"/>
      <c r="D380" s="446"/>
      <c r="E380" s="459"/>
      <c r="F380" s="766"/>
      <c r="G380" s="125">
        <f>'Mapa de Risco'!H380</f>
        <v>0</v>
      </c>
      <c r="H380" s="770"/>
      <c r="I380" s="781"/>
      <c r="J380" s="207" t="s">
        <v>28</v>
      </c>
      <c r="K380" s="208"/>
      <c r="L380" s="207" t="s">
        <v>28</v>
      </c>
      <c r="M380" s="207" t="s">
        <v>28</v>
      </c>
      <c r="N380" s="207" t="s">
        <v>28</v>
      </c>
      <c r="O380" s="207" t="s">
        <v>28</v>
      </c>
      <c r="P380" s="207" t="s">
        <v>265</v>
      </c>
      <c r="Q380" s="208"/>
      <c r="R380" s="9" t="str">
        <f t="shared" si="5"/>
        <v/>
      </c>
    </row>
    <row r="381" spans="2:18" s="78" customFormat="1" ht="15.6" customHeight="1" thickTop="1" thickBot="1" x14ac:dyDescent="0.25">
      <c r="B381" s="446"/>
      <c r="C381" s="459"/>
      <c r="D381" s="447"/>
      <c r="E381" s="460"/>
      <c r="F381" s="766"/>
      <c r="G381" s="125">
        <f>'Mapa de Risco'!H381</f>
        <v>0</v>
      </c>
      <c r="H381" s="770"/>
      <c r="I381" s="782"/>
      <c r="J381" s="207" t="s">
        <v>28</v>
      </c>
      <c r="K381" s="208"/>
      <c r="L381" s="207" t="s">
        <v>28</v>
      </c>
      <c r="M381" s="207" t="s">
        <v>28</v>
      </c>
      <c r="N381" s="207" t="s">
        <v>28</v>
      </c>
      <c r="O381" s="207" t="s">
        <v>28</v>
      </c>
      <c r="P381" s="207" t="s">
        <v>265</v>
      </c>
      <c r="Q381" s="208"/>
      <c r="R381" s="9" t="str">
        <f t="shared" si="5"/>
        <v/>
      </c>
    </row>
    <row r="382" spans="2:18" s="78" customFormat="1" ht="15.6" customHeight="1" thickTop="1" thickBot="1" x14ac:dyDescent="0.25">
      <c r="B382" s="446"/>
      <c r="C382" s="459"/>
      <c r="D382" s="445" t="str">
        <f>'Mapa de Risco'!D382:D391</f>
        <v>FCS.06</v>
      </c>
      <c r="E382" s="470">
        <f>'Mapa de Risco'!E382:E391</f>
        <v>0</v>
      </c>
      <c r="F382" s="766" t="str">
        <f>'Mapa de Risco'!G382:G391</f>
        <v>Evento 38</v>
      </c>
      <c r="G382" s="125">
        <f>'Mapa de Risco'!H382</f>
        <v>0</v>
      </c>
      <c r="H382" s="770" t="str">
        <f>'Avaliar os Controles Existent.'!AD382:AD391</f>
        <v/>
      </c>
      <c r="I382" s="781">
        <f>'Plano de ação'!I382:I391</f>
        <v>0</v>
      </c>
      <c r="J382" s="207" t="s">
        <v>28</v>
      </c>
      <c r="K382" s="208"/>
      <c r="L382" s="207" t="s">
        <v>28</v>
      </c>
      <c r="M382" s="207" t="s">
        <v>28</v>
      </c>
      <c r="N382" s="207" t="s">
        <v>28</v>
      </c>
      <c r="O382" s="207" t="s">
        <v>28</v>
      </c>
      <c r="P382" s="207" t="s">
        <v>265</v>
      </c>
      <c r="Q382" s="208"/>
      <c r="R382" s="9" t="str">
        <f t="shared" si="5"/>
        <v/>
      </c>
    </row>
    <row r="383" spans="2:18" s="78" customFormat="1" ht="15.6" customHeight="1" thickTop="1" thickBot="1" x14ac:dyDescent="0.25">
      <c r="B383" s="446"/>
      <c r="C383" s="459"/>
      <c r="D383" s="446"/>
      <c r="E383" s="459"/>
      <c r="F383" s="766"/>
      <c r="G383" s="125">
        <f>'Mapa de Risco'!H383</f>
        <v>0</v>
      </c>
      <c r="H383" s="770"/>
      <c r="I383" s="781"/>
      <c r="J383" s="207" t="s">
        <v>28</v>
      </c>
      <c r="K383" s="208"/>
      <c r="L383" s="207" t="s">
        <v>28</v>
      </c>
      <c r="M383" s="207" t="s">
        <v>28</v>
      </c>
      <c r="N383" s="207" t="s">
        <v>28</v>
      </c>
      <c r="O383" s="207" t="s">
        <v>28</v>
      </c>
      <c r="P383" s="207" t="s">
        <v>265</v>
      </c>
      <c r="Q383" s="208"/>
      <c r="R383" s="9" t="str">
        <f t="shared" si="5"/>
        <v/>
      </c>
    </row>
    <row r="384" spans="2:18" s="78" customFormat="1" ht="15.6" customHeight="1" thickTop="1" thickBot="1" x14ac:dyDescent="0.25">
      <c r="B384" s="446"/>
      <c r="C384" s="459"/>
      <c r="D384" s="446"/>
      <c r="E384" s="459"/>
      <c r="F384" s="766"/>
      <c r="G384" s="125">
        <f>'Mapa de Risco'!H384</f>
        <v>0</v>
      </c>
      <c r="H384" s="770"/>
      <c r="I384" s="781"/>
      <c r="J384" s="207" t="s">
        <v>28</v>
      </c>
      <c r="K384" s="208"/>
      <c r="L384" s="207" t="s">
        <v>28</v>
      </c>
      <c r="M384" s="207" t="s">
        <v>28</v>
      </c>
      <c r="N384" s="207" t="s">
        <v>28</v>
      </c>
      <c r="O384" s="207" t="s">
        <v>28</v>
      </c>
      <c r="P384" s="207" t="s">
        <v>265</v>
      </c>
      <c r="Q384" s="208"/>
      <c r="R384" s="9" t="str">
        <f t="shared" si="5"/>
        <v/>
      </c>
    </row>
    <row r="385" spans="2:18" s="78" customFormat="1" ht="15.6" customHeight="1" thickTop="1" thickBot="1" x14ac:dyDescent="0.25">
      <c r="B385" s="446"/>
      <c r="C385" s="459"/>
      <c r="D385" s="446"/>
      <c r="E385" s="459"/>
      <c r="F385" s="766"/>
      <c r="G385" s="125">
        <f>'Mapa de Risco'!H385</f>
        <v>0</v>
      </c>
      <c r="H385" s="770"/>
      <c r="I385" s="781"/>
      <c r="J385" s="207" t="s">
        <v>28</v>
      </c>
      <c r="K385" s="208"/>
      <c r="L385" s="207" t="s">
        <v>28</v>
      </c>
      <c r="M385" s="207" t="s">
        <v>28</v>
      </c>
      <c r="N385" s="207" t="s">
        <v>28</v>
      </c>
      <c r="O385" s="207" t="s">
        <v>28</v>
      </c>
      <c r="P385" s="207" t="s">
        <v>265</v>
      </c>
      <c r="Q385" s="208"/>
      <c r="R385" s="9" t="str">
        <f t="shared" si="5"/>
        <v/>
      </c>
    </row>
    <row r="386" spans="2:18" s="78" customFormat="1" ht="15.6" customHeight="1" thickTop="1" thickBot="1" x14ac:dyDescent="0.25">
      <c r="B386" s="446"/>
      <c r="C386" s="459"/>
      <c r="D386" s="446"/>
      <c r="E386" s="459"/>
      <c r="F386" s="766"/>
      <c r="G386" s="125">
        <f>'Mapa de Risco'!H386</f>
        <v>0</v>
      </c>
      <c r="H386" s="770"/>
      <c r="I386" s="781"/>
      <c r="J386" s="207" t="s">
        <v>28</v>
      </c>
      <c r="K386" s="208"/>
      <c r="L386" s="207" t="s">
        <v>28</v>
      </c>
      <c r="M386" s="207" t="s">
        <v>28</v>
      </c>
      <c r="N386" s="207" t="s">
        <v>28</v>
      </c>
      <c r="O386" s="207" t="s">
        <v>28</v>
      </c>
      <c r="P386" s="207" t="s">
        <v>265</v>
      </c>
      <c r="Q386" s="208"/>
      <c r="R386" s="9" t="str">
        <f t="shared" si="5"/>
        <v/>
      </c>
    </row>
    <row r="387" spans="2:18" s="78" customFormat="1" ht="15.6" customHeight="1" thickTop="1" thickBot="1" x14ac:dyDescent="0.25">
      <c r="B387" s="446"/>
      <c r="C387" s="459"/>
      <c r="D387" s="446"/>
      <c r="E387" s="459"/>
      <c r="F387" s="766"/>
      <c r="G387" s="125">
        <f>'Mapa de Risco'!H387</f>
        <v>0</v>
      </c>
      <c r="H387" s="770"/>
      <c r="I387" s="781"/>
      <c r="J387" s="207" t="s">
        <v>28</v>
      </c>
      <c r="K387" s="208"/>
      <c r="L387" s="207" t="s">
        <v>28</v>
      </c>
      <c r="M387" s="207" t="s">
        <v>28</v>
      </c>
      <c r="N387" s="207" t="s">
        <v>28</v>
      </c>
      <c r="O387" s="207" t="s">
        <v>28</v>
      </c>
      <c r="P387" s="207" t="s">
        <v>265</v>
      </c>
      <c r="Q387" s="208"/>
      <c r="R387" s="9" t="str">
        <f t="shared" si="5"/>
        <v/>
      </c>
    </row>
    <row r="388" spans="2:18" s="78" customFormat="1" ht="15.6" customHeight="1" thickTop="1" thickBot="1" x14ac:dyDescent="0.25">
      <c r="B388" s="446"/>
      <c r="C388" s="459"/>
      <c r="D388" s="446"/>
      <c r="E388" s="459"/>
      <c r="F388" s="766"/>
      <c r="G388" s="125">
        <f>'Mapa de Risco'!H388</f>
        <v>0</v>
      </c>
      <c r="H388" s="770"/>
      <c r="I388" s="781"/>
      <c r="J388" s="207" t="s">
        <v>28</v>
      </c>
      <c r="K388" s="208"/>
      <c r="L388" s="207" t="s">
        <v>28</v>
      </c>
      <c r="M388" s="207" t="s">
        <v>28</v>
      </c>
      <c r="N388" s="207" t="s">
        <v>28</v>
      </c>
      <c r="O388" s="207" t="s">
        <v>28</v>
      </c>
      <c r="P388" s="207" t="s">
        <v>265</v>
      </c>
      <c r="Q388" s="208"/>
      <c r="R388" s="9" t="str">
        <f t="shared" si="5"/>
        <v/>
      </c>
    </row>
    <row r="389" spans="2:18" s="78" customFormat="1" ht="15.6" customHeight="1" thickTop="1" thickBot="1" x14ac:dyDescent="0.25">
      <c r="B389" s="446"/>
      <c r="C389" s="459"/>
      <c r="D389" s="446"/>
      <c r="E389" s="459"/>
      <c r="F389" s="766"/>
      <c r="G389" s="125">
        <f>'Mapa de Risco'!H389</f>
        <v>0</v>
      </c>
      <c r="H389" s="770"/>
      <c r="I389" s="781"/>
      <c r="J389" s="207" t="s">
        <v>28</v>
      </c>
      <c r="K389" s="208"/>
      <c r="L389" s="207" t="s">
        <v>28</v>
      </c>
      <c r="M389" s="207" t="s">
        <v>28</v>
      </c>
      <c r="N389" s="207" t="s">
        <v>28</v>
      </c>
      <c r="O389" s="207" t="s">
        <v>28</v>
      </c>
      <c r="P389" s="207" t="s">
        <v>265</v>
      </c>
      <c r="Q389" s="208"/>
      <c r="R389" s="9" t="str">
        <f t="shared" si="5"/>
        <v/>
      </c>
    </row>
    <row r="390" spans="2:18" s="78" customFormat="1" ht="15.6" customHeight="1" thickTop="1" thickBot="1" x14ac:dyDescent="0.25">
      <c r="B390" s="446"/>
      <c r="C390" s="459"/>
      <c r="D390" s="446"/>
      <c r="E390" s="459"/>
      <c r="F390" s="766"/>
      <c r="G390" s="125">
        <f>'Mapa de Risco'!H390</f>
        <v>0</v>
      </c>
      <c r="H390" s="770"/>
      <c r="I390" s="781"/>
      <c r="J390" s="207" t="s">
        <v>28</v>
      </c>
      <c r="K390" s="208"/>
      <c r="L390" s="207" t="s">
        <v>28</v>
      </c>
      <c r="M390" s="207" t="s">
        <v>28</v>
      </c>
      <c r="N390" s="207" t="s">
        <v>28</v>
      </c>
      <c r="O390" s="207" t="s">
        <v>28</v>
      </c>
      <c r="P390" s="207" t="s">
        <v>265</v>
      </c>
      <c r="Q390" s="208"/>
      <c r="R390" s="9" t="str">
        <f t="shared" si="5"/>
        <v/>
      </c>
    </row>
    <row r="391" spans="2:18" s="78" customFormat="1" ht="15.6" customHeight="1" thickTop="1" thickBot="1" x14ac:dyDescent="0.25">
      <c r="B391" s="446"/>
      <c r="C391" s="459"/>
      <c r="D391" s="447"/>
      <c r="E391" s="460"/>
      <c r="F391" s="766"/>
      <c r="G391" s="125">
        <f>'Mapa de Risco'!H391</f>
        <v>0</v>
      </c>
      <c r="H391" s="770"/>
      <c r="I391" s="782"/>
      <c r="J391" s="207" t="s">
        <v>28</v>
      </c>
      <c r="K391" s="208"/>
      <c r="L391" s="207" t="s">
        <v>28</v>
      </c>
      <c r="M391" s="207" t="s">
        <v>28</v>
      </c>
      <c r="N391" s="207" t="s">
        <v>28</v>
      </c>
      <c r="O391" s="207" t="s">
        <v>28</v>
      </c>
      <c r="P391" s="207" t="s">
        <v>265</v>
      </c>
      <c r="Q391" s="208"/>
      <c r="R391" s="9" t="str">
        <f t="shared" si="5"/>
        <v/>
      </c>
    </row>
    <row r="392" spans="2:18" s="78" customFormat="1" ht="15.6" customHeight="1" thickTop="1" thickBot="1" x14ac:dyDescent="0.25">
      <c r="B392" s="446"/>
      <c r="C392" s="459"/>
      <c r="D392" s="445" t="str">
        <f>'Mapa de Risco'!D392:D401</f>
        <v>FCS.07</v>
      </c>
      <c r="E392" s="470">
        <f>'Mapa de Risco'!E392:E401</f>
        <v>0</v>
      </c>
      <c r="F392" s="766" t="str">
        <f>'Mapa de Risco'!G392:G401</f>
        <v>Evento 39</v>
      </c>
      <c r="G392" s="125">
        <f>'Mapa de Risco'!H392</f>
        <v>0</v>
      </c>
      <c r="H392" s="770" t="str">
        <f>'Avaliar os Controles Existent.'!AD392:AD401</f>
        <v/>
      </c>
      <c r="I392" s="781">
        <f>'Plano de ação'!I392:I401</f>
        <v>0</v>
      </c>
      <c r="J392" s="207" t="s">
        <v>28</v>
      </c>
      <c r="K392" s="208"/>
      <c r="L392" s="207" t="s">
        <v>28</v>
      </c>
      <c r="M392" s="207" t="s">
        <v>28</v>
      </c>
      <c r="N392" s="207" t="s">
        <v>28</v>
      </c>
      <c r="O392" s="207" t="s">
        <v>28</v>
      </c>
      <c r="P392" s="207" t="s">
        <v>265</v>
      </c>
      <c r="Q392" s="208"/>
      <c r="R392" s="9" t="str">
        <f t="shared" si="5"/>
        <v/>
      </c>
    </row>
    <row r="393" spans="2:18" s="78" customFormat="1" ht="15.6" customHeight="1" thickTop="1" thickBot="1" x14ac:dyDescent="0.25">
      <c r="B393" s="446"/>
      <c r="C393" s="459"/>
      <c r="D393" s="446"/>
      <c r="E393" s="459"/>
      <c r="F393" s="766"/>
      <c r="G393" s="125">
        <f>'Mapa de Risco'!H393</f>
        <v>0</v>
      </c>
      <c r="H393" s="770"/>
      <c r="I393" s="781"/>
      <c r="J393" s="207" t="s">
        <v>28</v>
      </c>
      <c r="K393" s="208"/>
      <c r="L393" s="207" t="s">
        <v>28</v>
      </c>
      <c r="M393" s="207" t="s">
        <v>28</v>
      </c>
      <c r="N393" s="207" t="s">
        <v>28</v>
      </c>
      <c r="O393" s="207" t="s">
        <v>28</v>
      </c>
      <c r="P393" s="207" t="s">
        <v>265</v>
      </c>
      <c r="Q393" s="208"/>
      <c r="R393" s="9" t="str">
        <f t="shared" si="5"/>
        <v/>
      </c>
    </row>
    <row r="394" spans="2:18" s="78" customFormat="1" ht="15.6" customHeight="1" thickTop="1" thickBot="1" x14ac:dyDescent="0.25">
      <c r="B394" s="446"/>
      <c r="C394" s="459"/>
      <c r="D394" s="446"/>
      <c r="E394" s="459"/>
      <c r="F394" s="766"/>
      <c r="G394" s="125">
        <f>'Mapa de Risco'!H394</f>
        <v>0</v>
      </c>
      <c r="H394" s="770"/>
      <c r="I394" s="781"/>
      <c r="J394" s="207" t="s">
        <v>28</v>
      </c>
      <c r="K394" s="208"/>
      <c r="L394" s="207" t="s">
        <v>28</v>
      </c>
      <c r="M394" s="207" t="s">
        <v>28</v>
      </c>
      <c r="N394" s="207" t="s">
        <v>28</v>
      </c>
      <c r="O394" s="207" t="s">
        <v>28</v>
      </c>
      <c r="P394" s="207" t="s">
        <v>265</v>
      </c>
      <c r="Q394" s="208"/>
      <c r="R394" s="9" t="str">
        <f t="shared" si="5"/>
        <v/>
      </c>
    </row>
    <row r="395" spans="2:18" s="78" customFormat="1" ht="15.6" customHeight="1" thickTop="1" thickBot="1" x14ac:dyDescent="0.25">
      <c r="B395" s="446"/>
      <c r="C395" s="459"/>
      <c r="D395" s="446"/>
      <c r="E395" s="459"/>
      <c r="F395" s="766"/>
      <c r="G395" s="125">
        <f>'Mapa de Risco'!H395</f>
        <v>0</v>
      </c>
      <c r="H395" s="770"/>
      <c r="I395" s="781"/>
      <c r="J395" s="207" t="s">
        <v>28</v>
      </c>
      <c r="K395" s="208"/>
      <c r="L395" s="207" t="s">
        <v>28</v>
      </c>
      <c r="M395" s="207" t="s">
        <v>28</v>
      </c>
      <c r="N395" s="207" t="s">
        <v>28</v>
      </c>
      <c r="O395" s="207" t="s">
        <v>28</v>
      </c>
      <c r="P395" s="207" t="s">
        <v>265</v>
      </c>
      <c r="Q395" s="208"/>
      <c r="R395" s="9" t="str">
        <f t="shared" si="5"/>
        <v/>
      </c>
    </row>
    <row r="396" spans="2:18" s="78" customFormat="1" ht="15.6" customHeight="1" thickTop="1" thickBot="1" x14ac:dyDescent="0.25">
      <c r="B396" s="446"/>
      <c r="C396" s="459"/>
      <c r="D396" s="446"/>
      <c r="E396" s="459"/>
      <c r="F396" s="766"/>
      <c r="G396" s="125">
        <f>'Mapa de Risco'!H396</f>
        <v>0</v>
      </c>
      <c r="H396" s="770"/>
      <c r="I396" s="781"/>
      <c r="J396" s="207" t="s">
        <v>28</v>
      </c>
      <c r="K396" s="208"/>
      <c r="L396" s="207" t="s">
        <v>28</v>
      </c>
      <c r="M396" s="207" t="s">
        <v>28</v>
      </c>
      <c r="N396" s="207" t="s">
        <v>28</v>
      </c>
      <c r="O396" s="207" t="s">
        <v>28</v>
      </c>
      <c r="P396" s="207" t="s">
        <v>265</v>
      </c>
      <c r="Q396" s="208"/>
      <c r="R396" s="9" t="str">
        <f t="shared" si="5"/>
        <v/>
      </c>
    </row>
    <row r="397" spans="2:18" s="78" customFormat="1" ht="15.6" customHeight="1" thickTop="1" thickBot="1" x14ac:dyDescent="0.25">
      <c r="B397" s="446"/>
      <c r="C397" s="459"/>
      <c r="D397" s="446"/>
      <c r="E397" s="459"/>
      <c r="F397" s="766"/>
      <c r="G397" s="125">
        <f>'Mapa de Risco'!H397</f>
        <v>0</v>
      </c>
      <c r="H397" s="770"/>
      <c r="I397" s="781"/>
      <c r="J397" s="207" t="s">
        <v>28</v>
      </c>
      <c r="K397" s="208"/>
      <c r="L397" s="207" t="s">
        <v>28</v>
      </c>
      <c r="M397" s="207" t="s">
        <v>28</v>
      </c>
      <c r="N397" s="207" t="s">
        <v>28</v>
      </c>
      <c r="O397" s="207" t="s">
        <v>28</v>
      </c>
      <c r="P397" s="207" t="s">
        <v>265</v>
      </c>
      <c r="Q397" s="208"/>
      <c r="R397" s="9" t="str">
        <f t="shared" ref="R397:R460" si="6">IF(Q397="","",IF(Q397="Concluído",4,IF(Q397="Em andamento",3,IF(Q397="Atrasado",2,IF(Q397="Não iniciado",1)))))</f>
        <v/>
      </c>
    </row>
    <row r="398" spans="2:18" s="78" customFormat="1" ht="15.6" customHeight="1" thickTop="1" thickBot="1" x14ac:dyDescent="0.25">
      <c r="B398" s="446"/>
      <c r="C398" s="459"/>
      <c r="D398" s="446"/>
      <c r="E398" s="459"/>
      <c r="F398" s="766"/>
      <c r="G398" s="125">
        <f>'Mapa de Risco'!H398</f>
        <v>0</v>
      </c>
      <c r="H398" s="770"/>
      <c r="I398" s="781"/>
      <c r="J398" s="207" t="s">
        <v>28</v>
      </c>
      <c r="K398" s="208"/>
      <c r="L398" s="207" t="s">
        <v>28</v>
      </c>
      <c r="M398" s="207" t="s">
        <v>28</v>
      </c>
      <c r="N398" s="207" t="s">
        <v>28</v>
      </c>
      <c r="O398" s="207" t="s">
        <v>28</v>
      </c>
      <c r="P398" s="207" t="s">
        <v>265</v>
      </c>
      <c r="Q398" s="208"/>
      <c r="R398" s="9" t="str">
        <f t="shared" si="6"/>
        <v/>
      </c>
    </row>
    <row r="399" spans="2:18" s="78" customFormat="1" ht="15.6" customHeight="1" thickTop="1" thickBot="1" x14ac:dyDescent="0.25">
      <c r="B399" s="446"/>
      <c r="C399" s="459"/>
      <c r="D399" s="446"/>
      <c r="E399" s="459"/>
      <c r="F399" s="766"/>
      <c r="G399" s="125">
        <f>'Mapa de Risco'!H399</f>
        <v>0</v>
      </c>
      <c r="H399" s="770"/>
      <c r="I399" s="781"/>
      <c r="J399" s="207" t="s">
        <v>28</v>
      </c>
      <c r="K399" s="208"/>
      <c r="L399" s="207" t="s">
        <v>28</v>
      </c>
      <c r="M399" s="207" t="s">
        <v>28</v>
      </c>
      <c r="N399" s="207" t="s">
        <v>28</v>
      </c>
      <c r="O399" s="207" t="s">
        <v>28</v>
      </c>
      <c r="P399" s="207" t="s">
        <v>265</v>
      </c>
      <c r="Q399" s="208"/>
      <c r="R399" s="9" t="str">
        <f t="shared" si="6"/>
        <v/>
      </c>
    </row>
    <row r="400" spans="2:18" s="78" customFormat="1" ht="15.6" customHeight="1" thickTop="1" thickBot="1" x14ac:dyDescent="0.25">
      <c r="B400" s="446"/>
      <c r="C400" s="459"/>
      <c r="D400" s="446"/>
      <c r="E400" s="459"/>
      <c r="F400" s="766"/>
      <c r="G400" s="125">
        <f>'Mapa de Risco'!H400</f>
        <v>0</v>
      </c>
      <c r="H400" s="770"/>
      <c r="I400" s="781"/>
      <c r="J400" s="207" t="s">
        <v>28</v>
      </c>
      <c r="K400" s="208"/>
      <c r="L400" s="207" t="s">
        <v>28</v>
      </c>
      <c r="M400" s="207" t="s">
        <v>28</v>
      </c>
      <c r="N400" s="207" t="s">
        <v>28</v>
      </c>
      <c r="O400" s="207" t="s">
        <v>28</v>
      </c>
      <c r="P400" s="207" t="s">
        <v>265</v>
      </c>
      <c r="Q400" s="208"/>
      <c r="R400" s="9" t="str">
        <f t="shared" si="6"/>
        <v/>
      </c>
    </row>
    <row r="401" spans="2:18" s="78" customFormat="1" ht="15.6" customHeight="1" thickTop="1" thickBot="1" x14ac:dyDescent="0.25">
      <c r="B401" s="446"/>
      <c r="C401" s="459"/>
      <c r="D401" s="447"/>
      <c r="E401" s="460"/>
      <c r="F401" s="766"/>
      <c r="G401" s="125">
        <f>'Mapa de Risco'!H401</f>
        <v>0</v>
      </c>
      <c r="H401" s="770"/>
      <c r="I401" s="782"/>
      <c r="J401" s="207" t="s">
        <v>28</v>
      </c>
      <c r="K401" s="208"/>
      <c r="L401" s="207" t="s">
        <v>28</v>
      </c>
      <c r="M401" s="207" t="s">
        <v>28</v>
      </c>
      <c r="N401" s="207" t="s">
        <v>28</v>
      </c>
      <c r="O401" s="207" t="s">
        <v>28</v>
      </c>
      <c r="P401" s="207" t="s">
        <v>265</v>
      </c>
      <c r="Q401" s="208"/>
      <c r="R401" s="9" t="str">
        <f t="shared" si="6"/>
        <v/>
      </c>
    </row>
    <row r="402" spans="2:18" s="78" customFormat="1" ht="15.6" customHeight="1" thickTop="1" thickBot="1" x14ac:dyDescent="0.25">
      <c r="B402" s="446"/>
      <c r="C402" s="459"/>
      <c r="D402" s="445" t="str">
        <f>'Mapa de Risco'!D402:D411</f>
        <v>FCS.08</v>
      </c>
      <c r="E402" s="470">
        <f>'Mapa de Risco'!E402:E411</f>
        <v>0</v>
      </c>
      <c r="F402" s="766" t="str">
        <f>'Mapa de Risco'!G402:G411</f>
        <v>Evento 40</v>
      </c>
      <c r="G402" s="125">
        <f>'Mapa de Risco'!H402</f>
        <v>0</v>
      </c>
      <c r="H402" s="770" t="str">
        <f>'Avaliar os Controles Existent.'!AD402:AD411</f>
        <v/>
      </c>
      <c r="I402" s="781">
        <f>'Plano de ação'!I402:I411</f>
        <v>0</v>
      </c>
      <c r="J402" s="207" t="s">
        <v>28</v>
      </c>
      <c r="K402" s="208"/>
      <c r="L402" s="207" t="s">
        <v>28</v>
      </c>
      <c r="M402" s="207" t="s">
        <v>28</v>
      </c>
      <c r="N402" s="207" t="s">
        <v>28</v>
      </c>
      <c r="O402" s="207" t="s">
        <v>28</v>
      </c>
      <c r="P402" s="207" t="s">
        <v>265</v>
      </c>
      <c r="Q402" s="208"/>
      <c r="R402" s="9" t="str">
        <f t="shared" si="6"/>
        <v/>
      </c>
    </row>
    <row r="403" spans="2:18" s="78" customFormat="1" ht="15.6" customHeight="1" thickTop="1" thickBot="1" x14ac:dyDescent="0.25">
      <c r="B403" s="446"/>
      <c r="C403" s="459"/>
      <c r="D403" s="446"/>
      <c r="E403" s="459"/>
      <c r="F403" s="766"/>
      <c r="G403" s="125">
        <f>'Mapa de Risco'!H403</f>
        <v>0</v>
      </c>
      <c r="H403" s="770"/>
      <c r="I403" s="781"/>
      <c r="J403" s="207" t="s">
        <v>28</v>
      </c>
      <c r="K403" s="208"/>
      <c r="L403" s="207" t="s">
        <v>28</v>
      </c>
      <c r="M403" s="207" t="s">
        <v>28</v>
      </c>
      <c r="N403" s="207" t="s">
        <v>28</v>
      </c>
      <c r="O403" s="207" t="s">
        <v>28</v>
      </c>
      <c r="P403" s="207" t="s">
        <v>265</v>
      </c>
      <c r="Q403" s="208"/>
      <c r="R403" s="9" t="str">
        <f t="shared" si="6"/>
        <v/>
      </c>
    </row>
    <row r="404" spans="2:18" s="78" customFormat="1" ht="15.6" customHeight="1" thickTop="1" thickBot="1" x14ac:dyDescent="0.25">
      <c r="B404" s="446"/>
      <c r="C404" s="459"/>
      <c r="D404" s="446"/>
      <c r="E404" s="459"/>
      <c r="F404" s="766"/>
      <c r="G404" s="125">
        <f>'Mapa de Risco'!H404</f>
        <v>0</v>
      </c>
      <c r="H404" s="770"/>
      <c r="I404" s="781"/>
      <c r="J404" s="207" t="s">
        <v>28</v>
      </c>
      <c r="K404" s="208"/>
      <c r="L404" s="207" t="s">
        <v>28</v>
      </c>
      <c r="M404" s="207" t="s">
        <v>28</v>
      </c>
      <c r="N404" s="207" t="s">
        <v>28</v>
      </c>
      <c r="O404" s="207" t="s">
        <v>28</v>
      </c>
      <c r="P404" s="207" t="s">
        <v>265</v>
      </c>
      <c r="Q404" s="208"/>
      <c r="R404" s="9" t="str">
        <f t="shared" si="6"/>
        <v/>
      </c>
    </row>
    <row r="405" spans="2:18" s="78" customFormat="1" ht="15.6" customHeight="1" thickTop="1" thickBot="1" x14ac:dyDescent="0.25">
      <c r="B405" s="446"/>
      <c r="C405" s="459"/>
      <c r="D405" s="446"/>
      <c r="E405" s="459"/>
      <c r="F405" s="766"/>
      <c r="G405" s="125">
        <f>'Mapa de Risco'!H405</f>
        <v>0</v>
      </c>
      <c r="H405" s="770"/>
      <c r="I405" s="781"/>
      <c r="J405" s="207" t="s">
        <v>28</v>
      </c>
      <c r="K405" s="208"/>
      <c r="L405" s="207" t="s">
        <v>28</v>
      </c>
      <c r="M405" s="207" t="s">
        <v>28</v>
      </c>
      <c r="N405" s="207" t="s">
        <v>28</v>
      </c>
      <c r="O405" s="207" t="s">
        <v>28</v>
      </c>
      <c r="P405" s="207" t="s">
        <v>265</v>
      </c>
      <c r="Q405" s="208"/>
      <c r="R405" s="9" t="str">
        <f t="shared" si="6"/>
        <v/>
      </c>
    </row>
    <row r="406" spans="2:18" s="78" customFormat="1" ht="15.6" customHeight="1" thickTop="1" thickBot="1" x14ac:dyDescent="0.25">
      <c r="B406" s="446"/>
      <c r="C406" s="459"/>
      <c r="D406" s="446"/>
      <c r="E406" s="459"/>
      <c r="F406" s="766"/>
      <c r="G406" s="125">
        <f>'Mapa de Risco'!H406</f>
        <v>0</v>
      </c>
      <c r="H406" s="770"/>
      <c r="I406" s="781"/>
      <c r="J406" s="207" t="s">
        <v>28</v>
      </c>
      <c r="K406" s="208"/>
      <c r="L406" s="207" t="s">
        <v>28</v>
      </c>
      <c r="M406" s="207" t="s">
        <v>28</v>
      </c>
      <c r="N406" s="207" t="s">
        <v>28</v>
      </c>
      <c r="O406" s="207" t="s">
        <v>28</v>
      </c>
      <c r="P406" s="207" t="s">
        <v>265</v>
      </c>
      <c r="Q406" s="208"/>
      <c r="R406" s="9" t="str">
        <f t="shared" si="6"/>
        <v/>
      </c>
    </row>
    <row r="407" spans="2:18" s="78" customFormat="1" ht="15.6" customHeight="1" thickTop="1" thickBot="1" x14ac:dyDescent="0.25">
      <c r="B407" s="446"/>
      <c r="C407" s="459"/>
      <c r="D407" s="446"/>
      <c r="E407" s="459"/>
      <c r="F407" s="766"/>
      <c r="G407" s="125">
        <f>'Mapa de Risco'!H407</f>
        <v>0</v>
      </c>
      <c r="H407" s="770"/>
      <c r="I407" s="781"/>
      <c r="J407" s="207" t="s">
        <v>28</v>
      </c>
      <c r="K407" s="208"/>
      <c r="L407" s="207" t="s">
        <v>28</v>
      </c>
      <c r="M407" s="207" t="s">
        <v>28</v>
      </c>
      <c r="N407" s="207" t="s">
        <v>28</v>
      </c>
      <c r="O407" s="207" t="s">
        <v>28</v>
      </c>
      <c r="P407" s="207" t="s">
        <v>265</v>
      </c>
      <c r="Q407" s="208"/>
      <c r="R407" s="9" t="str">
        <f t="shared" si="6"/>
        <v/>
      </c>
    </row>
    <row r="408" spans="2:18" s="78" customFormat="1" ht="15.6" customHeight="1" thickTop="1" thickBot="1" x14ac:dyDescent="0.25">
      <c r="B408" s="446"/>
      <c r="C408" s="459"/>
      <c r="D408" s="446"/>
      <c r="E408" s="459"/>
      <c r="F408" s="766"/>
      <c r="G408" s="125">
        <f>'Mapa de Risco'!H408</f>
        <v>0</v>
      </c>
      <c r="H408" s="770"/>
      <c r="I408" s="781"/>
      <c r="J408" s="207" t="s">
        <v>28</v>
      </c>
      <c r="K408" s="208"/>
      <c r="L408" s="207" t="s">
        <v>28</v>
      </c>
      <c r="M408" s="207" t="s">
        <v>28</v>
      </c>
      <c r="N408" s="207" t="s">
        <v>28</v>
      </c>
      <c r="O408" s="207" t="s">
        <v>28</v>
      </c>
      <c r="P408" s="207" t="s">
        <v>265</v>
      </c>
      <c r="Q408" s="208"/>
      <c r="R408" s="9" t="str">
        <f t="shared" si="6"/>
        <v/>
      </c>
    </row>
    <row r="409" spans="2:18" s="78" customFormat="1" ht="15.6" customHeight="1" thickTop="1" thickBot="1" x14ac:dyDescent="0.25">
      <c r="B409" s="446"/>
      <c r="C409" s="459"/>
      <c r="D409" s="446"/>
      <c r="E409" s="459"/>
      <c r="F409" s="766"/>
      <c r="G409" s="125">
        <f>'Mapa de Risco'!H409</f>
        <v>0</v>
      </c>
      <c r="H409" s="770"/>
      <c r="I409" s="781"/>
      <c r="J409" s="207" t="s">
        <v>28</v>
      </c>
      <c r="K409" s="208"/>
      <c r="L409" s="207" t="s">
        <v>28</v>
      </c>
      <c r="M409" s="207" t="s">
        <v>28</v>
      </c>
      <c r="N409" s="207" t="s">
        <v>28</v>
      </c>
      <c r="O409" s="207" t="s">
        <v>28</v>
      </c>
      <c r="P409" s="207" t="s">
        <v>265</v>
      </c>
      <c r="Q409" s="208"/>
      <c r="R409" s="9" t="str">
        <f t="shared" si="6"/>
        <v/>
      </c>
    </row>
    <row r="410" spans="2:18" s="78" customFormat="1" ht="15.6" customHeight="1" thickTop="1" thickBot="1" x14ac:dyDescent="0.25">
      <c r="B410" s="446"/>
      <c r="C410" s="459"/>
      <c r="D410" s="446"/>
      <c r="E410" s="459"/>
      <c r="F410" s="766"/>
      <c r="G410" s="125">
        <f>'Mapa de Risco'!H410</f>
        <v>0</v>
      </c>
      <c r="H410" s="770"/>
      <c r="I410" s="781"/>
      <c r="J410" s="207" t="s">
        <v>28</v>
      </c>
      <c r="K410" s="208"/>
      <c r="L410" s="207" t="s">
        <v>28</v>
      </c>
      <c r="M410" s="207" t="s">
        <v>28</v>
      </c>
      <c r="N410" s="207" t="s">
        <v>28</v>
      </c>
      <c r="O410" s="207" t="s">
        <v>28</v>
      </c>
      <c r="P410" s="207" t="s">
        <v>265</v>
      </c>
      <c r="Q410" s="208"/>
      <c r="R410" s="9" t="str">
        <f t="shared" si="6"/>
        <v/>
      </c>
    </row>
    <row r="411" spans="2:18" s="78" customFormat="1" ht="15.6" customHeight="1" thickTop="1" thickBot="1" x14ac:dyDescent="0.25">
      <c r="B411" s="447"/>
      <c r="C411" s="460"/>
      <c r="D411" s="447"/>
      <c r="E411" s="460"/>
      <c r="F411" s="766"/>
      <c r="G411" s="125">
        <f>'Mapa de Risco'!H411</f>
        <v>0</v>
      </c>
      <c r="H411" s="770"/>
      <c r="I411" s="782"/>
      <c r="J411" s="207" t="s">
        <v>28</v>
      </c>
      <c r="K411" s="208"/>
      <c r="L411" s="207" t="s">
        <v>28</v>
      </c>
      <c r="M411" s="207" t="s">
        <v>28</v>
      </c>
      <c r="N411" s="207" t="s">
        <v>28</v>
      </c>
      <c r="O411" s="207" t="s">
        <v>28</v>
      </c>
      <c r="P411" s="207" t="s">
        <v>265</v>
      </c>
      <c r="Q411" s="208"/>
      <c r="R411" s="9" t="str">
        <f t="shared" si="6"/>
        <v/>
      </c>
    </row>
    <row r="412" spans="2:18" s="78" customFormat="1" ht="15.6" customHeight="1" thickTop="1" thickBot="1" x14ac:dyDescent="0.25">
      <c r="B412" s="454" t="str">
        <f>'Mapa de Risco'!B412:B491</f>
        <v>Subp.06</v>
      </c>
      <c r="C412" s="461">
        <f>'Mapa de Risco'!C412:C491</f>
        <v>0</v>
      </c>
      <c r="D412" s="464" t="str">
        <f>'Mapa de Risco'!D412:D421</f>
        <v>FCS.01</v>
      </c>
      <c r="E412" s="471">
        <f>'Mapa de Risco'!E412:E421</f>
        <v>0</v>
      </c>
      <c r="F412" s="771" t="str">
        <f>'Mapa de Risco'!G412:G421</f>
        <v>Evento 41</v>
      </c>
      <c r="G412" s="217">
        <f>'Mapa de Risco'!H412</f>
        <v>0</v>
      </c>
      <c r="H412" s="772" t="str">
        <f>'Avaliar os Controles Existent.'!AD412:AD421</f>
        <v/>
      </c>
      <c r="I412" s="779">
        <f>'Plano de ação'!I412:I421</f>
        <v>0</v>
      </c>
      <c r="J412" s="210" t="s">
        <v>28</v>
      </c>
      <c r="K412" s="211"/>
      <c r="L412" s="210" t="s">
        <v>28</v>
      </c>
      <c r="M412" s="210" t="s">
        <v>28</v>
      </c>
      <c r="N412" s="210" t="s">
        <v>28</v>
      </c>
      <c r="O412" s="210" t="s">
        <v>28</v>
      </c>
      <c r="P412" s="210" t="s">
        <v>265</v>
      </c>
      <c r="Q412" s="211"/>
      <c r="R412" s="60" t="str">
        <f t="shared" si="6"/>
        <v/>
      </c>
    </row>
    <row r="413" spans="2:18" s="78" customFormat="1" ht="15.6" customHeight="1" thickTop="1" thickBot="1" x14ac:dyDescent="0.25">
      <c r="B413" s="455"/>
      <c r="C413" s="462"/>
      <c r="D413" s="465"/>
      <c r="E413" s="472"/>
      <c r="F413" s="771"/>
      <c r="G413" s="217">
        <f>'Mapa de Risco'!H413</f>
        <v>0</v>
      </c>
      <c r="H413" s="772"/>
      <c r="I413" s="779"/>
      <c r="J413" s="210" t="s">
        <v>28</v>
      </c>
      <c r="K413" s="211"/>
      <c r="L413" s="210" t="s">
        <v>28</v>
      </c>
      <c r="M413" s="210" t="s">
        <v>28</v>
      </c>
      <c r="N413" s="210" t="s">
        <v>28</v>
      </c>
      <c r="O413" s="210" t="s">
        <v>28</v>
      </c>
      <c r="P413" s="210" t="s">
        <v>265</v>
      </c>
      <c r="Q413" s="211"/>
      <c r="R413" s="60" t="str">
        <f t="shared" si="6"/>
        <v/>
      </c>
    </row>
    <row r="414" spans="2:18" s="78" customFormat="1" ht="15.6" customHeight="1" thickTop="1" thickBot="1" x14ac:dyDescent="0.25">
      <c r="B414" s="455"/>
      <c r="C414" s="462"/>
      <c r="D414" s="465"/>
      <c r="E414" s="472"/>
      <c r="F414" s="771"/>
      <c r="G414" s="217">
        <f>'Mapa de Risco'!H414</f>
        <v>0</v>
      </c>
      <c r="H414" s="772"/>
      <c r="I414" s="779"/>
      <c r="J414" s="210" t="s">
        <v>28</v>
      </c>
      <c r="K414" s="211"/>
      <c r="L414" s="210" t="s">
        <v>28</v>
      </c>
      <c r="M414" s="210" t="s">
        <v>28</v>
      </c>
      <c r="N414" s="210" t="s">
        <v>28</v>
      </c>
      <c r="O414" s="210" t="s">
        <v>28</v>
      </c>
      <c r="P414" s="210" t="s">
        <v>265</v>
      </c>
      <c r="Q414" s="211"/>
      <c r="R414" s="60" t="str">
        <f t="shared" si="6"/>
        <v/>
      </c>
    </row>
    <row r="415" spans="2:18" s="78" customFormat="1" ht="15.6" customHeight="1" thickTop="1" thickBot="1" x14ac:dyDescent="0.25">
      <c r="B415" s="455"/>
      <c r="C415" s="462"/>
      <c r="D415" s="465"/>
      <c r="E415" s="472"/>
      <c r="F415" s="771"/>
      <c r="G415" s="217">
        <f>'Mapa de Risco'!H415</f>
        <v>0</v>
      </c>
      <c r="H415" s="772"/>
      <c r="I415" s="779"/>
      <c r="J415" s="210" t="s">
        <v>28</v>
      </c>
      <c r="K415" s="211"/>
      <c r="L415" s="210" t="s">
        <v>28</v>
      </c>
      <c r="M415" s="210" t="s">
        <v>28</v>
      </c>
      <c r="N415" s="210" t="s">
        <v>28</v>
      </c>
      <c r="O415" s="210" t="s">
        <v>28</v>
      </c>
      <c r="P415" s="210" t="s">
        <v>265</v>
      </c>
      <c r="Q415" s="211"/>
      <c r="R415" s="60" t="str">
        <f t="shared" si="6"/>
        <v/>
      </c>
    </row>
    <row r="416" spans="2:18" s="78" customFormat="1" ht="15.6" customHeight="1" thickTop="1" thickBot="1" x14ac:dyDescent="0.25">
      <c r="B416" s="455"/>
      <c r="C416" s="462"/>
      <c r="D416" s="465"/>
      <c r="E416" s="472"/>
      <c r="F416" s="771"/>
      <c r="G416" s="217">
        <f>'Mapa de Risco'!H416</f>
        <v>0</v>
      </c>
      <c r="H416" s="772"/>
      <c r="I416" s="779"/>
      <c r="J416" s="210" t="s">
        <v>28</v>
      </c>
      <c r="K416" s="211"/>
      <c r="L416" s="210" t="s">
        <v>28</v>
      </c>
      <c r="M416" s="210" t="s">
        <v>28</v>
      </c>
      <c r="N416" s="210" t="s">
        <v>28</v>
      </c>
      <c r="O416" s="210" t="s">
        <v>28</v>
      </c>
      <c r="P416" s="210" t="s">
        <v>265</v>
      </c>
      <c r="Q416" s="211"/>
      <c r="R416" s="60" t="str">
        <f t="shared" si="6"/>
        <v/>
      </c>
    </row>
    <row r="417" spans="2:18" s="78" customFormat="1" ht="15.6" customHeight="1" thickTop="1" thickBot="1" x14ac:dyDescent="0.25">
      <c r="B417" s="455"/>
      <c r="C417" s="462"/>
      <c r="D417" s="465"/>
      <c r="E417" s="472"/>
      <c r="F417" s="771"/>
      <c r="G417" s="217">
        <f>'Mapa de Risco'!H417</f>
        <v>0</v>
      </c>
      <c r="H417" s="772"/>
      <c r="I417" s="779"/>
      <c r="J417" s="210" t="s">
        <v>28</v>
      </c>
      <c r="K417" s="211"/>
      <c r="L417" s="210" t="s">
        <v>28</v>
      </c>
      <c r="M417" s="210" t="s">
        <v>28</v>
      </c>
      <c r="N417" s="210" t="s">
        <v>28</v>
      </c>
      <c r="O417" s="210" t="s">
        <v>28</v>
      </c>
      <c r="P417" s="210" t="s">
        <v>265</v>
      </c>
      <c r="Q417" s="211"/>
      <c r="R417" s="60" t="str">
        <f t="shared" si="6"/>
        <v/>
      </c>
    </row>
    <row r="418" spans="2:18" s="78" customFormat="1" ht="15.6" customHeight="1" thickTop="1" thickBot="1" x14ac:dyDescent="0.25">
      <c r="B418" s="455"/>
      <c r="C418" s="462"/>
      <c r="D418" s="465"/>
      <c r="E418" s="472"/>
      <c r="F418" s="771"/>
      <c r="G418" s="217">
        <f>'Mapa de Risco'!H418</f>
        <v>0</v>
      </c>
      <c r="H418" s="772"/>
      <c r="I418" s="779"/>
      <c r="J418" s="210" t="s">
        <v>28</v>
      </c>
      <c r="K418" s="211"/>
      <c r="L418" s="210" t="s">
        <v>28</v>
      </c>
      <c r="M418" s="210" t="s">
        <v>28</v>
      </c>
      <c r="N418" s="210" t="s">
        <v>28</v>
      </c>
      <c r="O418" s="210" t="s">
        <v>28</v>
      </c>
      <c r="P418" s="210" t="s">
        <v>265</v>
      </c>
      <c r="Q418" s="211"/>
      <c r="R418" s="60" t="str">
        <f t="shared" si="6"/>
        <v/>
      </c>
    </row>
    <row r="419" spans="2:18" s="78" customFormat="1" ht="15.6" customHeight="1" thickTop="1" thickBot="1" x14ac:dyDescent="0.25">
      <c r="B419" s="455"/>
      <c r="C419" s="462"/>
      <c r="D419" s="465"/>
      <c r="E419" s="472"/>
      <c r="F419" s="771"/>
      <c r="G419" s="217">
        <f>'Mapa de Risco'!H419</f>
        <v>0</v>
      </c>
      <c r="H419" s="772"/>
      <c r="I419" s="779"/>
      <c r="J419" s="210" t="s">
        <v>28</v>
      </c>
      <c r="K419" s="211"/>
      <c r="L419" s="210" t="s">
        <v>28</v>
      </c>
      <c r="M419" s="210" t="s">
        <v>28</v>
      </c>
      <c r="N419" s="210" t="s">
        <v>28</v>
      </c>
      <c r="O419" s="210" t="s">
        <v>28</v>
      </c>
      <c r="P419" s="210" t="s">
        <v>265</v>
      </c>
      <c r="Q419" s="211"/>
      <c r="R419" s="60" t="str">
        <f t="shared" si="6"/>
        <v/>
      </c>
    </row>
    <row r="420" spans="2:18" s="78" customFormat="1" ht="15.6" customHeight="1" thickTop="1" thickBot="1" x14ac:dyDescent="0.25">
      <c r="B420" s="455"/>
      <c r="C420" s="462"/>
      <c r="D420" s="465"/>
      <c r="E420" s="472"/>
      <c r="F420" s="771"/>
      <c r="G420" s="217">
        <f>'Mapa de Risco'!H420</f>
        <v>0</v>
      </c>
      <c r="H420" s="772"/>
      <c r="I420" s="779"/>
      <c r="J420" s="210" t="s">
        <v>28</v>
      </c>
      <c r="K420" s="211"/>
      <c r="L420" s="210" t="s">
        <v>28</v>
      </c>
      <c r="M420" s="210" t="s">
        <v>28</v>
      </c>
      <c r="N420" s="210" t="s">
        <v>28</v>
      </c>
      <c r="O420" s="210" t="s">
        <v>28</v>
      </c>
      <c r="P420" s="210" t="s">
        <v>265</v>
      </c>
      <c r="Q420" s="211"/>
      <c r="R420" s="60" t="str">
        <f t="shared" si="6"/>
        <v/>
      </c>
    </row>
    <row r="421" spans="2:18" s="78" customFormat="1" ht="15.6" customHeight="1" thickTop="1" thickBot="1" x14ac:dyDescent="0.25">
      <c r="B421" s="455"/>
      <c r="C421" s="462"/>
      <c r="D421" s="466"/>
      <c r="E421" s="473"/>
      <c r="F421" s="771"/>
      <c r="G421" s="217">
        <f>'Mapa de Risco'!H421</f>
        <v>0</v>
      </c>
      <c r="H421" s="772"/>
      <c r="I421" s="780"/>
      <c r="J421" s="210" t="s">
        <v>28</v>
      </c>
      <c r="K421" s="211"/>
      <c r="L421" s="210" t="s">
        <v>28</v>
      </c>
      <c r="M421" s="210" t="s">
        <v>28</v>
      </c>
      <c r="N421" s="210" t="s">
        <v>28</v>
      </c>
      <c r="O421" s="210" t="s">
        <v>28</v>
      </c>
      <c r="P421" s="210" t="s">
        <v>265</v>
      </c>
      <c r="Q421" s="211"/>
      <c r="R421" s="60" t="str">
        <f t="shared" si="6"/>
        <v/>
      </c>
    </row>
    <row r="422" spans="2:18" s="78" customFormat="1" ht="15.6" customHeight="1" thickTop="1" thickBot="1" x14ac:dyDescent="0.25">
      <c r="B422" s="455"/>
      <c r="C422" s="462"/>
      <c r="D422" s="464" t="str">
        <f>'Mapa de Risco'!D422:D431</f>
        <v>FCS.02</v>
      </c>
      <c r="E422" s="471">
        <f>'Mapa de Risco'!E422:E431</f>
        <v>0</v>
      </c>
      <c r="F422" s="771" t="str">
        <f>'Mapa de Risco'!G422:G431</f>
        <v>Evento 42</v>
      </c>
      <c r="G422" s="217">
        <f>'Mapa de Risco'!H422</f>
        <v>0</v>
      </c>
      <c r="H422" s="772" t="str">
        <f>'Avaliar os Controles Existent.'!AD422:AD431</f>
        <v/>
      </c>
      <c r="I422" s="779">
        <f>'Plano de ação'!I422:I431</f>
        <v>0</v>
      </c>
      <c r="J422" s="210" t="s">
        <v>28</v>
      </c>
      <c r="K422" s="211"/>
      <c r="L422" s="210" t="s">
        <v>28</v>
      </c>
      <c r="M422" s="210" t="s">
        <v>28</v>
      </c>
      <c r="N422" s="210" t="s">
        <v>28</v>
      </c>
      <c r="O422" s="210" t="s">
        <v>28</v>
      </c>
      <c r="P422" s="210" t="s">
        <v>265</v>
      </c>
      <c r="Q422" s="211"/>
      <c r="R422" s="60" t="str">
        <f t="shared" si="6"/>
        <v/>
      </c>
    </row>
    <row r="423" spans="2:18" s="78" customFormat="1" ht="15.6" customHeight="1" thickTop="1" thickBot="1" x14ac:dyDescent="0.25">
      <c r="B423" s="455"/>
      <c r="C423" s="462"/>
      <c r="D423" s="465"/>
      <c r="E423" s="472"/>
      <c r="F423" s="771"/>
      <c r="G423" s="217">
        <f>'Mapa de Risco'!H423</f>
        <v>0</v>
      </c>
      <c r="H423" s="772"/>
      <c r="I423" s="779"/>
      <c r="J423" s="210" t="s">
        <v>28</v>
      </c>
      <c r="K423" s="211"/>
      <c r="L423" s="210" t="s">
        <v>28</v>
      </c>
      <c r="M423" s="210" t="s">
        <v>28</v>
      </c>
      <c r="N423" s="210" t="s">
        <v>28</v>
      </c>
      <c r="O423" s="210" t="s">
        <v>28</v>
      </c>
      <c r="P423" s="210" t="s">
        <v>265</v>
      </c>
      <c r="Q423" s="211"/>
      <c r="R423" s="60" t="str">
        <f t="shared" si="6"/>
        <v/>
      </c>
    </row>
    <row r="424" spans="2:18" s="78" customFormat="1" ht="15.6" customHeight="1" thickTop="1" thickBot="1" x14ac:dyDescent="0.25">
      <c r="B424" s="455"/>
      <c r="C424" s="462"/>
      <c r="D424" s="465"/>
      <c r="E424" s="472"/>
      <c r="F424" s="771"/>
      <c r="G424" s="217">
        <f>'Mapa de Risco'!H424</f>
        <v>0</v>
      </c>
      <c r="H424" s="772"/>
      <c r="I424" s="779"/>
      <c r="J424" s="210" t="s">
        <v>28</v>
      </c>
      <c r="K424" s="211"/>
      <c r="L424" s="210" t="s">
        <v>28</v>
      </c>
      <c r="M424" s="210" t="s">
        <v>28</v>
      </c>
      <c r="N424" s="210" t="s">
        <v>28</v>
      </c>
      <c r="O424" s="210" t="s">
        <v>28</v>
      </c>
      <c r="P424" s="210" t="s">
        <v>265</v>
      </c>
      <c r="Q424" s="211"/>
      <c r="R424" s="60" t="str">
        <f t="shared" si="6"/>
        <v/>
      </c>
    </row>
    <row r="425" spans="2:18" s="78" customFormat="1" ht="15.6" customHeight="1" thickTop="1" thickBot="1" x14ac:dyDescent="0.25">
      <c r="B425" s="455"/>
      <c r="C425" s="462"/>
      <c r="D425" s="465"/>
      <c r="E425" s="472"/>
      <c r="F425" s="771"/>
      <c r="G425" s="217">
        <f>'Mapa de Risco'!H425</f>
        <v>0</v>
      </c>
      <c r="H425" s="772"/>
      <c r="I425" s="779"/>
      <c r="J425" s="210" t="s">
        <v>28</v>
      </c>
      <c r="K425" s="211"/>
      <c r="L425" s="210" t="s">
        <v>28</v>
      </c>
      <c r="M425" s="210" t="s">
        <v>28</v>
      </c>
      <c r="N425" s="210" t="s">
        <v>28</v>
      </c>
      <c r="O425" s="210" t="s">
        <v>28</v>
      </c>
      <c r="P425" s="210" t="s">
        <v>265</v>
      </c>
      <c r="Q425" s="211"/>
      <c r="R425" s="60" t="str">
        <f t="shared" si="6"/>
        <v/>
      </c>
    </row>
    <row r="426" spans="2:18" s="78" customFormat="1" ht="15.6" customHeight="1" thickTop="1" thickBot="1" x14ac:dyDescent="0.25">
      <c r="B426" s="455"/>
      <c r="C426" s="462"/>
      <c r="D426" s="465"/>
      <c r="E426" s="472"/>
      <c r="F426" s="771"/>
      <c r="G426" s="217">
        <f>'Mapa de Risco'!H426</f>
        <v>0</v>
      </c>
      <c r="H426" s="772"/>
      <c r="I426" s="779"/>
      <c r="J426" s="210" t="s">
        <v>28</v>
      </c>
      <c r="K426" s="211"/>
      <c r="L426" s="210" t="s">
        <v>28</v>
      </c>
      <c r="M426" s="210" t="s">
        <v>28</v>
      </c>
      <c r="N426" s="210" t="s">
        <v>28</v>
      </c>
      <c r="O426" s="210" t="s">
        <v>28</v>
      </c>
      <c r="P426" s="210" t="s">
        <v>265</v>
      </c>
      <c r="Q426" s="211"/>
      <c r="R426" s="60" t="str">
        <f t="shared" si="6"/>
        <v/>
      </c>
    </row>
    <row r="427" spans="2:18" s="78" customFormat="1" ht="15.6" customHeight="1" thickTop="1" thickBot="1" x14ac:dyDescent="0.25">
      <c r="B427" s="455"/>
      <c r="C427" s="462"/>
      <c r="D427" s="465"/>
      <c r="E427" s="472"/>
      <c r="F427" s="771"/>
      <c r="G427" s="217">
        <f>'Mapa de Risco'!H427</f>
        <v>0</v>
      </c>
      <c r="H427" s="772"/>
      <c r="I427" s="779"/>
      <c r="J427" s="210" t="s">
        <v>28</v>
      </c>
      <c r="K427" s="211"/>
      <c r="L427" s="210" t="s">
        <v>28</v>
      </c>
      <c r="M427" s="210" t="s">
        <v>28</v>
      </c>
      <c r="N427" s="210" t="s">
        <v>28</v>
      </c>
      <c r="O427" s="210" t="s">
        <v>28</v>
      </c>
      <c r="P427" s="210" t="s">
        <v>265</v>
      </c>
      <c r="Q427" s="211"/>
      <c r="R427" s="60" t="str">
        <f t="shared" si="6"/>
        <v/>
      </c>
    </row>
    <row r="428" spans="2:18" s="78" customFormat="1" ht="15.6" customHeight="1" thickTop="1" thickBot="1" x14ac:dyDescent="0.25">
      <c r="B428" s="455"/>
      <c r="C428" s="462"/>
      <c r="D428" s="465"/>
      <c r="E428" s="472"/>
      <c r="F428" s="771"/>
      <c r="G428" s="217">
        <f>'Mapa de Risco'!H428</f>
        <v>0</v>
      </c>
      <c r="H428" s="772"/>
      <c r="I428" s="779"/>
      <c r="J428" s="210" t="s">
        <v>28</v>
      </c>
      <c r="K428" s="211"/>
      <c r="L428" s="210" t="s">
        <v>28</v>
      </c>
      <c r="M428" s="210" t="s">
        <v>28</v>
      </c>
      <c r="N428" s="210" t="s">
        <v>28</v>
      </c>
      <c r="O428" s="210" t="s">
        <v>28</v>
      </c>
      <c r="P428" s="210" t="s">
        <v>265</v>
      </c>
      <c r="Q428" s="211"/>
      <c r="R428" s="60" t="str">
        <f t="shared" si="6"/>
        <v/>
      </c>
    </row>
    <row r="429" spans="2:18" s="78" customFormat="1" ht="15.6" customHeight="1" thickTop="1" thickBot="1" x14ac:dyDescent="0.25">
      <c r="B429" s="455"/>
      <c r="C429" s="462"/>
      <c r="D429" s="465"/>
      <c r="E429" s="472"/>
      <c r="F429" s="771"/>
      <c r="G429" s="217">
        <f>'Mapa de Risco'!H429</f>
        <v>0</v>
      </c>
      <c r="H429" s="772"/>
      <c r="I429" s="779"/>
      <c r="J429" s="210" t="s">
        <v>28</v>
      </c>
      <c r="K429" s="211"/>
      <c r="L429" s="210" t="s">
        <v>28</v>
      </c>
      <c r="M429" s="210" t="s">
        <v>28</v>
      </c>
      <c r="N429" s="210" t="s">
        <v>28</v>
      </c>
      <c r="O429" s="210" t="s">
        <v>28</v>
      </c>
      <c r="P429" s="210" t="s">
        <v>265</v>
      </c>
      <c r="Q429" s="211"/>
      <c r="R429" s="60" t="str">
        <f t="shared" si="6"/>
        <v/>
      </c>
    </row>
    <row r="430" spans="2:18" s="78" customFormat="1" ht="15.6" customHeight="1" thickTop="1" thickBot="1" x14ac:dyDescent="0.25">
      <c r="B430" s="455"/>
      <c r="C430" s="462"/>
      <c r="D430" s="465"/>
      <c r="E430" s="472"/>
      <c r="F430" s="771"/>
      <c r="G430" s="217">
        <f>'Mapa de Risco'!H430</f>
        <v>0</v>
      </c>
      <c r="H430" s="772"/>
      <c r="I430" s="779"/>
      <c r="J430" s="210" t="s">
        <v>28</v>
      </c>
      <c r="K430" s="211"/>
      <c r="L430" s="210" t="s">
        <v>28</v>
      </c>
      <c r="M430" s="210" t="s">
        <v>28</v>
      </c>
      <c r="N430" s="210" t="s">
        <v>28</v>
      </c>
      <c r="O430" s="210" t="s">
        <v>28</v>
      </c>
      <c r="P430" s="210" t="s">
        <v>265</v>
      </c>
      <c r="Q430" s="211"/>
      <c r="R430" s="60" t="str">
        <f t="shared" si="6"/>
        <v/>
      </c>
    </row>
    <row r="431" spans="2:18" s="78" customFormat="1" ht="15.6" customHeight="1" thickTop="1" thickBot="1" x14ac:dyDescent="0.25">
      <c r="B431" s="455"/>
      <c r="C431" s="462"/>
      <c r="D431" s="466"/>
      <c r="E431" s="473"/>
      <c r="F431" s="771"/>
      <c r="G431" s="217">
        <f>'Mapa de Risco'!H431</f>
        <v>0</v>
      </c>
      <c r="H431" s="772"/>
      <c r="I431" s="780"/>
      <c r="J431" s="210" t="s">
        <v>28</v>
      </c>
      <c r="K431" s="211"/>
      <c r="L431" s="210" t="s">
        <v>28</v>
      </c>
      <c r="M431" s="210" t="s">
        <v>28</v>
      </c>
      <c r="N431" s="210" t="s">
        <v>28</v>
      </c>
      <c r="O431" s="210" t="s">
        <v>28</v>
      </c>
      <c r="P431" s="210" t="s">
        <v>265</v>
      </c>
      <c r="Q431" s="211"/>
      <c r="R431" s="60" t="str">
        <f t="shared" si="6"/>
        <v/>
      </c>
    </row>
    <row r="432" spans="2:18" s="78" customFormat="1" ht="15.6" customHeight="1" thickTop="1" thickBot="1" x14ac:dyDescent="0.25">
      <c r="B432" s="455"/>
      <c r="C432" s="462"/>
      <c r="D432" s="464" t="str">
        <f>'Mapa de Risco'!D432:D441</f>
        <v>FCS.03</v>
      </c>
      <c r="E432" s="471">
        <f>'Mapa de Risco'!E432:E441</f>
        <v>0</v>
      </c>
      <c r="F432" s="771" t="str">
        <f>'Mapa de Risco'!G432:G441</f>
        <v>Evento 43</v>
      </c>
      <c r="G432" s="217">
        <f>'Mapa de Risco'!H432</f>
        <v>0</v>
      </c>
      <c r="H432" s="772" t="str">
        <f>'Avaliar os Controles Existent.'!AD432:AD441</f>
        <v/>
      </c>
      <c r="I432" s="779">
        <f>'Plano de ação'!I432:I441</f>
        <v>0</v>
      </c>
      <c r="J432" s="210" t="s">
        <v>28</v>
      </c>
      <c r="K432" s="211"/>
      <c r="L432" s="210" t="s">
        <v>28</v>
      </c>
      <c r="M432" s="210" t="s">
        <v>28</v>
      </c>
      <c r="N432" s="210" t="s">
        <v>28</v>
      </c>
      <c r="O432" s="210" t="s">
        <v>28</v>
      </c>
      <c r="P432" s="210" t="s">
        <v>265</v>
      </c>
      <c r="Q432" s="211"/>
      <c r="R432" s="60" t="str">
        <f t="shared" si="6"/>
        <v/>
      </c>
    </row>
    <row r="433" spans="2:18" s="78" customFormat="1" ht="15.6" customHeight="1" thickTop="1" thickBot="1" x14ac:dyDescent="0.25">
      <c r="B433" s="455"/>
      <c r="C433" s="462"/>
      <c r="D433" s="465"/>
      <c r="E433" s="472"/>
      <c r="F433" s="771"/>
      <c r="G433" s="217">
        <f>'Mapa de Risco'!H433</f>
        <v>0</v>
      </c>
      <c r="H433" s="772"/>
      <c r="I433" s="779"/>
      <c r="J433" s="210" t="s">
        <v>28</v>
      </c>
      <c r="K433" s="211"/>
      <c r="L433" s="210" t="s">
        <v>28</v>
      </c>
      <c r="M433" s="210" t="s">
        <v>28</v>
      </c>
      <c r="N433" s="210" t="s">
        <v>28</v>
      </c>
      <c r="O433" s="210" t="s">
        <v>28</v>
      </c>
      <c r="P433" s="210" t="s">
        <v>265</v>
      </c>
      <c r="Q433" s="211"/>
      <c r="R433" s="60" t="str">
        <f t="shared" si="6"/>
        <v/>
      </c>
    </row>
    <row r="434" spans="2:18" s="78" customFormat="1" ht="15.6" customHeight="1" thickTop="1" thickBot="1" x14ac:dyDescent="0.25">
      <c r="B434" s="455"/>
      <c r="C434" s="462"/>
      <c r="D434" s="465"/>
      <c r="E434" s="472"/>
      <c r="F434" s="771"/>
      <c r="G434" s="217">
        <f>'Mapa de Risco'!H434</f>
        <v>0</v>
      </c>
      <c r="H434" s="772"/>
      <c r="I434" s="779"/>
      <c r="J434" s="210" t="s">
        <v>28</v>
      </c>
      <c r="K434" s="211"/>
      <c r="L434" s="210" t="s">
        <v>28</v>
      </c>
      <c r="M434" s="210" t="s">
        <v>28</v>
      </c>
      <c r="N434" s="210" t="s">
        <v>28</v>
      </c>
      <c r="O434" s="210" t="s">
        <v>28</v>
      </c>
      <c r="P434" s="210" t="s">
        <v>265</v>
      </c>
      <c r="Q434" s="211"/>
      <c r="R434" s="60" t="str">
        <f t="shared" si="6"/>
        <v/>
      </c>
    </row>
    <row r="435" spans="2:18" s="78" customFormat="1" ht="15.6" customHeight="1" thickTop="1" thickBot="1" x14ac:dyDescent="0.25">
      <c r="B435" s="455"/>
      <c r="C435" s="462"/>
      <c r="D435" s="465"/>
      <c r="E435" s="472"/>
      <c r="F435" s="771"/>
      <c r="G435" s="217">
        <f>'Mapa de Risco'!H435</f>
        <v>0</v>
      </c>
      <c r="H435" s="772"/>
      <c r="I435" s="779"/>
      <c r="J435" s="210" t="s">
        <v>28</v>
      </c>
      <c r="K435" s="211"/>
      <c r="L435" s="210" t="s">
        <v>28</v>
      </c>
      <c r="M435" s="210" t="s">
        <v>28</v>
      </c>
      <c r="N435" s="210" t="s">
        <v>28</v>
      </c>
      <c r="O435" s="210" t="s">
        <v>28</v>
      </c>
      <c r="P435" s="210" t="s">
        <v>265</v>
      </c>
      <c r="Q435" s="211"/>
      <c r="R435" s="60" t="str">
        <f t="shared" si="6"/>
        <v/>
      </c>
    </row>
    <row r="436" spans="2:18" s="78" customFormat="1" ht="15.6" customHeight="1" thickTop="1" thickBot="1" x14ac:dyDescent="0.25">
      <c r="B436" s="455"/>
      <c r="C436" s="462"/>
      <c r="D436" s="465"/>
      <c r="E436" s="472"/>
      <c r="F436" s="771"/>
      <c r="G436" s="217">
        <f>'Mapa de Risco'!H436</f>
        <v>0</v>
      </c>
      <c r="H436" s="772"/>
      <c r="I436" s="779"/>
      <c r="J436" s="210" t="s">
        <v>28</v>
      </c>
      <c r="K436" s="211"/>
      <c r="L436" s="210" t="s">
        <v>28</v>
      </c>
      <c r="M436" s="210" t="s">
        <v>28</v>
      </c>
      <c r="N436" s="210" t="s">
        <v>28</v>
      </c>
      <c r="O436" s="210" t="s">
        <v>28</v>
      </c>
      <c r="P436" s="210" t="s">
        <v>265</v>
      </c>
      <c r="Q436" s="211"/>
      <c r="R436" s="60" t="str">
        <f t="shared" si="6"/>
        <v/>
      </c>
    </row>
    <row r="437" spans="2:18" s="78" customFormat="1" ht="15.6" customHeight="1" thickTop="1" thickBot="1" x14ac:dyDescent="0.25">
      <c r="B437" s="455"/>
      <c r="C437" s="462"/>
      <c r="D437" s="465"/>
      <c r="E437" s="472"/>
      <c r="F437" s="771"/>
      <c r="G437" s="217">
        <f>'Mapa de Risco'!H437</f>
        <v>0</v>
      </c>
      <c r="H437" s="772"/>
      <c r="I437" s="779"/>
      <c r="J437" s="210" t="s">
        <v>28</v>
      </c>
      <c r="K437" s="211"/>
      <c r="L437" s="210" t="s">
        <v>28</v>
      </c>
      <c r="M437" s="210" t="s">
        <v>28</v>
      </c>
      <c r="N437" s="210" t="s">
        <v>28</v>
      </c>
      <c r="O437" s="210" t="s">
        <v>28</v>
      </c>
      <c r="P437" s="210" t="s">
        <v>265</v>
      </c>
      <c r="Q437" s="211"/>
      <c r="R437" s="60" t="str">
        <f t="shared" si="6"/>
        <v/>
      </c>
    </row>
    <row r="438" spans="2:18" s="78" customFormat="1" ht="15.6" customHeight="1" thickTop="1" thickBot="1" x14ac:dyDescent="0.25">
      <c r="B438" s="455"/>
      <c r="C438" s="462"/>
      <c r="D438" s="465"/>
      <c r="E438" s="472"/>
      <c r="F438" s="771"/>
      <c r="G438" s="217">
        <f>'Mapa de Risco'!H438</f>
        <v>0</v>
      </c>
      <c r="H438" s="772"/>
      <c r="I438" s="779"/>
      <c r="J438" s="210" t="s">
        <v>28</v>
      </c>
      <c r="K438" s="211"/>
      <c r="L438" s="210" t="s">
        <v>28</v>
      </c>
      <c r="M438" s="210" t="s">
        <v>28</v>
      </c>
      <c r="N438" s="210" t="s">
        <v>28</v>
      </c>
      <c r="O438" s="210" t="s">
        <v>28</v>
      </c>
      <c r="P438" s="210" t="s">
        <v>265</v>
      </c>
      <c r="Q438" s="211"/>
      <c r="R438" s="60" t="str">
        <f t="shared" si="6"/>
        <v/>
      </c>
    </row>
    <row r="439" spans="2:18" s="78" customFormat="1" ht="15.6" customHeight="1" thickTop="1" thickBot="1" x14ac:dyDescent="0.25">
      <c r="B439" s="455"/>
      <c r="C439" s="462"/>
      <c r="D439" s="465"/>
      <c r="E439" s="472"/>
      <c r="F439" s="771"/>
      <c r="G439" s="217">
        <f>'Mapa de Risco'!H439</f>
        <v>0</v>
      </c>
      <c r="H439" s="772"/>
      <c r="I439" s="779"/>
      <c r="J439" s="210" t="s">
        <v>28</v>
      </c>
      <c r="K439" s="211"/>
      <c r="L439" s="210" t="s">
        <v>28</v>
      </c>
      <c r="M439" s="210" t="s">
        <v>28</v>
      </c>
      <c r="N439" s="210" t="s">
        <v>28</v>
      </c>
      <c r="O439" s="210" t="s">
        <v>28</v>
      </c>
      <c r="P439" s="210" t="s">
        <v>265</v>
      </c>
      <c r="Q439" s="211"/>
      <c r="R439" s="60" t="str">
        <f t="shared" si="6"/>
        <v/>
      </c>
    </row>
    <row r="440" spans="2:18" s="78" customFormat="1" ht="15.6" customHeight="1" thickTop="1" thickBot="1" x14ac:dyDescent="0.25">
      <c r="B440" s="455"/>
      <c r="C440" s="462"/>
      <c r="D440" s="465"/>
      <c r="E440" s="472"/>
      <c r="F440" s="771"/>
      <c r="G440" s="217">
        <f>'Mapa de Risco'!H440</f>
        <v>0</v>
      </c>
      <c r="H440" s="772"/>
      <c r="I440" s="779"/>
      <c r="J440" s="210" t="s">
        <v>28</v>
      </c>
      <c r="K440" s="211"/>
      <c r="L440" s="210" t="s">
        <v>28</v>
      </c>
      <c r="M440" s="210" t="s">
        <v>28</v>
      </c>
      <c r="N440" s="210" t="s">
        <v>28</v>
      </c>
      <c r="O440" s="210" t="s">
        <v>28</v>
      </c>
      <c r="P440" s="210" t="s">
        <v>265</v>
      </c>
      <c r="Q440" s="211"/>
      <c r="R440" s="60" t="str">
        <f t="shared" si="6"/>
        <v/>
      </c>
    </row>
    <row r="441" spans="2:18" s="78" customFormat="1" ht="15.6" customHeight="1" thickTop="1" thickBot="1" x14ac:dyDescent="0.25">
      <c r="B441" s="455"/>
      <c r="C441" s="462"/>
      <c r="D441" s="466"/>
      <c r="E441" s="473"/>
      <c r="F441" s="771"/>
      <c r="G441" s="217">
        <f>'Mapa de Risco'!H441</f>
        <v>0</v>
      </c>
      <c r="H441" s="772"/>
      <c r="I441" s="780"/>
      <c r="J441" s="210" t="s">
        <v>28</v>
      </c>
      <c r="K441" s="211"/>
      <c r="L441" s="210" t="s">
        <v>28</v>
      </c>
      <c r="M441" s="210" t="s">
        <v>28</v>
      </c>
      <c r="N441" s="210" t="s">
        <v>28</v>
      </c>
      <c r="O441" s="210" t="s">
        <v>28</v>
      </c>
      <c r="P441" s="210" t="s">
        <v>265</v>
      </c>
      <c r="Q441" s="211"/>
      <c r="R441" s="60" t="str">
        <f t="shared" si="6"/>
        <v/>
      </c>
    </row>
    <row r="442" spans="2:18" s="78" customFormat="1" ht="15.6" customHeight="1" thickTop="1" thickBot="1" x14ac:dyDescent="0.25">
      <c r="B442" s="455"/>
      <c r="C442" s="462"/>
      <c r="D442" s="464" t="str">
        <f>'Mapa de Risco'!D442:D451</f>
        <v>FCS.04</v>
      </c>
      <c r="E442" s="471">
        <f>'Mapa de Risco'!E442:E451</f>
        <v>0</v>
      </c>
      <c r="F442" s="771" t="str">
        <f>'Mapa de Risco'!G442:G451</f>
        <v>Evento 44</v>
      </c>
      <c r="G442" s="217">
        <f>'Mapa de Risco'!H442</f>
        <v>0</v>
      </c>
      <c r="H442" s="772" t="str">
        <f>'Avaliar os Controles Existent.'!AD442:AD451</f>
        <v/>
      </c>
      <c r="I442" s="779">
        <f>'Plano de ação'!I442:I451</f>
        <v>0</v>
      </c>
      <c r="J442" s="210" t="s">
        <v>28</v>
      </c>
      <c r="K442" s="211"/>
      <c r="L442" s="210" t="s">
        <v>28</v>
      </c>
      <c r="M442" s="210" t="s">
        <v>28</v>
      </c>
      <c r="N442" s="210" t="s">
        <v>28</v>
      </c>
      <c r="O442" s="210" t="s">
        <v>28</v>
      </c>
      <c r="P442" s="210" t="s">
        <v>265</v>
      </c>
      <c r="Q442" s="211"/>
      <c r="R442" s="60" t="str">
        <f t="shared" si="6"/>
        <v/>
      </c>
    </row>
    <row r="443" spans="2:18" s="78" customFormat="1" ht="15.6" customHeight="1" thickTop="1" thickBot="1" x14ac:dyDescent="0.25">
      <c r="B443" s="455"/>
      <c r="C443" s="462"/>
      <c r="D443" s="465"/>
      <c r="E443" s="472"/>
      <c r="F443" s="771"/>
      <c r="G443" s="217">
        <f>'Mapa de Risco'!H443</f>
        <v>0</v>
      </c>
      <c r="H443" s="772"/>
      <c r="I443" s="779"/>
      <c r="J443" s="210" t="s">
        <v>28</v>
      </c>
      <c r="K443" s="211"/>
      <c r="L443" s="210" t="s">
        <v>28</v>
      </c>
      <c r="M443" s="210" t="s">
        <v>28</v>
      </c>
      <c r="N443" s="210" t="s">
        <v>28</v>
      </c>
      <c r="O443" s="210" t="s">
        <v>28</v>
      </c>
      <c r="P443" s="210" t="s">
        <v>265</v>
      </c>
      <c r="Q443" s="211"/>
      <c r="R443" s="60" t="str">
        <f t="shared" si="6"/>
        <v/>
      </c>
    </row>
    <row r="444" spans="2:18" s="78" customFormat="1" ht="15.6" customHeight="1" thickTop="1" thickBot="1" x14ac:dyDescent="0.25">
      <c r="B444" s="455"/>
      <c r="C444" s="462"/>
      <c r="D444" s="465"/>
      <c r="E444" s="472"/>
      <c r="F444" s="771"/>
      <c r="G444" s="217">
        <f>'Mapa de Risco'!H444</f>
        <v>0</v>
      </c>
      <c r="H444" s="772"/>
      <c r="I444" s="779"/>
      <c r="J444" s="210" t="s">
        <v>28</v>
      </c>
      <c r="K444" s="211"/>
      <c r="L444" s="210" t="s">
        <v>28</v>
      </c>
      <c r="M444" s="210" t="s">
        <v>28</v>
      </c>
      <c r="N444" s="210" t="s">
        <v>28</v>
      </c>
      <c r="O444" s="210" t="s">
        <v>28</v>
      </c>
      <c r="P444" s="210" t="s">
        <v>265</v>
      </c>
      <c r="Q444" s="211"/>
      <c r="R444" s="60" t="str">
        <f t="shared" si="6"/>
        <v/>
      </c>
    </row>
    <row r="445" spans="2:18" s="78" customFormat="1" ht="15.6" customHeight="1" thickTop="1" thickBot="1" x14ac:dyDescent="0.25">
      <c r="B445" s="455"/>
      <c r="C445" s="462"/>
      <c r="D445" s="465"/>
      <c r="E445" s="472"/>
      <c r="F445" s="771"/>
      <c r="G445" s="217">
        <f>'Mapa de Risco'!H445</f>
        <v>0</v>
      </c>
      <c r="H445" s="772"/>
      <c r="I445" s="779"/>
      <c r="J445" s="210" t="s">
        <v>28</v>
      </c>
      <c r="K445" s="211"/>
      <c r="L445" s="210" t="s">
        <v>28</v>
      </c>
      <c r="M445" s="210" t="s">
        <v>28</v>
      </c>
      <c r="N445" s="210" t="s">
        <v>28</v>
      </c>
      <c r="O445" s="210" t="s">
        <v>28</v>
      </c>
      <c r="P445" s="210" t="s">
        <v>265</v>
      </c>
      <c r="Q445" s="211"/>
      <c r="R445" s="60" t="str">
        <f t="shared" si="6"/>
        <v/>
      </c>
    </row>
    <row r="446" spans="2:18" s="78" customFormat="1" ht="15.6" customHeight="1" thickTop="1" thickBot="1" x14ac:dyDescent="0.25">
      <c r="B446" s="455"/>
      <c r="C446" s="462"/>
      <c r="D446" s="465"/>
      <c r="E446" s="472"/>
      <c r="F446" s="771"/>
      <c r="G446" s="217">
        <f>'Mapa de Risco'!H446</f>
        <v>0</v>
      </c>
      <c r="H446" s="772"/>
      <c r="I446" s="779"/>
      <c r="J446" s="210" t="s">
        <v>28</v>
      </c>
      <c r="K446" s="211"/>
      <c r="L446" s="210" t="s">
        <v>28</v>
      </c>
      <c r="M446" s="210" t="s">
        <v>28</v>
      </c>
      <c r="N446" s="210" t="s">
        <v>28</v>
      </c>
      <c r="O446" s="210" t="s">
        <v>28</v>
      </c>
      <c r="P446" s="210" t="s">
        <v>265</v>
      </c>
      <c r="Q446" s="211"/>
      <c r="R446" s="60" t="str">
        <f t="shared" si="6"/>
        <v/>
      </c>
    </row>
    <row r="447" spans="2:18" s="78" customFormat="1" ht="15.6" customHeight="1" thickTop="1" thickBot="1" x14ac:dyDescent="0.25">
      <c r="B447" s="455"/>
      <c r="C447" s="462"/>
      <c r="D447" s="465"/>
      <c r="E447" s="472"/>
      <c r="F447" s="771"/>
      <c r="G447" s="217">
        <f>'Mapa de Risco'!H447</f>
        <v>0</v>
      </c>
      <c r="H447" s="772"/>
      <c r="I447" s="779"/>
      <c r="J447" s="210" t="s">
        <v>28</v>
      </c>
      <c r="K447" s="211"/>
      <c r="L447" s="210" t="s">
        <v>28</v>
      </c>
      <c r="M447" s="210" t="s">
        <v>28</v>
      </c>
      <c r="N447" s="210" t="s">
        <v>28</v>
      </c>
      <c r="O447" s="210" t="s">
        <v>28</v>
      </c>
      <c r="P447" s="210" t="s">
        <v>265</v>
      </c>
      <c r="Q447" s="211"/>
      <c r="R447" s="60" t="str">
        <f t="shared" si="6"/>
        <v/>
      </c>
    </row>
    <row r="448" spans="2:18" s="78" customFormat="1" ht="15.6" customHeight="1" thickTop="1" thickBot="1" x14ac:dyDescent="0.25">
      <c r="B448" s="455"/>
      <c r="C448" s="462"/>
      <c r="D448" s="465"/>
      <c r="E448" s="472"/>
      <c r="F448" s="771"/>
      <c r="G448" s="217">
        <f>'Mapa de Risco'!H448</f>
        <v>0</v>
      </c>
      <c r="H448" s="772"/>
      <c r="I448" s="779"/>
      <c r="J448" s="210" t="s">
        <v>28</v>
      </c>
      <c r="K448" s="211"/>
      <c r="L448" s="210" t="s">
        <v>28</v>
      </c>
      <c r="M448" s="210" t="s">
        <v>28</v>
      </c>
      <c r="N448" s="210" t="s">
        <v>28</v>
      </c>
      <c r="O448" s="210" t="s">
        <v>28</v>
      </c>
      <c r="P448" s="210" t="s">
        <v>265</v>
      </c>
      <c r="Q448" s="211"/>
      <c r="R448" s="60" t="str">
        <f t="shared" si="6"/>
        <v/>
      </c>
    </row>
    <row r="449" spans="2:18" s="78" customFormat="1" ht="15.6" customHeight="1" thickTop="1" thickBot="1" x14ac:dyDescent="0.25">
      <c r="B449" s="455"/>
      <c r="C449" s="462"/>
      <c r="D449" s="465"/>
      <c r="E449" s="472"/>
      <c r="F449" s="771"/>
      <c r="G449" s="217">
        <f>'Mapa de Risco'!H449</f>
        <v>0</v>
      </c>
      <c r="H449" s="772"/>
      <c r="I449" s="779"/>
      <c r="J449" s="210" t="s">
        <v>28</v>
      </c>
      <c r="K449" s="211"/>
      <c r="L449" s="210" t="s">
        <v>28</v>
      </c>
      <c r="M449" s="210" t="s">
        <v>28</v>
      </c>
      <c r="N449" s="210" t="s">
        <v>28</v>
      </c>
      <c r="O449" s="210" t="s">
        <v>28</v>
      </c>
      <c r="P449" s="210" t="s">
        <v>265</v>
      </c>
      <c r="Q449" s="211"/>
      <c r="R449" s="60" t="str">
        <f t="shared" si="6"/>
        <v/>
      </c>
    </row>
    <row r="450" spans="2:18" s="78" customFormat="1" ht="15.6" customHeight="1" thickTop="1" thickBot="1" x14ac:dyDescent="0.25">
      <c r="B450" s="455"/>
      <c r="C450" s="462"/>
      <c r="D450" s="465"/>
      <c r="E450" s="472"/>
      <c r="F450" s="771"/>
      <c r="G450" s="217">
        <f>'Mapa de Risco'!H450</f>
        <v>0</v>
      </c>
      <c r="H450" s="772"/>
      <c r="I450" s="779"/>
      <c r="J450" s="210" t="s">
        <v>28</v>
      </c>
      <c r="K450" s="211"/>
      <c r="L450" s="210" t="s">
        <v>28</v>
      </c>
      <c r="M450" s="210" t="s">
        <v>28</v>
      </c>
      <c r="N450" s="210" t="s">
        <v>28</v>
      </c>
      <c r="O450" s="210" t="s">
        <v>28</v>
      </c>
      <c r="P450" s="210" t="s">
        <v>265</v>
      </c>
      <c r="Q450" s="211"/>
      <c r="R450" s="60" t="str">
        <f t="shared" si="6"/>
        <v/>
      </c>
    </row>
    <row r="451" spans="2:18" s="78" customFormat="1" ht="15.6" customHeight="1" thickTop="1" thickBot="1" x14ac:dyDescent="0.25">
      <c r="B451" s="455"/>
      <c r="C451" s="462"/>
      <c r="D451" s="466"/>
      <c r="E451" s="473"/>
      <c r="F451" s="771"/>
      <c r="G451" s="217">
        <f>'Mapa de Risco'!H451</f>
        <v>0</v>
      </c>
      <c r="H451" s="772"/>
      <c r="I451" s="780"/>
      <c r="J451" s="210" t="s">
        <v>28</v>
      </c>
      <c r="K451" s="211"/>
      <c r="L451" s="210" t="s">
        <v>28</v>
      </c>
      <c r="M451" s="210" t="s">
        <v>28</v>
      </c>
      <c r="N451" s="210" t="s">
        <v>28</v>
      </c>
      <c r="O451" s="210" t="s">
        <v>28</v>
      </c>
      <c r="P451" s="210" t="s">
        <v>265</v>
      </c>
      <c r="Q451" s="211"/>
      <c r="R451" s="60" t="str">
        <f t="shared" si="6"/>
        <v/>
      </c>
    </row>
    <row r="452" spans="2:18" s="78" customFormat="1" ht="15.6" customHeight="1" thickTop="1" thickBot="1" x14ac:dyDescent="0.25">
      <c r="B452" s="455"/>
      <c r="C452" s="462"/>
      <c r="D452" s="464" t="str">
        <f>'Mapa de Risco'!D452:D461</f>
        <v>FCS.05</v>
      </c>
      <c r="E452" s="471">
        <f>'Mapa de Risco'!E452:E461</f>
        <v>0</v>
      </c>
      <c r="F452" s="771" t="str">
        <f>'Mapa de Risco'!G452:G461</f>
        <v>Evento 45</v>
      </c>
      <c r="G452" s="217">
        <f>'Mapa de Risco'!H452</f>
        <v>0</v>
      </c>
      <c r="H452" s="772" t="str">
        <f>'Avaliar os Controles Existent.'!AD452:AD461</f>
        <v/>
      </c>
      <c r="I452" s="779">
        <f>'Plano de ação'!I452:I461</f>
        <v>0</v>
      </c>
      <c r="J452" s="210" t="s">
        <v>28</v>
      </c>
      <c r="K452" s="211"/>
      <c r="L452" s="210" t="s">
        <v>28</v>
      </c>
      <c r="M452" s="210" t="s">
        <v>28</v>
      </c>
      <c r="N452" s="210" t="s">
        <v>28</v>
      </c>
      <c r="O452" s="210" t="s">
        <v>28</v>
      </c>
      <c r="P452" s="210" t="s">
        <v>265</v>
      </c>
      <c r="Q452" s="211"/>
      <c r="R452" s="60" t="str">
        <f t="shared" si="6"/>
        <v/>
      </c>
    </row>
    <row r="453" spans="2:18" s="78" customFormat="1" ht="15.6" customHeight="1" thickTop="1" thickBot="1" x14ac:dyDescent="0.25">
      <c r="B453" s="455"/>
      <c r="C453" s="462"/>
      <c r="D453" s="465"/>
      <c r="E453" s="472"/>
      <c r="F453" s="771"/>
      <c r="G453" s="217">
        <f>'Mapa de Risco'!H453</f>
        <v>0</v>
      </c>
      <c r="H453" s="772"/>
      <c r="I453" s="779"/>
      <c r="J453" s="210" t="s">
        <v>28</v>
      </c>
      <c r="K453" s="211"/>
      <c r="L453" s="210" t="s">
        <v>28</v>
      </c>
      <c r="M453" s="210" t="s">
        <v>28</v>
      </c>
      <c r="N453" s="210" t="s">
        <v>28</v>
      </c>
      <c r="O453" s="210" t="s">
        <v>28</v>
      </c>
      <c r="P453" s="210" t="s">
        <v>265</v>
      </c>
      <c r="Q453" s="211"/>
      <c r="R453" s="60" t="str">
        <f t="shared" si="6"/>
        <v/>
      </c>
    </row>
    <row r="454" spans="2:18" s="78" customFormat="1" ht="15.6" customHeight="1" thickTop="1" thickBot="1" x14ac:dyDescent="0.25">
      <c r="B454" s="455"/>
      <c r="C454" s="462"/>
      <c r="D454" s="465"/>
      <c r="E454" s="472"/>
      <c r="F454" s="771"/>
      <c r="G454" s="217">
        <f>'Mapa de Risco'!H454</f>
        <v>0</v>
      </c>
      <c r="H454" s="772"/>
      <c r="I454" s="779"/>
      <c r="J454" s="210" t="s">
        <v>28</v>
      </c>
      <c r="K454" s="211"/>
      <c r="L454" s="210" t="s">
        <v>28</v>
      </c>
      <c r="M454" s="210" t="s">
        <v>28</v>
      </c>
      <c r="N454" s="210" t="s">
        <v>28</v>
      </c>
      <c r="O454" s="210" t="s">
        <v>28</v>
      </c>
      <c r="P454" s="210" t="s">
        <v>265</v>
      </c>
      <c r="Q454" s="211"/>
      <c r="R454" s="60" t="str">
        <f t="shared" si="6"/>
        <v/>
      </c>
    </row>
    <row r="455" spans="2:18" s="78" customFormat="1" ht="15.6" customHeight="1" thickTop="1" thickBot="1" x14ac:dyDescent="0.25">
      <c r="B455" s="455"/>
      <c r="C455" s="462"/>
      <c r="D455" s="465"/>
      <c r="E455" s="472"/>
      <c r="F455" s="771"/>
      <c r="G455" s="217">
        <f>'Mapa de Risco'!H455</f>
        <v>0</v>
      </c>
      <c r="H455" s="772"/>
      <c r="I455" s="779"/>
      <c r="J455" s="210" t="s">
        <v>28</v>
      </c>
      <c r="K455" s="211"/>
      <c r="L455" s="210" t="s">
        <v>28</v>
      </c>
      <c r="M455" s="210" t="s">
        <v>28</v>
      </c>
      <c r="N455" s="210" t="s">
        <v>28</v>
      </c>
      <c r="O455" s="210" t="s">
        <v>28</v>
      </c>
      <c r="P455" s="210" t="s">
        <v>265</v>
      </c>
      <c r="Q455" s="211"/>
      <c r="R455" s="60" t="str">
        <f t="shared" si="6"/>
        <v/>
      </c>
    </row>
    <row r="456" spans="2:18" s="78" customFormat="1" ht="15.6" customHeight="1" thickTop="1" thickBot="1" x14ac:dyDescent="0.25">
      <c r="B456" s="455"/>
      <c r="C456" s="462"/>
      <c r="D456" s="465"/>
      <c r="E456" s="472"/>
      <c r="F456" s="771"/>
      <c r="G456" s="217">
        <f>'Mapa de Risco'!H456</f>
        <v>0</v>
      </c>
      <c r="H456" s="772"/>
      <c r="I456" s="779"/>
      <c r="J456" s="210" t="s">
        <v>28</v>
      </c>
      <c r="K456" s="211"/>
      <c r="L456" s="210" t="s">
        <v>28</v>
      </c>
      <c r="M456" s="210" t="s">
        <v>28</v>
      </c>
      <c r="N456" s="210" t="s">
        <v>28</v>
      </c>
      <c r="O456" s="210" t="s">
        <v>28</v>
      </c>
      <c r="P456" s="210" t="s">
        <v>265</v>
      </c>
      <c r="Q456" s="211"/>
      <c r="R456" s="60" t="str">
        <f t="shared" si="6"/>
        <v/>
      </c>
    </row>
    <row r="457" spans="2:18" s="78" customFormat="1" ht="15.6" customHeight="1" thickTop="1" thickBot="1" x14ac:dyDescent="0.25">
      <c r="B457" s="455"/>
      <c r="C457" s="462"/>
      <c r="D457" s="465"/>
      <c r="E457" s="472"/>
      <c r="F457" s="771"/>
      <c r="G457" s="217">
        <f>'Mapa de Risco'!H457</f>
        <v>0</v>
      </c>
      <c r="H457" s="772"/>
      <c r="I457" s="779"/>
      <c r="J457" s="210" t="s">
        <v>28</v>
      </c>
      <c r="K457" s="211"/>
      <c r="L457" s="210" t="s">
        <v>28</v>
      </c>
      <c r="M457" s="210" t="s">
        <v>28</v>
      </c>
      <c r="N457" s="210" t="s">
        <v>28</v>
      </c>
      <c r="O457" s="210" t="s">
        <v>28</v>
      </c>
      <c r="P457" s="210" t="s">
        <v>265</v>
      </c>
      <c r="Q457" s="211"/>
      <c r="R457" s="60" t="str">
        <f t="shared" si="6"/>
        <v/>
      </c>
    </row>
    <row r="458" spans="2:18" s="78" customFormat="1" ht="15.6" customHeight="1" thickTop="1" thickBot="1" x14ac:dyDescent="0.25">
      <c r="B458" s="455"/>
      <c r="C458" s="462"/>
      <c r="D458" s="465"/>
      <c r="E458" s="472"/>
      <c r="F458" s="771"/>
      <c r="G458" s="217">
        <f>'Mapa de Risco'!H458</f>
        <v>0</v>
      </c>
      <c r="H458" s="772"/>
      <c r="I458" s="779"/>
      <c r="J458" s="210" t="s">
        <v>28</v>
      </c>
      <c r="K458" s="211"/>
      <c r="L458" s="210" t="s">
        <v>28</v>
      </c>
      <c r="M458" s="210" t="s">
        <v>28</v>
      </c>
      <c r="N458" s="210" t="s">
        <v>28</v>
      </c>
      <c r="O458" s="210" t="s">
        <v>28</v>
      </c>
      <c r="P458" s="210" t="s">
        <v>265</v>
      </c>
      <c r="Q458" s="211"/>
      <c r="R458" s="60" t="str">
        <f t="shared" si="6"/>
        <v/>
      </c>
    </row>
    <row r="459" spans="2:18" s="78" customFormat="1" ht="15.6" customHeight="1" thickTop="1" thickBot="1" x14ac:dyDescent="0.25">
      <c r="B459" s="455"/>
      <c r="C459" s="462"/>
      <c r="D459" s="465"/>
      <c r="E459" s="472"/>
      <c r="F459" s="771"/>
      <c r="G459" s="217">
        <f>'Mapa de Risco'!H459</f>
        <v>0</v>
      </c>
      <c r="H459" s="772"/>
      <c r="I459" s="779"/>
      <c r="J459" s="210" t="s">
        <v>28</v>
      </c>
      <c r="K459" s="211"/>
      <c r="L459" s="210" t="s">
        <v>28</v>
      </c>
      <c r="M459" s="210" t="s">
        <v>28</v>
      </c>
      <c r="N459" s="210" t="s">
        <v>28</v>
      </c>
      <c r="O459" s="210" t="s">
        <v>28</v>
      </c>
      <c r="P459" s="210" t="s">
        <v>265</v>
      </c>
      <c r="Q459" s="211"/>
      <c r="R459" s="60" t="str">
        <f t="shared" si="6"/>
        <v/>
      </c>
    </row>
    <row r="460" spans="2:18" s="78" customFormat="1" ht="15.6" customHeight="1" thickTop="1" thickBot="1" x14ac:dyDescent="0.25">
      <c r="B460" s="455"/>
      <c r="C460" s="462"/>
      <c r="D460" s="465"/>
      <c r="E460" s="472"/>
      <c r="F460" s="771"/>
      <c r="G460" s="217">
        <f>'Mapa de Risco'!H460</f>
        <v>0</v>
      </c>
      <c r="H460" s="772"/>
      <c r="I460" s="779"/>
      <c r="J460" s="210" t="s">
        <v>28</v>
      </c>
      <c r="K460" s="211"/>
      <c r="L460" s="210" t="s">
        <v>28</v>
      </c>
      <c r="M460" s="210" t="s">
        <v>28</v>
      </c>
      <c r="N460" s="210" t="s">
        <v>28</v>
      </c>
      <c r="O460" s="210" t="s">
        <v>28</v>
      </c>
      <c r="P460" s="210" t="s">
        <v>265</v>
      </c>
      <c r="Q460" s="211"/>
      <c r="R460" s="60" t="str">
        <f t="shared" si="6"/>
        <v/>
      </c>
    </row>
    <row r="461" spans="2:18" s="78" customFormat="1" ht="15.6" customHeight="1" thickTop="1" thickBot="1" x14ac:dyDescent="0.25">
      <c r="B461" s="455"/>
      <c r="C461" s="462"/>
      <c r="D461" s="466"/>
      <c r="E461" s="473"/>
      <c r="F461" s="771"/>
      <c r="G461" s="217">
        <f>'Mapa de Risco'!H461</f>
        <v>0</v>
      </c>
      <c r="H461" s="772"/>
      <c r="I461" s="780"/>
      <c r="J461" s="210" t="s">
        <v>28</v>
      </c>
      <c r="K461" s="211"/>
      <c r="L461" s="210" t="s">
        <v>28</v>
      </c>
      <c r="M461" s="210" t="s">
        <v>28</v>
      </c>
      <c r="N461" s="210" t="s">
        <v>28</v>
      </c>
      <c r="O461" s="210" t="s">
        <v>28</v>
      </c>
      <c r="P461" s="210" t="s">
        <v>265</v>
      </c>
      <c r="Q461" s="211"/>
      <c r="R461" s="60" t="str">
        <f t="shared" ref="R461:R524" si="7">IF(Q461="","",IF(Q461="Concluído",4,IF(Q461="Em andamento",3,IF(Q461="Atrasado",2,IF(Q461="Não iniciado",1)))))</f>
        <v/>
      </c>
    </row>
    <row r="462" spans="2:18" s="78" customFormat="1" ht="15.6" customHeight="1" thickTop="1" thickBot="1" x14ac:dyDescent="0.25">
      <c r="B462" s="455"/>
      <c r="C462" s="462"/>
      <c r="D462" s="464" t="str">
        <f>'Mapa de Risco'!D462:D471</f>
        <v>FCS.06</v>
      </c>
      <c r="E462" s="471">
        <f>'Mapa de Risco'!E462:E471</f>
        <v>0</v>
      </c>
      <c r="F462" s="771" t="str">
        <f>'Mapa de Risco'!G462:G471</f>
        <v>Evento 46</v>
      </c>
      <c r="G462" s="217">
        <f>'Mapa de Risco'!H462</f>
        <v>0</v>
      </c>
      <c r="H462" s="772" t="str">
        <f>'Avaliar os Controles Existent.'!AD462:AD471</f>
        <v/>
      </c>
      <c r="I462" s="779">
        <f>'Plano de ação'!I462:I471</f>
        <v>0</v>
      </c>
      <c r="J462" s="210" t="s">
        <v>28</v>
      </c>
      <c r="K462" s="211"/>
      <c r="L462" s="210" t="s">
        <v>28</v>
      </c>
      <c r="M462" s="210" t="s">
        <v>28</v>
      </c>
      <c r="N462" s="210" t="s">
        <v>28</v>
      </c>
      <c r="O462" s="210" t="s">
        <v>28</v>
      </c>
      <c r="P462" s="210" t="s">
        <v>265</v>
      </c>
      <c r="Q462" s="211"/>
      <c r="R462" s="60" t="str">
        <f t="shared" si="7"/>
        <v/>
      </c>
    </row>
    <row r="463" spans="2:18" s="78" customFormat="1" ht="15.6" customHeight="1" thickTop="1" thickBot="1" x14ac:dyDescent="0.25">
      <c r="B463" s="455"/>
      <c r="C463" s="462"/>
      <c r="D463" s="465"/>
      <c r="E463" s="472"/>
      <c r="F463" s="771"/>
      <c r="G463" s="217">
        <f>'Mapa de Risco'!H463</f>
        <v>0</v>
      </c>
      <c r="H463" s="772"/>
      <c r="I463" s="779"/>
      <c r="J463" s="210" t="s">
        <v>28</v>
      </c>
      <c r="K463" s="211"/>
      <c r="L463" s="210" t="s">
        <v>28</v>
      </c>
      <c r="M463" s="210" t="s">
        <v>28</v>
      </c>
      <c r="N463" s="210" t="s">
        <v>28</v>
      </c>
      <c r="O463" s="210" t="s">
        <v>28</v>
      </c>
      <c r="P463" s="210" t="s">
        <v>265</v>
      </c>
      <c r="Q463" s="211"/>
      <c r="R463" s="60" t="str">
        <f t="shared" si="7"/>
        <v/>
      </c>
    </row>
    <row r="464" spans="2:18" s="78" customFormat="1" ht="15.6" customHeight="1" thickTop="1" thickBot="1" x14ac:dyDescent="0.25">
      <c r="B464" s="455"/>
      <c r="C464" s="462"/>
      <c r="D464" s="465"/>
      <c r="E464" s="472"/>
      <c r="F464" s="771"/>
      <c r="G464" s="217">
        <f>'Mapa de Risco'!H464</f>
        <v>0</v>
      </c>
      <c r="H464" s="772"/>
      <c r="I464" s="779"/>
      <c r="J464" s="210" t="s">
        <v>28</v>
      </c>
      <c r="K464" s="211"/>
      <c r="L464" s="210" t="s">
        <v>28</v>
      </c>
      <c r="M464" s="210" t="s">
        <v>28</v>
      </c>
      <c r="N464" s="210" t="s">
        <v>28</v>
      </c>
      <c r="O464" s="210" t="s">
        <v>28</v>
      </c>
      <c r="P464" s="210" t="s">
        <v>265</v>
      </c>
      <c r="Q464" s="211"/>
      <c r="R464" s="60" t="str">
        <f t="shared" si="7"/>
        <v/>
      </c>
    </row>
    <row r="465" spans="2:18" s="78" customFormat="1" ht="15.6" customHeight="1" thickTop="1" thickBot="1" x14ac:dyDescent="0.25">
      <c r="B465" s="455"/>
      <c r="C465" s="462"/>
      <c r="D465" s="465"/>
      <c r="E465" s="472"/>
      <c r="F465" s="771"/>
      <c r="G465" s="217">
        <f>'Mapa de Risco'!H465</f>
        <v>0</v>
      </c>
      <c r="H465" s="772"/>
      <c r="I465" s="779"/>
      <c r="J465" s="210" t="s">
        <v>28</v>
      </c>
      <c r="K465" s="211"/>
      <c r="L465" s="210" t="s">
        <v>28</v>
      </c>
      <c r="M465" s="210" t="s">
        <v>28</v>
      </c>
      <c r="N465" s="210" t="s">
        <v>28</v>
      </c>
      <c r="O465" s="210" t="s">
        <v>28</v>
      </c>
      <c r="P465" s="210" t="s">
        <v>265</v>
      </c>
      <c r="Q465" s="211"/>
      <c r="R465" s="60" t="str">
        <f t="shared" si="7"/>
        <v/>
      </c>
    </row>
    <row r="466" spans="2:18" s="78" customFormat="1" ht="15.6" customHeight="1" thickTop="1" thickBot="1" x14ac:dyDescent="0.25">
      <c r="B466" s="455"/>
      <c r="C466" s="462"/>
      <c r="D466" s="465"/>
      <c r="E466" s="472"/>
      <c r="F466" s="771"/>
      <c r="G466" s="217">
        <f>'Mapa de Risco'!H466</f>
        <v>0</v>
      </c>
      <c r="H466" s="772"/>
      <c r="I466" s="779"/>
      <c r="J466" s="210" t="s">
        <v>28</v>
      </c>
      <c r="K466" s="211"/>
      <c r="L466" s="210" t="s">
        <v>28</v>
      </c>
      <c r="M466" s="210" t="s">
        <v>28</v>
      </c>
      <c r="N466" s="210" t="s">
        <v>28</v>
      </c>
      <c r="O466" s="210" t="s">
        <v>28</v>
      </c>
      <c r="P466" s="210" t="s">
        <v>265</v>
      </c>
      <c r="Q466" s="211"/>
      <c r="R466" s="60" t="str">
        <f t="shared" si="7"/>
        <v/>
      </c>
    </row>
    <row r="467" spans="2:18" s="78" customFormat="1" ht="15.6" customHeight="1" thickTop="1" thickBot="1" x14ac:dyDescent="0.25">
      <c r="B467" s="455"/>
      <c r="C467" s="462"/>
      <c r="D467" s="465"/>
      <c r="E467" s="472"/>
      <c r="F467" s="771"/>
      <c r="G467" s="217">
        <f>'Mapa de Risco'!H467</f>
        <v>0</v>
      </c>
      <c r="H467" s="772"/>
      <c r="I467" s="779"/>
      <c r="J467" s="210" t="s">
        <v>28</v>
      </c>
      <c r="K467" s="211"/>
      <c r="L467" s="210" t="s">
        <v>28</v>
      </c>
      <c r="M467" s="210" t="s">
        <v>28</v>
      </c>
      <c r="N467" s="210" t="s">
        <v>28</v>
      </c>
      <c r="O467" s="210" t="s">
        <v>28</v>
      </c>
      <c r="P467" s="210" t="s">
        <v>265</v>
      </c>
      <c r="Q467" s="211"/>
      <c r="R467" s="60" t="str">
        <f t="shared" si="7"/>
        <v/>
      </c>
    </row>
    <row r="468" spans="2:18" s="78" customFormat="1" ht="15.6" customHeight="1" thickTop="1" thickBot="1" x14ac:dyDescent="0.25">
      <c r="B468" s="455"/>
      <c r="C468" s="462"/>
      <c r="D468" s="465"/>
      <c r="E468" s="472"/>
      <c r="F468" s="771"/>
      <c r="G468" s="217">
        <f>'Mapa de Risco'!H468</f>
        <v>0</v>
      </c>
      <c r="H468" s="772"/>
      <c r="I468" s="779"/>
      <c r="J468" s="210" t="s">
        <v>28</v>
      </c>
      <c r="K468" s="211"/>
      <c r="L468" s="210" t="s">
        <v>28</v>
      </c>
      <c r="M468" s="210" t="s">
        <v>28</v>
      </c>
      <c r="N468" s="210" t="s">
        <v>28</v>
      </c>
      <c r="O468" s="210" t="s">
        <v>28</v>
      </c>
      <c r="P468" s="210" t="s">
        <v>265</v>
      </c>
      <c r="Q468" s="211"/>
      <c r="R468" s="60" t="str">
        <f t="shared" si="7"/>
        <v/>
      </c>
    </row>
    <row r="469" spans="2:18" s="78" customFormat="1" ht="15.6" customHeight="1" thickTop="1" thickBot="1" x14ac:dyDescent="0.25">
      <c r="B469" s="455"/>
      <c r="C469" s="462"/>
      <c r="D469" s="465"/>
      <c r="E469" s="472"/>
      <c r="F469" s="771"/>
      <c r="G469" s="217">
        <f>'Mapa de Risco'!H469</f>
        <v>0</v>
      </c>
      <c r="H469" s="772"/>
      <c r="I469" s="779"/>
      <c r="J469" s="210" t="s">
        <v>28</v>
      </c>
      <c r="K469" s="211"/>
      <c r="L469" s="210" t="s">
        <v>28</v>
      </c>
      <c r="M469" s="210" t="s">
        <v>28</v>
      </c>
      <c r="N469" s="210" t="s">
        <v>28</v>
      </c>
      <c r="O469" s="210" t="s">
        <v>28</v>
      </c>
      <c r="P469" s="210" t="s">
        <v>265</v>
      </c>
      <c r="Q469" s="211"/>
      <c r="R469" s="60" t="str">
        <f t="shared" si="7"/>
        <v/>
      </c>
    </row>
    <row r="470" spans="2:18" s="78" customFormat="1" ht="15.6" customHeight="1" thickTop="1" thickBot="1" x14ac:dyDescent="0.25">
      <c r="B470" s="455"/>
      <c r="C470" s="462"/>
      <c r="D470" s="465"/>
      <c r="E470" s="472"/>
      <c r="F470" s="771"/>
      <c r="G470" s="217">
        <f>'Mapa de Risco'!H470</f>
        <v>0</v>
      </c>
      <c r="H470" s="772"/>
      <c r="I470" s="779"/>
      <c r="J470" s="210" t="s">
        <v>28</v>
      </c>
      <c r="K470" s="211"/>
      <c r="L470" s="210" t="s">
        <v>28</v>
      </c>
      <c r="M470" s="210" t="s">
        <v>28</v>
      </c>
      <c r="N470" s="210" t="s">
        <v>28</v>
      </c>
      <c r="O470" s="210" t="s">
        <v>28</v>
      </c>
      <c r="P470" s="210" t="s">
        <v>265</v>
      </c>
      <c r="Q470" s="211"/>
      <c r="R470" s="60" t="str">
        <f t="shared" si="7"/>
        <v/>
      </c>
    </row>
    <row r="471" spans="2:18" s="78" customFormat="1" ht="15.6" customHeight="1" thickTop="1" thickBot="1" x14ac:dyDescent="0.25">
      <c r="B471" s="455"/>
      <c r="C471" s="462"/>
      <c r="D471" s="466"/>
      <c r="E471" s="473"/>
      <c r="F471" s="771"/>
      <c r="G471" s="217">
        <f>'Mapa de Risco'!H471</f>
        <v>0</v>
      </c>
      <c r="H471" s="772"/>
      <c r="I471" s="780"/>
      <c r="J471" s="210" t="s">
        <v>28</v>
      </c>
      <c r="K471" s="211"/>
      <c r="L471" s="210" t="s">
        <v>28</v>
      </c>
      <c r="M471" s="210" t="s">
        <v>28</v>
      </c>
      <c r="N471" s="210" t="s">
        <v>28</v>
      </c>
      <c r="O471" s="210" t="s">
        <v>28</v>
      </c>
      <c r="P471" s="210" t="s">
        <v>265</v>
      </c>
      <c r="Q471" s="211"/>
      <c r="R471" s="60" t="str">
        <f t="shared" si="7"/>
        <v/>
      </c>
    </row>
    <row r="472" spans="2:18" s="78" customFormat="1" ht="15.6" customHeight="1" thickTop="1" thickBot="1" x14ac:dyDescent="0.25">
      <c r="B472" s="455"/>
      <c r="C472" s="462"/>
      <c r="D472" s="464" t="str">
        <f>'Mapa de Risco'!D472:D481</f>
        <v>FCS.07</v>
      </c>
      <c r="E472" s="471">
        <f>'Mapa de Risco'!E472:E481</f>
        <v>0</v>
      </c>
      <c r="F472" s="771" t="str">
        <f>'Mapa de Risco'!G472:G481</f>
        <v>Evento 47</v>
      </c>
      <c r="G472" s="217">
        <f>'Mapa de Risco'!H472</f>
        <v>0</v>
      </c>
      <c r="H472" s="772" t="str">
        <f>'Avaliar os Controles Existent.'!AD472:AD481</f>
        <v/>
      </c>
      <c r="I472" s="779">
        <f>'Plano de ação'!I472:I481</f>
        <v>0</v>
      </c>
      <c r="J472" s="210" t="s">
        <v>28</v>
      </c>
      <c r="K472" s="211"/>
      <c r="L472" s="210" t="s">
        <v>28</v>
      </c>
      <c r="M472" s="210" t="s">
        <v>28</v>
      </c>
      <c r="N472" s="210" t="s">
        <v>28</v>
      </c>
      <c r="O472" s="210" t="s">
        <v>28</v>
      </c>
      <c r="P472" s="210" t="s">
        <v>265</v>
      </c>
      <c r="Q472" s="211"/>
      <c r="R472" s="60" t="str">
        <f t="shared" si="7"/>
        <v/>
      </c>
    </row>
    <row r="473" spans="2:18" s="78" customFormat="1" ht="15.6" customHeight="1" thickTop="1" thickBot="1" x14ac:dyDescent="0.25">
      <c r="B473" s="455"/>
      <c r="C473" s="462"/>
      <c r="D473" s="465"/>
      <c r="E473" s="472"/>
      <c r="F473" s="771"/>
      <c r="G473" s="217">
        <f>'Mapa de Risco'!H473</f>
        <v>0</v>
      </c>
      <c r="H473" s="772"/>
      <c r="I473" s="779"/>
      <c r="J473" s="210" t="s">
        <v>28</v>
      </c>
      <c r="K473" s="211"/>
      <c r="L473" s="210" t="s">
        <v>28</v>
      </c>
      <c r="M473" s="210" t="s">
        <v>28</v>
      </c>
      <c r="N473" s="210" t="s">
        <v>28</v>
      </c>
      <c r="O473" s="210" t="s">
        <v>28</v>
      </c>
      <c r="P473" s="210" t="s">
        <v>265</v>
      </c>
      <c r="Q473" s="211"/>
      <c r="R473" s="60" t="str">
        <f t="shared" si="7"/>
        <v/>
      </c>
    </row>
    <row r="474" spans="2:18" s="78" customFormat="1" ht="15.6" customHeight="1" thickTop="1" thickBot="1" x14ac:dyDescent="0.25">
      <c r="B474" s="455"/>
      <c r="C474" s="462"/>
      <c r="D474" s="465"/>
      <c r="E474" s="472"/>
      <c r="F474" s="771"/>
      <c r="G474" s="217">
        <f>'Mapa de Risco'!H474</f>
        <v>0</v>
      </c>
      <c r="H474" s="772"/>
      <c r="I474" s="779"/>
      <c r="J474" s="210" t="s">
        <v>28</v>
      </c>
      <c r="K474" s="211"/>
      <c r="L474" s="210" t="s">
        <v>28</v>
      </c>
      <c r="M474" s="210" t="s">
        <v>28</v>
      </c>
      <c r="N474" s="210" t="s">
        <v>28</v>
      </c>
      <c r="O474" s="210" t="s">
        <v>28</v>
      </c>
      <c r="P474" s="210" t="s">
        <v>265</v>
      </c>
      <c r="Q474" s="211"/>
      <c r="R474" s="60" t="str">
        <f t="shared" si="7"/>
        <v/>
      </c>
    </row>
    <row r="475" spans="2:18" s="78" customFormat="1" ht="15.6" customHeight="1" thickTop="1" thickBot="1" x14ac:dyDescent="0.25">
      <c r="B475" s="455"/>
      <c r="C475" s="462"/>
      <c r="D475" s="465"/>
      <c r="E475" s="472"/>
      <c r="F475" s="771"/>
      <c r="G475" s="217">
        <f>'Mapa de Risco'!H475</f>
        <v>0</v>
      </c>
      <c r="H475" s="772"/>
      <c r="I475" s="779"/>
      <c r="J475" s="210" t="s">
        <v>28</v>
      </c>
      <c r="K475" s="211"/>
      <c r="L475" s="210" t="s">
        <v>28</v>
      </c>
      <c r="M475" s="210" t="s">
        <v>28</v>
      </c>
      <c r="N475" s="210" t="s">
        <v>28</v>
      </c>
      <c r="O475" s="210" t="s">
        <v>28</v>
      </c>
      <c r="P475" s="210" t="s">
        <v>265</v>
      </c>
      <c r="Q475" s="211"/>
      <c r="R475" s="60" t="str">
        <f t="shared" si="7"/>
        <v/>
      </c>
    </row>
    <row r="476" spans="2:18" s="78" customFormat="1" ht="15.6" customHeight="1" thickTop="1" thickBot="1" x14ac:dyDescent="0.25">
      <c r="B476" s="455"/>
      <c r="C476" s="462"/>
      <c r="D476" s="465"/>
      <c r="E476" s="472"/>
      <c r="F476" s="771"/>
      <c r="G476" s="217">
        <f>'Mapa de Risco'!H476</f>
        <v>0</v>
      </c>
      <c r="H476" s="772"/>
      <c r="I476" s="779"/>
      <c r="J476" s="210" t="s">
        <v>28</v>
      </c>
      <c r="K476" s="211"/>
      <c r="L476" s="210" t="s">
        <v>28</v>
      </c>
      <c r="M476" s="210" t="s">
        <v>28</v>
      </c>
      <c r="N476" s="210" t="s">
        <v>28</v>
      </c>
      <c r="O476" s="210" t="s">
        <v>28</v>
      </c>
      <c r="P476" s="210" t="s">
        <v>265</v>
      </c>
      <c r="Q476" s="211"/>
      <c r="R476" s="60" t="str">
        <f t="shared" si="7"/>
        <v/>
      </c>
    </row>
    <row r="477" spans="2:18" s="78" customFormat="1" ht="15.6" customHeight="1" thickTop="1" thickBot="1" x14ac:dyDescent="0.25">
      <c r="B477" s="455"/>
      <c r="C477" s="462"/>
      <c r="D477" s="465"/>
      <c r="E477" s="472"/>
      <c r="F477" s="771"/>
      <c r="G477" s="217">
        <f>'Mapa de Risco'!H477</f>
        <v>0</v>
      </c>
      <c r="H477" s="772"/>
      <c r="I477" s="779"/>
      <c r="J477" s="210" t="s">
        <v>28</v>
      </c>
      <c r="K477" s="211"/>
      <c r="L477" s="210" t="s">
        <v>28</v>
      </c>
      <c r="M477" s="210" t="s">
        <v>28</v>
      </c>
      <c r="N477" s="210" t="s">
        <v>28</v>
      </c>
      <c r="O477" s="210" t="s">
        <v>28</v>
      </c>
      <c r="P477" s="210" t="s">
        <v>265</v>
      </c>
      <c r="Q477" s="211"/>
      <c r="R477" s="60" t="str">
        <f t="shared" si="7"/>
        <v/>
      </c>
    </row>
    <row r="478" spans="2:18" s="78" customFormat="1" ht="15.6" customHeight="1" thickTop="1" thickBot="1" x14ac:dyDescent="0.25">
      <c r="B478" s="455"/>
      <c r="C478" s="462"/>
      <c r="D478" s="465"/>
      <c r="E478" s="472"/>
      <c r="F478" s="771"/>
      <c r="G478" s="217">
        <f>'Mapa de Risco'!H478</f>
        <v>0</v>
      </c>
      <c r="H478" s="772"/>
      <c r="I478" s="779"/>
      <c r="J478" s="210" t="s">
        <v>28</v>
      </c>
      <c r="K478" s="211"/>
      <c r="L478" s="210" t="s">
        <v>28</v>
      </c>
      <c r="M478" s="210" t="s">
        <v>28</v>
      </c>
      <c r="N478" s="210" t="s">
        <v>28</v>
      </c>
      <c r="O478" s="210" t="s">
        <v>28</v>
      </c>
      <c r="P478" s="210" t="s">
        <v>265</v>
      </c>
      <c r="Q478" s="211"/>
      <c r="R478" s="60" t="str">
        <f t="shared" si="7"/>
        <v/>
      </c>
    </row>
    <row r="479" spans="2:18" s="78" customFormat="1" ht="15.6" customHeight="1" thickTop="1" thickBot="1" x14ac:dyDescent="0.25">
      <c r="B479" s="455"/>
      <c r="C479" s="462"/>
      <c r="D479" s="465"/>
      <c r="E479" s="472"/>
      <c r="F479" s="771"/>
      <c r="G479" s="217">
        <f>'Mapa de Risco'!H479</f>
        <v>0</v>
      </c>
      <c r="H479" s="772"/>
      <c r="I479" s="779"/>
      <c r="J479" s="210" t="s">
        <v>28</v>
      </c>
      <c r="K479" s="211"/>
      <c r="L479" s="210" t="s">
        <v>28</v>
      </c>
      <c r="M479" s="210" t="s">
        <v>28</v>
      </c>
      <c r="N479" s="210" t="s">
        <v>28</v>
      </c>
      <c r="O479" s="210" t="s">
        <v>28</v>
      </c>
      <c r="P479" s="210" t="s">
        <v>265</v>
      </c>
      <c r="Q479" s="211"/>
      <c r="R479" s="60" t="str">
        <f t="shared" si="7"/>
        <v/>
      </c>
    </row>
    <row r="480" spans="2:18" s="78" customFormat="1" ht="15.6" customHeight="1" thickTop="1" thickBot="1" x14ac:dyDescent="0.25">
      <c r="B480" s="455"/>
      <c r="C480" s="462"/>
      <c r="D480" s="465"/>
      <c r="E480" s="472"/>
      <c r="F480" s="771"/>
      <c r="G480" s="217">
        <f>'Mapa de Risco'!H480</f>
        <v>0</v>
      </c>
      <c r="H480" s="772"/>
      <c r="I480" s="779"/>
      <c r="J480" s="210" t="s">
        <v>28</v>
      </c>
      <c r="K480" s="211"/>
      <c r="L480" s="210" t="s">
        <v>28</v>
      </c>
      <c r="M480" s="210" t="s">
        <v>28</v>
      </c>
      <c r="N480" s="210" t="s">
        <v>28</v>
      </c>
      <c r="O480" s="210" t="s">
        <v>28</v>
      </c>
      <c r="P480" s="210" t="s">
        <v>265</v>
      </c>
      <c r="Q480" s="211"/>
      <c r="R480" s="60" t="str">
        <f t="shared" si="7"/>
        <v/>
      </c>
    </row>
    <row r="481" spans="2:18" s="78" customFormat="1" ht="15.6" customHeight="1" thickTop="1" thickBot="1" x14ac:dyDescent="0.25">
      <c r="B481" s="455"/>
      <c r="C481" s="462"/>
      <c r="D481" s="466"/>
      <c r="E481" s="473"/>
      <c r="F481" s="771"/>
      <c r="G481" s="217">
        <f>'Mapa de Risco'!H481</f>
        <v>0</v>
      </c>
      <c r="H481" s="772"/>
      <c r="I481" s="780"/>
      <c r="J481" s="210" t="s">
        <v>28</v>
      </c>
      <c r="K481" s="211"/>
      <c r="L481" s="210" t="s">
        <v>28</v>
      </c>
      <c r="M481" s="210" t="s">
        <v>28</v>
      </c>
      <c r="N481" s="210" t="s">
        <v>28</v>
      </c>
      <c r="O481" s="210" t="s">
        <v>28</v>
      </c>
      <c r="P481" s="210" t="s">
        <v>265</v>
      </c>
      <c r="Q481" s="211"/>
      <c r="R481" s="60" t="str">
        <f t="shared" si="7"/>
        <v/>
      </c>
    </row>
    <row r="482" spans="2:18" s="78" customFormat="1" ht="15.6" customHeight="1" thickTop="1" thickBot="1" x14ac:dyDescent="0.25">
      <c r="B482" s="455"/>
      <c r="C482" s="462"/>
      <c r="D482" s="464" t="str">
        <f>'Mapa de Risco'!D482:D491</f>
        <v>FCS.08</v>
      </c>
      <c r="E482" s="471">
        <f>'Mapa de Risco'!E482:E491</f>
        <v>0</v>
      </c>
      <c r="F482" s="771" t="str">
        <f>'Mapa de Risco'!G482:G491</f>
        <v>Evento 48</v>
      </c>
      <c r="G482" s="217">
        <f>'Mapa de Risco'!H482</f>
        <v>0</v>
      </c>
      <c r="H482" s="772" t="str">
        <f>'Avaliar os Controles Existent.'!AD482:AD491</f>
        <v/>
      </c>
      <c r="I482" s="779">
        <f>'Plano de ação'!I482:I491</f>
        <v>0</v>
      </c>
      <c r="J482" s="210" t="s">
        <v>28</v>
      </c>
      <c r="K482" s="211"/>
      <c r="L482" s="210" t="s">
        <v>28</v>
      </c>
      <c r="M482" s="210" t="s">
        <v>28</v>
      </c>
      <c r="N482" s="210" t="s">
        <v>28</v>
      </c>
      <c r="O482" s="210" t="s">
        <v>28</v>
      </c>
      <c r="P482" s="210" t="s">
        <v>265</v>
      </c>
      <c r="Q482" s="211"/>
      <c r="R482" s="60" t="str">
        <f t="shared" si="7"/>
        <v/>
      </c>
    </row>
    <row r="483" spans="2:18" s="78" customFormat="1" ht="15.6" customHeight="1" thickTop="1" thickBot="1" x14ac:dyDescent="0.25">
      <c r="B483" s="455"/>
      <c r="C483" s="462"/>
      <c r="D483" s="465"/>
      <c r="E483" s="472"/>
      <c r="F483" s="771"/>
      <c r="G483" s="217">
        <f>'Mapa de Risco'!H483</f>
        <v>0</v>
      </c>
      <c r="H483" s="772"/>
      <c r="I483" s="779"/>
      <c r="J483" s="210" t="s">
        <v>28</v>
      </c>
      <c r="K483" s="211"/>
      <c r="L483" s="210" t="s">
        <v>28</v>
      </c>
      <c r="M483" s="210" t="s">
        <v>28</v>
      </c>
      <c r="N483" s="210" t="s">
        <v>28</v>
      </c>
      <c r="O483" s="210" t="s">
        <v>28</v>
      </c>
      <c r="P483" s="210" t="s">
        <v>265</v>
      </c>
      <c r="Q483" s="211"/>
      <c r="R483" s="60" t="str">
        <f t="shared" si="7"/>
        <v/>
      </c>
    </row>
    <row r="484" spans="2:18" s="78" customFormat="1" ht="15.6" customHeight="1" thickTop="1" thickBot="1" x14ac:dyDescent="0.25">
      <c r="B484" s="455"/>
      <c r="C484" s="462"/>
      <c r="D484" s="465"/>
      <c r="E484" s="472"/>
      <c r="F484" s="771"/>
      <c r="G484" s="217">
        <f>'Mapa de Risco'!H484</f>
        <v>0</v>
      </c>
      <c r="H484" s="772"/>
      <c r="I484" s="779"/>
      <c r="J484" s="210" t="s">
        <v>28</v>
      </c>
      <c r="K484" s="211"/>
      <c r="L484" s="210" t="s">
        <v>28</v>
      </c>
      <c r="M484" s="210" t="s">
        <v>28</v>
      </c>
      <c r="N484" s="210" t="s">
        <v>28</v>
      </c>
      <c r="O484" s="210" t="s">
        <v>28</v>
      </c>
      <c r="P484" s="210" t="s">
        <v>265</v>
      </c>
      <c r="Q484" s="211"/>
      <c r="R484" s="60" t="str">
        <f t="shared" si="7"/>
        <v/>
      </c>
    </row>
    <row r="485" spans="2:18" s="78" customFormat="1" ht="15.6" customHeight="1" thickTop="1" thickBot="1" x14ac:dyDescent="0.25">
      <c r="B485" s="455"/>
      <c r="C485" s="462"/>
      <c r="D485" s="465"/>
      <c r="E485" s="472"/>
      <c r="F485" s="771"/>
      <c r="G485" s="217">
        <f>'Mapa de Risco'!H485</f>
        <v>0</v>
      </c>
      <c r="H485" s="772"/>
      <c r="I485" s="779"/>
      <c r="J485" s="210" t="s">
        <v>28</v>
      </c>
      <c r="K485" s="211"/>
      <c r="L485" s="210" t="s">
        <v>28</v>
      </c>
      <c r="M485" s="210" t="s">
        <v>28</v>
      </c>
      <c r="N485" s="210" t="s">
        <v>28</v>
      </c>
      <c r="O485" s="210" t="s">
        <v>28</v>
      </c>
      <c r="P485" s="210" t="s">
        <v>265</v>
      </c>
      <c r="Q485" s="211"/>
      <c r="R485" s="60" t="str">
        <f t="shared" si="7"/>
        <v/>
      </c>
    </row>
    <row r="486" spans="2:18" s="78" customFormat="1" ht="15.6" customHeight="1" thickTop="1" thickBot="1" x14ac:dyDescent="0.25">
      <c r="B486" s="455"/>
      <c r="C486" s="462"/>
      <c r="D486" s="465"/>
      <c r="E486" s="472"/>
      <c r="F486" s="771"/>
      <c r="G486" s="217">
        <f>'Mapa de Risco'!H486</f>
        <v>0</v>
      </c>
      <c r="H486" s="772"/>
      <c r="I486" s="779"/>
      <c r="J486" s="210" t="s">
        <v>28</v>
      </c>
      <c r="K486" s="211"/>
      <c r="L486" s="210" t="s">
        <v>28</v>
      </c>
      <c r="M486" s="210" t="s">
        <v>28</v>
      </c>
      <c r="N486" s="210" t="s">
        <v>28</v>
      </c>
      <c r="O486" s="210" t="s">
        <v>28</v>
      </c>
      <c r="P486" s="210" t="s">
        <v>265</v>
      </c>
      <c r="Q486" s="211"/>
      <c r="R486" s="60" t="str">
        <f t="shared" si="7"/>
        <v/>
      </c>
    </row>
    <row r="487" spans="2:18" s="78" customFormat="1" ht="15.6" customHeight="1" thickTop="1" thickBot="1" x14ac:dyDescent="0.25">
      <c r="B487" s="455"/>
      <c r="C487" s="462"/>
      <c r="D487" s="465"/>
      <c r="E487" s="472"/>
      <c r="F487" s="771"/>
      <c r="G487" s="217">
        <f>'Mapa de Risco'!H487</f>
        <v>0</v>
      </c>
      <c r="H487" s="772"/>
      <c r="I487" s="779"/>
      <c r="J487" s="210" t="s">
        <v>28</v>
      </c>
      <c r="K487" s="211"/>
      <c r="L487" s="210" t="s">
        <v>28</v>
      </c>
      <c r="M487" s="210" t="s">
        <v>28</v>
      </c>
      <c r="N487" s="210" t="s">
        <v>28</v>
      </c>
      <c r="O487" s="210" t="s">
        <v>28</v>
      </c>
      <c r="P487" s="210" t="s">
        <v>265</v>
      </c>
      <c r="Q487" s="211"/>
      <c r="R487" s="60" t="str">
        <f t="shared" si="7"/>
        <v/>
      </c>
    </row>
    <row r="488" spans="2:18" s="78" customFormat="1" ht="15.6" customHeight="1" thickTop="1" thickBot="1" x14ac:dyDescent="0.25">
      <c r="B488" s="455"/>
      <c r="C488" s="462"/>
      <c r="D488" s="465"/>
      <c r="E488" s="472"/>
      <c r="F488" s="771"/>
      <c r="G488" s="217">
        <f>'Mapa de Risco'!H488</f>
        <v>0</v>
      </c>
      <c r="H488" s="772"/>
      <c r="I488" s="779"/>
      <c r="J488" s="210" t="s">
        <v>28</v>
      </c>
      <c r="K488" s="211"/>
      <c r="L488" s="210" t="s">
        <v>28</v>
      </c>
      <c r="M488" s="210" t="s">
        <v>28</v>
      </c>
      <c r="N488" s="210" t="s">
        <v>28</v>
      </c>
      <c r="O488" s="210" t="s">
        <v>28</v>
      </c>
      <c r="P488" s="210" t="s">
        <v>265</v>
      </c>
      <c r="Q488" s="211"/>
      <c r="R488" s="60" t="str">
        <f t="shared" si="7"/>
        <v/>
      </c>
    </row>
    <row r="489" spans="2:18" s="78" customFormat="1" ht="15.6" customHeight="1" thickTop="1" thickBot="1" x14ac:dyDescent="0.25">
      <c r="B489" s="455"/>
      <c r="C489" s="462"/>
      <c r="D489" s="465"/>
      <c r="E489" s="472"/>
      <c r="F489" s="771"/>
      <c r="G489" s="217">
        <f>'Mapa de Risco'!H489</f>
        <v>0</v>
      </c>
      <c r="H489" s="772"/>
      <c r="I489" s="779"/>
      <c r="J489" s="210" t="s">
        <v>28</v>
      </c>
      <c r="K489" s="211"/>
      <c r="L489" s="210" t="s">
        <v>28</v>
      </c>
      <c r="M489" s="210" t="s">
        <v>28</v>
      </c>
      <c r="N489" s="210" t="s">
        <v>28</v>
      </c>
      <c r="O489" s="210" t="s">
        <v>28</v>
      </c>
      <c r="P489" s="210" t="s">
        <v>265</v>
      </c>
      <c r="Q489" s="211"/>
      <c r="R489" s="60" t="str">
        <f t="shared" si="7"/>
        <v/>
      </c>
    </row>
    <row r="490" spans="2:18" s="78" customFormat="1" ht="15.6" customHeight="1" thickTop="1" thickBot="1" x14ac:dyDescent="0.25">
      <c r="B490" s="455"/>
      <c r="C490" s="462"/>
      <c r="D490" s="465"/>
      <c r="E490" s="472"/>
      <c r="F490" s="771"/>
      <c r="G490" s="217">
        <f>'Mapa de Risco'!H490</f>
        <v>0</v>
      </c>
      <c r="H490" s="772"/>
      <c r="I490" s="779"/>
      <c r="J490" s="210" t="s">
        <v>28</v>
      </c>
      <c r="K490" s="211"/>
      <c r="L490" s="210" t="s">
        <v>28</v>
      </c>
      <c r="M490" s="210" t="s">
        <v>28</v>
      </c>
      <c r="N490" s="210" t="s">
        <v>28</v>
      </c>
      <c r="O490" s="210" t="s">
        <v>28</v>
      </c>
      <c r="P490" s="210" t="s">
        <v>265</v>
      </c>
      <c r="Q490" s="211"/>
      <c r="R490" s="60" t="str">
        <f t="shared" si="7"/>
        <v/>
      </c>
    </row>
    <row r="491" spans="2:18" s="78" customFormat="1" ht="15.6" customHeight="1" thickTop="1" thickBot="1" x14ac:dyDescent="0.25">
      <c r="B491" s="456"/>
      <c r="C491" s="463"/>
      <c r="D491" s="466"/>
      <c r="E491" s="473"/>
      <c r="F491" s="771"/>
      <c r="G491" s="217">
        <f>'Mapa de Risco'!H491</f>
        <v>0</v>
      </c>
      <c r="H491" s="772"/>
      <c r="I491" s="780"/>
      <c r="J491" s="210" t="s">
        <v>28</v>
      </c>
      <c r="K491" s="211"/>
      <c r="L491" s="210" t="s">
        <v>28</v>
      </c>
      <c r="M491" s="210" t="s">
        <v>28</v>
      </c>
      <c r="N491" s="210" t="s">
        <v>28</v>
      </c>
      <c r="O491" s="210" t="s">
        <v>28</v>
      </c>
      <c r="P491" s="210" t="s">
        <v>265</v>
      </c>
      <c r="Q491" s="211"/>
      <c r="R491" s="60" t="str">
        <f t="shared" si="7"/>
        <v/>
      </c>
    </row>
    <row r="492" spans="2:18" s="78" customFormat="1" ht="13.9" customHeight="1" thickTop="1" thickBot="1" x14ac:dyDescent="0.25">
      <c r="B492" s="457" t="str">
        <f>'Mapa de Risco'!B492:B571</f>
        <v>Subp.07</v>
      </c>
      <c r="C492" s="458">
        <f>'Mapa de Risco'!C492:C571</f>
        <v>0</v>
      </c>
      <c r="D492" s="445" t="str">
        <f>'Mapa de Risco'!D492:D501</f>
        <v>FCS.01</v>
      </c>
      <c r="E492" s="470">
        <f>'Mapa de Risco'!E492:E501</f>
        <v>0</v>
      </c>
      <c r="F492" s="766" t="str">
        <f>'Mapa de Risco'!G492:G501</f>
        <v>Evento 49</v>
      </c>
      <c r="G492" s="125">
        <f>'Mapa de Risco'!H492</f>
        <v>0</v>
      </c>
      <c r="H492" s="770" t="str">
        <f>'Avaliar os Controles Existent.'!AD492:AD501</f>
        <v/>
      </c>
      <c r="I492" s="781">
        <f>'Plano de ação'!I492:I501</f>
        <v>0</v>
      </c>
      <c r="J492" s="207" t="s">
        <v>28</v>
      </c>
      <c r="K492" s="208"/>
      <c r="L492" s="207" t="s">
        <v>28</v>
      </c>
      <c r="M492" s="207" t="s">
        <v>28</v>
      </c>
      <c r="N492" s="207" t="s">
        <v>28</v>
      </c>
      <c r="O492" s="207" t="s">
        <v>28</v>
      </c>
      <c r="P492" s="207" t="s">
        <v>265</v>
      </c>
      <c r="Q492" s="208"/>
      <c r="R492" s="9" t="str">
        <f t="shared" si="7"/>
        <v/>
      </c>
    </row>
    <row r="493" spans="2:18" s="78" customFormat="1" ht="13.9" customHeight="1" thickTop="1" thickBot="1" x14ac:dyDescent="0.25">
      <c r="B493" s="446"/>
      <c r="C493" s="459"/>
      <c r="D493" s="446"/>
      <c r="E493" s="459"/>
      <c r="F493" s="766"/>
      <c r="G493" s="125">
        <f>'Mapa de Risco'!H493</f>
        <v>0</v>
      </c>
      <c r="H493" s="770"/>
      <c r="I493" s="781"/>
      <c r="J493" s="207" t="s">
        <v>28</v>
      </c>
      <c r="K493" s="208"/>
      <c r="L493" s="207" t="s">
        <v>28</v>
      </c>
      <c r="M493" s="207" t="s">
        <v>28</v>
      </c>
      <c r="N493" s="207" t="s">
        <v>28</v>
      </c>
      <c r="O493" s="207" t="s">
        <v>28</v>
      </c>
      <c r="P493" s="207" t="s">
        <v>265</v>
      </c>
      <c r="Q493" s="208"/>
      <c r="R493" s="9" t="str">
        <f t="shared" si="7"/>
        <v/>
      </c>
    </row>
    <row r="494" spans="2:18" s="78" customFormat="1" ht="13.9" customHeight="1" thickTop="1" thickBot="1" x14ac:dyDescent="0.25">
      <c r="B494" s="446"/>
      <c r="C494" s="459"/>
      <c r="D494" s="446"/>
      <c r="E494" s="459"/>
      <c r="F494" s="766"/>
      <c r="G494" s="125">
        <f>'Mapa de Risco'!H494</f>
        <v>0</v>
      </c>
      <c r="H494" s="770"/>
      <c r="I494" s="781"/>
      <c r="J494" s="207" t="s">
        <v>28</v>
      </c>
      <c r="K494" s="208"/>
      <c r="L494" s="207" t="s">
        <v>28</v>
      </c>
      <c r="M494" s="207" t="s">
        <v>28</v>
      </c>
      <c r="N494" s="207" t="s">
        <v>28</v>
      </c>
      <c r="O494" s="207" t="s">
        <v>28</v>
      </c>
      <c r="P494" s="207" t="s">
        <v>265</v>
      </c>
      <c r="Q494" s="208"/>
      <c r="R494" s="9" t="str">
        <f t="shared" si="7"/>
        <v/>
      </c>
    </row>
    <row r="495" spans="2:18" s="78" customFormat="1" ht="13.9" customHeight="1" thickTop="1" thickBot="1" x14ac:dyDescent="0.25">
      <c r="B495" s="446"/>
      <c r="C495" s="459"/>
      <c r="D495" s="446"/>
      <c r="E495" s="459"/>
      <c r="F495" s="766"/>
      <c r="G495" s="125">
        <f>'Mapa de Risco'!H495</f>
        <v>0</v>
      </c>
      <c r="H495" s="770"/>
      <c r="I495" s="781"/>
      <c r="J495" s="207" t="s">
        <v>28</v>
      </c>
      <c r="K495" s="208"/>
      <c r="L495" s="207" t="s">
        <v>28</v>
      </c>
      <c r="M495" s="207" t="s">
        <v>28</v>
      </c>
      <c r="N495" s="207" t="s">
        <v>28</v>
      </c>
      <c r="O495" s="207" t="s">
        <v>28</v>
      </c>
      <c r="P495" s="207" t="s">
        <v>265</v>
      </c>
      <c r="Q495" s="208"/>
      <c r="R495" s="9" t="str">
        <f t="shared" si="7"/>
        <v/>
      </c>
    </row>
    <row r="496" spans="2:18" s="78" customFormat="1" ht="13.9" customHeight="1" thickTop="1" thickBot="1" x14ac:dyDescent="0.25">
      <c r="B496" s="446"/>
      <c r="C496" s="459"/>
      <c r="D496" s="446"/>
      <c r="E496" s="459"/>
      <c r="F496" s="766"/>
      <c r="G496" s="125">
        <f>'Mapa de Risco'!H496</f>
        <v>0</v>
      </c>
      <c r="H496" s="770"/>
      <c r="I496" s="781"/>
      <c r="J496" s="207" t="s">
        <v>28</v>
      </c>
      <c r="K496" s="208"/>
      <c r="L496" s="207" t="s">
        <v>28</v>
      </c>
      <c r="M496" s="207" t="s">
        <v>28</v>
      </c>
      <c r="N496" s="207" t="s">
        <v>28</v>
      </c>
      <c r="O496" s="207" t="s">
        <v>28</v>
      </c>
      <c r="P496" s="207" t="s">
        <v>265</v>
      </c>
      <c r="Q496" s="208"/>
      <c r="R496" s="9" t="str">
        <f t="shared" si="7"/>
        <v/>
      </c>
    </row>
    <row r="497" spans="2:18" s="78" customFormat="1" ht="13.9" customHeight="1" thickTop="1" thickBot="1" x14ac:dyDescent="0.25">
      <c r="B497" s="446"/>
      <c r="C497" s="459"/>
      <c r="D497" s="446"/>
      <c r="E497" s="459"/>
      <c r="F497" s="766"/>
      <c r="G497" s="125">
        <f>'Mapa de Risco'!H497</f>
        <v>0</v>
      </c>
      <c r="H497" s="770"/>
      <c r="I497" s="781"/>
      <c r="J497" s="207" t="s">
        <v>28</v>
      </c>
      <c r="K497" s="208"/>
      <c r="L497" s="207" t="s">
        <v>28</v>
      </c>
      <c r="M497" s="207" t="s">
        <v>28</v>
      </c>
      <c r="N497" s="207" t="s">
        <v>28</v>
      </c>
      <c r="O497" s="207" t="s">
        <v>28</v>
      </c>
      <c r="P497" s="207" t="s">
        <v>265</v>
      </c>
      <c r="Q497" s="208"/>
      <c r="R497" s="9" t="str">
        <f t="shared" si="7"/>
        <v/>
      </c>
    </row>
    <row r="498" spans="2:18" s="78" customFormat="1" ht="13.9" customHeight="1" thickTop="1" thickBot="1" x14ac:dyDescent="0.25">
      <c r="B498" s="446"/>
      <c r="C498" s="459"/>
      <c r="D498" s="446"/>
      <c r="E498" s="459"/>
      <c r="F498" s="766"/>
      <c r="G498" s="125">
        <f>'Mapa de Risco'!H498</f>
        <v>0</v>
      </c>
      <c r="H498" s="770"/>
      <c r="I498" s="781"/>
      <c r="J498" s="207" t="s">
        <v>28</v>
      </c>
      <c r="K498" s="208"/>
      <c r="L498" s="207" t="s">
        <v>28</v>
      </c>
      <c r="M498" s="207" t="s">
        <v>28</v>
      </c>
      <c r="N498" s="207" t="s">
        <v>28</v>
      </c>
      <c r="O498" s="207" t="s">
        <v>28</v>
      </c>
      <c r="P498" s="207" t="s">
        <v>265</v>
      </c>
      <c r="Q498" s="208"/>
      <c r="R498" s="9" t="str">
        <f t="shared" si="7"/>
        <v/>
      </c>
    </row>
    <row r="499" spans="2:18" s="78" customFormat="1" ht="13.9" customHeight="1" thickTop="1" thickBot="1" x14ac:dyDescent="0.25">
      <c r="B499" s="446"/>
      <c r="C499" s="459"/>
      <c r="D499" s="446"/>
      <c r="E499" s="459"/>
      <c r="F499" s="766"/>
      <c r="G499" s="125">
        <f>'Mapa de Risco'!H499</f>
        <v>0</v>
      </c>
      <c r="H499" s="770"/>
      <c r="I499" s="781"/>
      <c r="J499" s="207" t="s">
        <v>28</v>
      </c>
      <c r="K499" s="208"/>
      <c r="L499" s="207" t="s">
        <v>28</v>
      </c>
      <c r="M499" s="207" t="s">
        <v>28</v>
      </c>
      <c r="N499" s="207" t="s">
        <v>28</v>
      </c>
      <c r="O499" s="207" t="s">
        <v>28</v>
      </c>
      <c r="P499" s="207" t="s">
        <v>265</v>
      </c>
      <c r="Q499" s="208"/>
      <c r="R499" s="9" t="str">
        <f t="shared" si="7"/>
        <v/>
      </c>
    </row>
    <row r="500" spans="2:18" s="78" customFormat="1" ht="13.9" customHeight="1" thickTop="1" thickBot="1" x14ac:dyDescent="0.25">
      <c r="B500" s="446"/>
      <c r="C500" s="459"/>
      <c r="D500" s="446"/>
      <c r="E500" s="459"/>
      <c r="F500" s="766"/>
      <c r="G500" s="125">
        <f>'Mapa de Risco'!H500</f>
        <v>0</v>
      </c>
      <c r="H500" s="770"/>
      <c r="I500" s="781"/>
      <c r="J500" s="207" t="s">
        <v>28</v>
      </c>
      <c r="K500" s="208"/>
      <c r="L500" s="207" t="s">
        <v>28</v>
      </c>
      <c r="M500" s="207" t="s">
        <v>28</v>
      </c>
      <c r="N500" s="207" t="s">
        <v>28</v>
      </c>
      <c r="O500" s="207" t="s">
        <v>28</v>
      </c>
      <c r="P500" s="207" t="s">
        <v>265</v>
      </c>
      <c r="Q500" s="208"/>
      <c r="R500" s="9" t="str">
        <f t="shared" si="7"/>
        <v/>
      </c>
    </row>
    <row r="501" spans="2:18" s="78" customFormat="1" ht="13.9" customHeight="1" thickTop="1" thickBot="1" x14ac:dyDescent="0.25">
      <c r="B501" s="446"/>
      <c r="C501" s="459"/>
      <c r="D501" s="447"/>
      <c r="E501" s="460"/>
      <c r="F501" s="766"/>
      <c r="G501" s="125">
        <f>'Mapa de Risco'!H501</f>
        <v>0</v>
      </c>
      <c r="H501" s="770"/>
      <c r="I501" s="782"/>
      <c r="J501" s="207" t="s">
        <v>28</v>
      </c>
      <c r="K501" s="208"/>
      <c r="L501" s="207" t="s">
        <v>28</v>
      </c>
      <c r="M501" s="207" t="s">
        <v>28</v>
      </c>
      <c r="N501" s="207" t="s">
        <v>28</v>
      </c>
      <c r="O501" s="207" t="s">
        <v>28</v>
      </c>
      <c r="P501" s="207" t="s">
        <v>265</v>
      </c>
      <c r="Q501" s="208"/>
      <c r="R501" s="9" t="str">
        <f t="shared" si="7"/>
        <v/>
      </c>
    </row>
    <row r="502" spans="2:18" s="78" customFormat="1" ht="13.9" customHeight="1" thickTop="1" thickBot="1" x14ac:dyDescent="0.25">
      <c r="B502" s="446"/>
      <c r="C502" s="459"/>
      <c r="D502" s="445" t="str">
        <f>'Mapa de Risco'!D502:D511</f>
        <v>FCS.02</v>
      </c>
      <c r="E502" s="470">
        <f>'Mapa de Risco'!E502:E511</f>
        <v>0</v>
      </c>
      <c r="F502" s="766" t="str">
        <f>'Mapa de Risco'!G502:G511</f>
        <v>Evento 50</v>
      </c>
      <c r="G502" s="125">
        <f>'Mapa de Risco'!H502</f>
        <v>0</v>
      </c>
      <c r="H502" s="770" t="str">
        <f>'Avaliar os Controles Existent.'!AD502:AD511</f>
        <v/>
      </c>
      <c r="I502" s="781">
        <f>'Plano de ação'!I502:I511</f>
        <v>0</v>
      </c>
      <c r="J502" s="207" t="s">
        <v>28</v>
      </c>
      <c r="K502" s="208"/>
      <c r="L502" s="207" t="s">
        <v>28</v>
      </c>
      <c r="M502" s="207" t="s">
        <v>28</v>
      </c>
      <c r="N502" s="207" t="s">
        <v>28</v>
      </c>
      <c r="O502" s="207" t="s">
        <v>28</v>
      </c>
      <c r="P502" s="207" t="s">
        <v>265</v>
      </c>
      <c r="Q502" s="208"/>
      <c r="R502" s="9" t="str">
        <f t="shared" si="7"/>
        <v/>
      </c>
    </row>
    <row r="503" spans="2:18" s="78" customFormat="1" ht="13.9" customHeight="1" thickTop="1" thickBot="1" x14ac:dyDescent="0.25">
      <c r="B503" s="446"/>
      <c r="C503" s="459"/>
      <c r="D503" s="446"/>
      <c r="E503" s="459"/>
      <c r="F503" s="766"/>
      <c r="G503" s="125">
        <f>'Mapa de Risco'!H503</f>
        <v>0</v>
      </c>
      <c r="H503" s="770"/>
      <c r="I503" s="781"/>
      <c r="J503" s="207" t="s">
        <v>28</v>
      </c>
      <c r="K503" s="208"/>
      <c r="L503" s="207" t="s">
        <v>28</v>
      </c>
      <c r="M503" s="207" t="s">
        <v>28</v>
      </c>
      <c r="N503" s="207" t="s">
        <v>28</v>
      </c>
      <c r="O503" s="207" t="s">
        <v>28</v>
      </c>
      <c r="P503" s="207" t="s">
        <v>265</v>
      </c>
      <c r="Q503" s="208"/>
      <c r="R503" s="9" t="str">
        <f t="shared" si="7"/>
        <v/>
      </c>
    </row>
    <row r="504" spans="2:18" s="78" customFormat="1" ht="13.9" customHeight="1" thickTop="1" thickBot="1" x14ac:dyDescent="0.25">
      <c r="B504" s="446"/>
      <c r="C504" s="459"/>
      <c r="D504" s="446"/>
      <c r="E504" s="459"/>
      <c r="F504" s="766"/>
      <c r="G504" s="125">
        <f>'Mapa de Risco'!H504</f>
        <v>0</v>
      </c>
      <c r="H504" s="770"/>
      <c r="I504" s="781"/>
      <c r="J504" s="207" t="s">
        <v>28</v>
      </c>
      <c r="K504" s="208"/>
      <c r="L504" s="207" t="s">
        <v>28</v>
      </c>
      <c r="M504" s="207" t="s">
        <v>28</v>
      </c>
      <c r="N504" s="207" t="s">
        <v>28</v>
      </c>
      <c r="O504" s="207" t="s">
        <v>28</v>
      </c>
      <c r="P504" s="207" t="s">
        <v>265</v>
      </c>
      <c r="Q504" s="208"/>
      <c r="R504" s="9" t="str">
        <f t="shared" si="7"/>
        <v/>
      </c>
    </row>
    <row r="505" spans="2:18" s="78" customFormat="1" ht="13.9" customHeight="1" thickTop="1" thickBot="1" x14ac:dyDescent="0.25">
      <c r="B505" s="446"/>
      <c r="C505" s="459"/>
      <c r="D505" s="446"/>
      <c r="E505" s="459"/>
      <c r="F505" s="766"/>
      <c r="G505" s="125">
        <f>'Mapa de Risco'!H505</f>
        <v>0</v>
      </c>
      <c r="H505" s="770"/>
      <c r="I505" s="781"/>
      <c r="J505" s="207" t="s">
        <v>28</v>
      </c>
      <c r="K505" s="208"/>
      <c r="L505" s="207" t="s">
        <v>28</v>
      </c>
      <c r="M505" s="207" t="s">
        <v>28</v>
      </c>
      <c r="N505" s="207" t="s">
        <v>28</v>
      </c>
      <c r="O505" s="207" t="s">
        <v>28</v>
      </c>
      <c r="P505" s="207" t="s">
        <v>265</v>
      </c>
      <c r="Q505" s="208"/>
      <c r="R505" s="9" t="str">
        <f t="shared" si="7"/>
        <v/>
      </c>
    </row>
    <row r="506" spans="2:18" s="78" customFormat="1" ht="13.9" customHeight="1" thickTop="1" thickBot="1" x14ac:dyDescent="0.25">
      <c r="B506" s="446"/>
      <c r="C506" s="459"/>
      <c r="D506" s="446"/>
      <c r="E506" s="459"/>
      <c r="F506" s="766"/>
      <c r="G506" s="125">
        <f>'Mapa de Risco'!H506</f>
        <v>0</v>
      </c>
      <c r="H506" s="770"/>
      <c r="I506" s="781"/>
      <c r="J506" s="207" t="s">
        <v>28</v>
      </c>
      <c r="K506" s="208"/>
      <c r="L506" s="207" t="s">
        <v>28</v>
      </c>
      <c r="M506" s="207" t="s">
        <v>28</v>
      </c>
      <c r="N506" s="207" t="s">
        <v>28</v>
      </c>
      <c r="O506" s="207" t="s">
        <v>28</v>
      </c>
      <c r="P506" s="207" t="s">
        <v>265</v>
      </c>
      <c r="Q506" s="208"/>
      <c r="R506" s="9" t="str">
        <f t="shared" si="7"/>
        <v/>
      </c>
    </row>
    <row r="507" spans="2:18" s="78" customFormat="1" ht="13.9" customHeight="1" thickTop="1" thickBot="1" x14ac:dyDescent="0.25">
      <c r="B507" s="446"/>
      <c r="C507" s="459"/>
      <c r="D507" s="446"/>
      <c r="E507" s="459"/>
      <c r="F507" s="766"/>
      <c r="G507" s="125">
        <f>'Mapa de Risco'!H507</f>
        <v>0</v>
      </c>
      <c r="H507" s="770"/>
      <c r="I507" s="781"/>
      <c r="J507" s="207" t="s">
        <v>28</v>
      </c>
      <c r="K507" s="208"/>
      <c r="L507" s="207" t="s">
        <v>28</v>
      </c>
      <c r="M507" s="207" t="s">
        <v>28</v>
      </c>
      <c r="N507" s="207" t="s">
        <v>28</v>
      </c>
      <c r="O507" s="207" t="s">
        <v>28</v>
      </c>
      <c r="P507" s="207" t="s">
        <v>265</v>
      </c>
      <c r="Q507" s="208"/>
      <c r="R507" s="9" t="str">
        <f t="shared" si="7"/>
        <v/>
      </c>
    </row>
    <row r="508" spans="2:18" s="78" customFormat="1" ht="13.9" customHeight="1" thickTop="1" thickBot="1" x14ac:dyDescent="0.25">
      <c r="B508" s="446"/>
      <c r="C508" s="459"/>
      <c r="D508" s="446"/>
      <c r="E508" s="459"/>
      <c r="F508" s="766"/>
      <c r="G508" s="125">
        <f>'Mapa de Risco'!H508</f>
        <v>0</v>
      </c>
      <c r="H508" s="770"/>
      <c r="I508" s="781"/>
      <c r="J508" s="207" t="s">
        <v>28</v>
      </c>
      <c r="K508" s="208"/>
      <c r="L508" s="207" t="s">
        <v>28</v>
      </c>
      <c r="M508" s="207" t="s">
        <v>28</v>
      </c>
      <c r="N508" s="207" t="s">
        <v>28</v>
      </c>
      <c r="O508" s="207" t="s">
        <v>28</v>
      </c>
      <c r="P508" s="207" t="s">
        <v>265</v>
      </c>
      <c r="Q508" s="208"/>
      <c r="R508" s="9" t="str">
        <f t="shared" si="7"/>
        <v/>
      </c>
    </row>
    <row r="509" spans="2:18" s="78" customFormat="1" ht="13.9" customHeight="1" thickTop="1" thickBot="1" x14ac:dyDescent="0.25">
      <c r="B509" s="446"/>
      <c r="C509" s="459"/>
      <c r="D509" s="446"/>
      <c r="E509" s="459"/>
      <c r="F509" s="766"/>
      <c r="G509" s="125">
        <f>'Mapa de Risco'!H509</f>
        <v>0</v>
      </c>
      <c r="H509" s="770"/>
      <c r="I509" s="781"/>
      <c r="J509" s="207" t="s">
        <v>28</v>
      </c>
      <c r="K509" s="208"/>
      <c r="L509" s="207" t="s">
        <v>28</v>
      </c>
      <c r="M509" s="207" t="s">
        <v>28</v>
      </c>
      <c r="N509" s="207" t="s">
        <v>28</v>
      </c>
      <c r="O509" s="207" t="s">
        <v>28</v>
      </c>
      <c r="P509" s="207" t="s">
        <v>265</v>
      </c>
      <c r="Q509" s="208"/>
      <c r="R509" s="9" t="str">
        <f t="shared" si="7"/>
        <v/>
      </c>
    </row>
    <row r="510" spans="2:18" s="78" customFormat="1" ht="13.9" customHeight="1" thickTop="1" thickBot="1" x14ac:dyDescent="0.25">
      <c r="B510" s="446"/>
      <c r="C510" s="459"/>
      <c r="D510" s="446"/>
      <c r="E510" s="459"/>
      <c r="F510" s="766"/>
      <c r="G510" s="125">
        <f>'Mapa de Risco'!H510</f>
        <v>0</v>
      </c>
      <c r="H510" s="770"/>
      <c r="I510" s="781"/>
      <c r="J510" s="207" t="s">
        <v>28</v>
      </c>
      <c r="K510" s="208"/>
      <c r="L510" s="207" t="s">
        <v>28</v>
      </c>
      <c r="M510" s="207" t="s">
        <v>28</v>
      </c>
      <c r="N510" s="207" t="s">
        <v>28</v>
      </c>
      <c r="O510" s="207" t="s">
        <v>28</v>
      </c>
      <c r="P510" s="207" t="s">
        <v>265</v>
      </c>
      <c r="Q510" s="208"/>
      <c r="R510" s="9" t="str">
        <f t="shared" si="7"/>
        <v/>
      </c>
    </row>
    <row r="511" spans="2:18" s="78" customFormat="1" ht="13.9" customHeight="1" thickTop="1" thickBot="1" x14ac:dyDescent="0.25">
      <c r="B511" s="446"/>
      <c r="C511" s="459"/>
      <c r="D511" s="447"/>
      <c r="E511" s="460"/>
      <c r="F511" s="766"/>
      <c r="G511" s="125">
        <f>'Mapa de Risco'!H511</f>
        <v>0</v>
      </c>
      <c r="H511" s="770"/>
      <c r="I511" s="782"/>
      <c r="J511" s="207" t="s">
        <v>28</v>
      </c>
      <c r="K511" s="208"/>
      <c r="L511" s="207" t="s">
        <v>28</v>
      </c>
      <c r="M511" s="207" t="s">
        <v>28</v>
      </c>
      <c r="N511" s="207" t="s">
        <v>28</v>
      </c>
      <c r="O511" s="207" t="s">
        <v>28</v>
      </c>
      <c r="P511" s="207" t="s">
        <v>265</v>
      </c>
      <c r="Q511" s="208"/>
      <c r="R511" s="9" t="str">
        <f t="shared" si="7"/>
        <v/>
      </c>
    </row>
    <row r="512" spans="2:18" s="78" customFormat="1" ht="13.9" customHeight="1" thickTop="1" thickBot="1" x14ac:dyDescent="0.25">
      <c r="B512" s="446"/>
      <c r="C512" s="459"/>
      <c r="D512" s="445" t="str">
        <f>'Mapa de Risco'!D512:D521</f>
        <v>FCS.03</v>
      </c>
      <c r="E512" s="470">
        <f>'Mapa de Risco'!E512:E521</f>
        <v>0</v>
      </c>
      <c r="F512" s="766" t="str">
        <f>'Mapa de Risco'!G512:G521</f>
        <v>Evento 51</v>
      </c>
      <c r="G512" s="125">
        <f>'Mapa de Risco'!H512</f>
        <v>0</v>
      </c>
      <c r="H512" s="770" t="str">
        <f>'Avaliar os Controles Existent.'!AD512:AD521</f>
        <v/>
      </c>
      <c r="I512" s="781">
        <f>'Plano de ação'!I512:I521</f>
        <v>0</v>
      </c>
      <c r="J512" s="207" t="s">
        <v>28</v>
      </c>
      <c r="K512" s="208"/>
      <c r="L512" s="207" t="s">
        <v>28</v>
      </c>
      <c r="M512" s="207" t="s">
        <v>28</v>
      </c>
      <c r="N512" s="207" t="s">
        <v>28</v>
      </c>
      <c r="O512" s="207" t="s">
        <v>28</v>
      </c>
      <c r="P512" s="207" t="s">
        <v>265</v>
      </c>
      <c r="Q512" s="208"/>
      <c r="R512" s="9" t="str">
        <f t="shared" si="7"/>
        <v/>
      </c>
    </row>
    <row r="513" spans="2:18" s="78" customFormat="1" ht="13.9" customHeight="1" thickTop="1" thickBot="1" x14ac:dyDescent="0.25">
      <c r="B513" s="446"/>
      <c r="C513" s="459"/>
      <c r="D513" s="446"/>
      <c r="E513" s="459"/>
      <c r="F513" s="766"/>
      <c r="G513" s="125">
        <f>'Mapa de Risco'!H513</f>
        <v>0</v>
      </c>
      <c r="H513" s="770"/>
      <c r="I513" s="781"/>
      <c r="J513" s="207" t="s">
        <v>28</v>
      </c>
      <c r="K513" s="208"/>
      <c r="L513" s="207" t="s">
        <v>28</v>
      </c>
      <c r="M513" s="207" t="s">
        <v>28</v>
      </c>
      <c r="N513" s="207" t="s">
        <v>28</v>
      </c>
      <c r="O513" s="207" t="s">
        <v>28</v>
      </c>
      <c r="P513" s="207" t="s">
        <v>265</v>
      </c>
      <c r="Q513" s="208"/>
      <c r="R513" s="9" t="str">
        <f t="shared" si="7"/>
        <v/>
      </c>
    </row>
    <row r="514" spans="2:18" s="78" customFormat="1" ht="13.9" customHeight="1" thickTop="1" thickBot="1" x14ac:dyDescent="0.25">
      <c r="B514" s="446"/>
      <c r="C514" s="459"/>
      <c r="D514" s="446"/>
      <c r="E514" s="459"/>
      <c r="F514" s="766"/>
      <c r="G514" s="125">
        <f>'Mapa de Risco'!H514</f>
        <v>0</v>
      </c>
      <c r="H514" s="770"/>
      <c r="I514" s="781"/>
      <c r="J514" s="207" t="s">
        <v>28</v>
      </c>
      <c r="K514" s="208"/>
      <c r="L514" s="207" t="s">
        <v>28</v>
      </c>
      <c r="M514" s="207" t="s">
        <v>28</v>
      </c>
      <c r="N514" s="207" t="s">
        <v>28</v>
      </c>
      <c r="O514" s="207" t="s">
        <v>28</v>
      </c>
      <c r="P514" s="207" t="s">
        <v>265</v>
      </c>
      <c r="Q514" s="208"/>
      <c r="R514" s="9" t="str">
        <f t="shared" si="7"/>
        <v/>
      </c>
    </row>
    <row r="515" spans="2:18" s="78" customFormat="1" ht="13.9" customHeight="1" thickTop="1" thickBot="1" x14ac:dyDescent="0.25">
      <c r="B515" s="446"/>
      <c r="C515" s="459"/>
      <c r="D515" s="446"/>
      <c r="E515" s="459"/>
      <c r="F515" s="766"/>
      <c r="G515" s="125">
        <f>'Mapa de Risco'!H515</f>
        <v>0</v>
      </c>
      <c r="H515" s="770"/>
      <c r="I515" s="781"/>
      <c r="J515" s="207" t="s">
        <v>28</v>
      </c>
      <c r="K515" s="208"/>
      <c r="L515" s="207" t="s">
        <v>28</v>
      </c>
      <c r="M515" s="207" t="s">
        <v>28</v>
      </c>
      <c r="N515" s="207" t="s">
        <v>28</v>
      </c>
      <c r="O515" s="207" t="s">
        <v>28</v>
      </c>
      <c r="P515" s="207" t="s">
        <v>265</v>
      </c>
      <c r="Q515" s="208"/>
      <c r="R515" s="9" t="str">
        <f t="shared" si="7"/>
        <v/>
      </c>
    </row>
    <row r="516" spans="2:18" s="78" customFormat="1" ht="13.9" customHeight="1" thickTop="1" thickBot="1" x14ac:dyDescent="0.25">
      <c r="B516" s="446"/>
      <c r="C516" s="459"/>
      <c r="D516" s="446"/>
      <c r="E516" s="459"/>
      <c r="F516" s="766"/>
      <c r="G516" s="125">
        <f>'Mapa de Risco'!H516</f>
        <v>0</v>
      </c>
      <c r="H516" s="770"/>
      <c r="I516" s="781"/>
      <c r="J516" s="207" t="s">
        <v>28</v>
      </c>
      <c r="K516" s="208"/>
      <c r="L516" s="207" t="s">
        <v>28</v>
      </c>
      <c r="M516" s="207" t="s">
        <v>28</v>
      </c>
      <c r="N516" s="207" t="s">
        <v>28</v>
      </c>
      <c r="O516" s="207" t="s">
        <v>28</v>
      </c>
      <c r="P516" s="207" t="s">
        <v>265</v>
      </c>
      <c r="Q516" s="208"/>
      <c r="R516" s="9" t="str">
        <f t="shared" si="7"/>
        <v/>
      </c>
    </row>
    <row r="517" spans="2:18" s="78" customFormat="1" ht="13.9" customHeight="1" thickTop="1" thickBot="1" x14ac:dyDescent="0.25">
      <c r="B517" s="446"/>
      <c r="C517" s="459"/>
      <c r="D517" s="446"/>
      <c r="E517" s="459"/>
      <c r="F517" s="766"/>
      <c r="G517" s="125">
        <f>'Mapa de Risco'!H517</f>
        <v>0</v>
      </c>
      <c r="H517" s="770"/>
      <c r="I517" s="781"/>
      <c r="J517" s="207" t="s">
        <v>28</v>
      </c>
      <c r="K517" s="208"/>
      <c r="L517" s="207" t="s">
        <v>28</v>
      </c>
      <c r="M517" s="207" t="s">
        <v>28</v>
      </c>
      <c r="N517" s="207" t="s">
        <v>28</v>
      </c>
      <c r="O517" s="207" t="s">
        <v>28</v>
      </c>
      <c r="P517" s="207" t="s">
        <v>265</v>
      </c>
      <c r="Q517" s="208"/>
      <c r="R517" s="9" t="str">
        <f t="shared" si="7"/>
        <v/>
      </c>
    </row>
    <row r="518" spans="2:18" s="78" customFormat="1" ht="13.9" customHeight="1" thickTop="1" thickBot="1" x14ac:dyDescent="0.25">
      <c r="B518" s="446"/>
      <c r="C518" s="459"/>
      <c r="D518" s="446"/>
      <c r="E518" s="459"/>
      <c r="F518" s="766"/>
      <c r="G518" s="125">
        <f>'Mapa de Risco'!H518</f>
        <v>0</v>
      </c>
      <c r="H518" s="770"/>
      <c r="I518" s="781"/>
      <c r="J518" s="207" t="s">
        <v>28</v>
      </c>
      <c r="K518" s="208"/>
      <c r="L518" s="207" t="s">
        <v>28</v>
      </c>
      <c r="M518" s="207" t="s">
        <v>28</v>
      </c>
      <c r="N518" s="207" t="s">
        <v>28</v>
      </c>
      <c r="O518" s="207" t="s">
        <v>28</v>
      </c>
      <c r="P518" s="207" t="s">
        <v>265</v>
      </c>
      <c r="Q518" s="208"/>
      <c r="R518" s="9" t="str">
        <f t="shared" si="7"/>
        <v/>
      </c>
    </row>
    <row r="519" spans="2:18" s="78" customFormat="1" ht="13.9" customHeight="1" thickTop="1" thickBot="1" x14ac:dyDescent="0.25">
      <c r="B519" s="446"/>
      <c r="C519" s="459"/>
      <c r="D519" s="446"/>
      <c r="E519" s="459"/>
      <c r="F519" s="766"/>
      <c r="G519" s="125">
        <f>'Mapa de Risco'!H519</f>
        <v>0</v>
      </c>
      <c r="H519" s="770"/>
      <c r="I519" s="781"/>
      <c r="J519" s="207" t="s">
        <v>28</v>
      </c>
      <c r="K519" s="208"/>
      <c r="L519" s="207" t="s">
        <v>28</v>
      </c>
      <c r="M519" s="207" t="s">
        <v>28</v>
      </c>
      <c r="N519" s="207" t="s">
        <v>28</v>
      </c>
      <c r="O519" s="207" t="s">
        <v>28</v>
      </c>
      <c r="P519" s="207" t="s">
        <v>265</v>
      </c>
      <c r="Q519" s="208"/>
      <c r="R519" s="9" t="str">
        <f t="shared" si="7"/>
        <v/>
      </c>
    </row>
    <row r="520" spans="2:18" s="78" customFormat="1" ht="13.9" customHeight="1" thickTop="1" thickBot="1" x14ac:dyDescent="0.25">
      <c r="B520" s="446"/>
      <c r="C520" s="459"/>
      <c r="D520" s="446"/>
      <c r="E520" s="459"/>
      <c r="F520" s="766"/>
      <c r="G520" s="125">
        <f>'Mapa de Risco'!H520</f>
        <v>0</v>
      </c>
      <c r="H520" s="770"/>
      <c r="I520" s="781"/>
      <c r="J520" s="207" t="s">
        <v>28</v>
      </c>
      <c r="K520" s="208"/>
      <c r="L520" s="207" t="s">
        <v>28</v>
      </c>
      <c r="M520" s="207" t="s">
        <v>28</v>
      </c>
      <c r="N520" s="207" t="s">
        <v>28</v>
      </c>
      <c r="O520" s="207" t="s">
        <v>28</v>
      </c>
      <c r="P520" s="207" t="s">
        <v>265</v>
      </c>
      <c r="Q520" s="208"/>
      <c r="R520" s="9" t="str">
        <f t="shared" si="7"/>
        <v/>
      </c>
    </row>
    <row r="521" spans="2:18" s="78" customFormat="1" ht="13.9" customHeight="1" thickTop="1" thickBot="1" x14ac:dyDescent="0.25">
      <c r="B521" s="446"/>
      <c r="C521" s="459"/>
      <c r="D521" s="447"/>
      <c r="E521" s="460"/>
      <c r="F521" s="766"/>
      <c r="G521" s="125">
        <f>'Mapa de Risco'!H521</f>
        <v>0</v>
      </c>
      <c r="H521" s="770"/>
      <c r="I521" s="782"/>
      <c r="J521" s="207" t="s">
        <v>28</v>
      </c>
      <c r="K521" s="208"/>
      <c r="L521" s="207" t="s">
        <v>28</v>
      </c>
      <c r="M521" s="207" t="s">
        <v>28</v>
      </c>
      <c r="N521" s="207" t="s">
        <v>28</v>
      </c>
      <c r="O521" s="207" t="s">
        <v>28</v>
      </c>
      <c r="P521" s="207" t="s">
        <v>265</v>
      </c>
      <c r="Q521" s="208"/>
      <c r="R521" s="9" t="str">
        <f t="shared" si="7"/>
        <v/>
      </c>
    </row>
    <row r="522" spans="2:18" s="78" customFormat="1" ht="13.9" customHeight="1" thickTop="1" thickBot="1" x14ac:dyDescent="0.25">
      <c r="B522" s="446"/>
      <c r="C522" s="459"/>
      <c r="D522" s="445" t="str">
        <f>'Mapa de Risco'!D522:D531</f>
        <v>FCS.04</v>
      </c>
      <c r="E522" s="470">
        <f>'Mapa de Risco'!E522:E531</f>
        <v>0</v>
      </c>
      <c r="F522" s="766" t="str">
        <f>'Mapa de Risco'!G522:G531</f>
        <v>Evento 52</v>
      </c>
      <c r="G522" s="125">
        <f>'Mapa de Risco'!H522</f>
        <v>0</v>
      </c>
      <c r="H522" s="770" t="str">
        <f>'Avaliar os Controles Existent.'!AD522:AD531</f>
        <v/>
      </c>
      <c r="I522" s="781">
        <f>'Plano de ação'!I522:I531</f>
        <v>0</v>
      </c>
      <c r="J522" s="207" t="s">
        <v>28</v>
      </c>
      <c r="K522" s="208"/>
      <c r="L522" s="207" t="s">
        <v>28</v>
      </c>
      <c r="M522" s="207" t="s">
        <v>28</v>
      </c>
      <c r="N522" s="207" t="s">
        <v>28</v>
      </c>
      <c r="O522" s="207" t="s">
        <v>28</v>
      </c>
      <c r="P522" s="207" t="s">
        <v>265</v>
      </c>
      <c r="Q522" s="208"/>
      <c r="R522" s="9" t="str">
        <f t="shared" si="7"/>
        <v/>
      </c>
    </row>
    <row r="523" spans="2:18" s="78" customFormat="1" ht="13.9" customHeight="1" thickTop="1" thickBot="1" x14ac:dyDescent="0.25">
      <c r="B523" s="446"/>
      <c r="C523" s="459"/>
      <c r="D523" s="446"/>
      <c r="E523" s="459"/>
      <c r="F523" s="766"/>
      <c r="G523" s="125">
        <f>'Mapa de Risco'!H523</f>
        <v>0</v>
      </c>
      <c r="H523" s="770"/>
      <c r="I523" s="781"/>
      <c r="J523" s="207" t="s">
        <v>28</v>
      </c>
      <c r="K523" s="208"/>
      <c r="L523" s="207" t="s">
        <v>28</v>
      </c>
      <c r="M523" s="207" t="s">
        <v>28</v>
      </c>
      <c r="N523" s="207" t="s">
        <v>28</v>
      </c>
      <c r="O523" s="207" t="s">
        <v>28</v>
      </c>
      <c r="P523" s="207" t="s">
        <v>265</v>
      </c>
      <c r="Q523" s="208"/>
      <c r="R523" s="9" t="str">
        <f t="shared" si="7"/>
        <v/>
      </c>
    </row>
    <row r="524" spans="2:18" s="78" customFormat="1" ht="13.9" customHeight="1" thickTop="1" thickBot="1" x14ac:dyDescent="0.25">
      <c r="B524" s="446"/>
      <c r="C524" s="459"/>
      <c r="D524" s="446"/>
      <c r="E524" s="459"/>
      <c r="F524" s="766"/>
      <c r="G524" s="125">
        <f>'Mapa de Risco'!H524</f>
        <v>0</v>
      </c>
      <c r="H524" s="770"/>
      <c r="I524" s="781"/>
      <c r="J524" s="207" t="s">
        <v>28</v>
      </c>
      <c r="K524" s="208"/>
      <c r="L524" s="207" t="s">
        <v>28</v>
      </c>
      <c r="M524" s="207" t="s">
        <v>28</v>
      </c>
      <c r="N524" s="207" t="s">
        <v>28</v>
      </c>
      <c r="O524" s="207" t="s">
        <v>28</v>
      </c>
      <c r="P524" s="207" t="s">
        <v>265</v>
      </c>
      <c r="Q524" s="208"/>
      <c r="R524" s="9" t="str">
        <f t="shared" si="7"/>
        <v/>
      </c>
    </row>
    <row r="525" spans="2:18" s="78" customFormat="1" ht="13.9" customHeight="1" thickTop="1" thickBot="1" x14ac:dyDescent="0.25">
      <c r="B525" s="446"/>
      <c r="C525" s="459"/>
      <c r="D525" s="446"/>
      <c r="E525" s="459"/>
      <c r="F525" s="766"/>
      <c r="G525" s="125">
        <f>'Mapa de Risco'!H525</f>
        <v>0</v>
      </c>
      <c r="H525" s="770"/>
      <c r="I525" s="781"/>
      <c r="J525" s="207" t="s">
        <v>28</v>
      </c>
      <c r="K525" s="208"/>
      <c r="L525" s="207" t="s">
        <v>28</v>
      </c>
      <c r="M525" s="207" t="s">
        <v>28</v>
      </c>
      <c r="N525" s="207" t="s">
        <v>28</v>
      </c>
      <c r="O525" s="207" t="s">
        <v>28</v>
      </c>
      <c r="P525" s="207" t="s">
        <v>265</v>
      </c>
      <c r="Q525" s="208"/>
      <c r="R525" s="9" t="str">
        <f t="shared" ref="R525:R588" si="8">IF(Q525="","",IF(Q525="Concluído",4,IF(Q525="Em andamento",3,IF(Q525="Atrasado",2,IF(Q525="Não iniciado",1)))))</f>
        <v/>
      </c>
    </row>
    <row r="526" spans="2:18" s="78" customFormat="1" ht="13.9" customHeight="1" thickTop="1" thickBot="1" x14ac:dyDescent="0.25">
      <c r="B526" s="446"/>
      <c r="C526" s="459"/>
      <c r="D526" s="446"/>
      <c r="E526" s="459"/>
      <c r="F526" s="766"/>
      <c r="G526" s="125">
        <f>'Mapa de Risco'!H526</f>
        <v>0</v>
      </c>
      <c r="H526" s="770"/>
      <c r="I526" s="781"/>
      <c r="J526" s="207" t="s">
        <v>28</v>
      </c>
      <c r="K526" s="208"/>
      <c r="L526" s="207" t="s">
        <v>28</v>
      </c>
      <c r="M526" s="207" t="s">
        <v>28</v>
      </c>
      <c r="N526" s="207" t="s">
        <v>28</v>
      </c>
      <c r="O526" s="207" t="s">
        <v>28</v>
      </c>
      <c r="P526" s="207" t="s">
        <v>265</v>
      </c>
      <c r="Q526" s="208"/>
      <c r="R526" s="9" t="str">
        <f t="shared" si="8"/>
        <v/>
      </c>
    </row>
    <row r="527" spans="2:18" s="78" customFormat="1" ht="13.9" customHeight="1" thickTop="1" thickBot="1" x14ac:dyDescent="0.25">
      <c r="B527" s="446"/>
      <c r="C527" s="459"/>
      <c r="D527" s="446"/>
      <c r="E527" s="459"/>
      <c r="F527" s="766"/>
      <c r="G527" s="125">
        <f>'Mapa de Risco'!H527</f>
        <v>0</v>
      </c>
      <c r="H527" s="770"/>
      <c r="I527" s="781"/>
      <c r="J527" s="207" t="s">
        <v>28</v>
      </c>
      <c r="K527" s="208"/>
      <c r="L527" s="207" t="s">
        <v>28</v>
      </c>
      <c r="M527" s="207" t="s">
        <v>28</v>
      </c>
      <c r="N527" s="207" t="s">
        <v>28</v>
      </c>
      <c r="O527" s="207" t="s">
        <v>28</v>
      </c>
      <c r="P527" s="207" t="s">
        <v>265</v>
      </c>
      <c r="Q527" s="208"/>
      <c r="R527" s="9" t="str">
        <f t="shared" si="8"/>
        <v/>
      </c>
    </row>
    <row r="528" spans="2:18" s="78" customFormat="1" ht="13.9" customHeight="1" thickTop="1" thickBot="1" x14ac:dyDescent="0.25">
      <c r="B528" s="446"/>
      <c r="C528" s="459"/>
      <c r="D528" s="446"/>
      <c r="E528" s="459"/>
      <c r="F528" s="766"/>
      <c r="G528" s="125">
        <f>'Mapa de Risco'!H528</f>
        <v>0</v>
      </c>
      <c r="H528" s="770"/>
      <c r="I528" s="781"/>
      <c r="J528" s="207" t="s">
        <v>28</v>
      </c>
      <c r="K528" s="208"/>
      <c r="L528" s="207" t="s">
        <v>28</v>
      </c>
      <c r="M528" s="207" t="s">
        <v>28</v>
      </c>
      <c r="N528" s="207" t="s">
        <v>28</v>
      </c>
      <c r="O528" s="207" t="s">
        <v>28</v>
      </c>
      <c r="P528" s="207" t="s">
        <v>265</v>
      </c>
      <c r="Q528" s="208"/>
      <c r="R528" s="9" t="str">
        <f t="shared" si="8"/>
        <v/>
      </c>
    </row>
    <row r="529" spans="2:18" s="78" customFormat="1" ht="13.9" customHeight="1" thickTop="1" thickBot="1" x14ac:dyDescent="0.25">
      <c r="B529" s="446"/>
      <c r="C529" s="459"/>
      <c r="D529" s="446"/>
      <c r="E529" s="459"/>
      <c r="F529" s="766"/>
      <c r="G529" s="125">
        <f>'Mapa de Risco'!H529</f>
        <v>0</v>
      </c>
      <c r="H529" s="770"/>
      <c r="I529" s="781"/>
      <c r="J529" s="207" t="s">
        <v>28</v>
      </c>
      <c r="K529" s="208"/>
      <c r="L529" s="207" t="s">
        <v>28</v>
      </c>
      <c r="M529" s="207" t="s">
        <v>28</v>
      </c>
      <c r="N529" s="207" t="s">
        <v>28</v>
      </c>
      <c r="O529" s="207" t="s">
        <v>28</v>
      </c>
      <c r="P529" s="207" t="s">
        <v>265</v>
      </c>
      <c r="Q529" s="208"/>
      <c r="R529" s="9" t="str">
        <f t="shared" si="8"/>
        <v/>
      </c>
    </row>
    <row r="530" spans="2:18" s="78" customFormat="1" ht="13.9" customHeight="1" thickTop="1" thickBot="1" x14ac:dyDescent="0.25">
      <c r="B530" s="446"/>
      <c r="C530" s="459"/>
      <c r="D530" s="446"/>
      <c r="E530" s="459"/>
      <c r="F530" s="766"/>
      <c r="G530" s="125">
        <f>'Mapa de Risco'!H530</f>
        <v>0</v>
      </c>
      <c r="H530" s="770"/>
      <c r="I530" s="781"/>
      <c r="J530" s="207" t="s">
        <v>28</v>
      </c>
      <c r="K530" s="208"/>
      <c r="L530" s="207" t="s">
        <v>28</v>
      </c>
      <c r="M530" s="207" t="s">
        <v>28</v>
      </c>
      <c r="N530" s="207" t="s">
        <v>28</v>
      </c>
      <c r="O530" s="207" t="s">
        <v>28</v>
      </c>
      <c r="P530" s="207" t="s">
        <v>265</v>
      </c>
      <c r="Q530" s="208"/>
      <c r="R530" s="9" t="str">
        <f t="shared" si="8"/>
        <v/>
      </c>
    </row>
    <row r="531" spans="2:18" s="78" customFormat="1" ht="13.9" customHeight="1" thickTop="1" thickBot="1" x14ac:dyDescent="0.25">
      <c r="B531" s="446"/>
      <c r="C531" s="459"/>
      <c r="D531" s="447"/>
      <c r="E531" s="460"/>
      <c r="F531" s="766"/>
      <c r="G531" s="125">
        <f>'Mapa de Risco'!H531</f>
        <v>0</v>
      </c>
      <c r="H531" s="770"/>
      <c r="I531" s="782"/>
      <c r="J531" s="207" t="s">
        <v>28</v>
      </c>
      <c r="K531" s="208"/>
      <c r="L531" s="207" t="s">
        <v>28</v>
      </c>
      <c r="M531" s="207" t="s">
        <v>28</v>
      </c>
      <c r="N531" s="207" t="s">
        <v>28</v>
      </c>
      <c r="O531" s="207" t="s">
        <v>28</v>
      </c>
      <c r="P531" s="207" t="s">
        <v>265</v>
      </c>
      <c r="Q531" s="208"/>
      <c r="R531" s="9" t="str">
        <f t="shared" si="8"/>
        <v/>
      </c>
    </row>
    <row r="532" spans="2:18" s="78" customFormat="1" ht="13.9" customHeight="1" thickTop="1" thickBot="1" x14ac:dyDescent="0.25">
      <c r="B532" s="446"/>
      <c r="C532" s="459"/>
      <c r="D532" s="445" t="str">
        <f>'Mapa de Risco'!D532:D541</f>
        <v>FCS.05</v>
      </c>
      <c r="E532" s="470">
        <f>'Mapa de Risco'!E532:E541</f>
        <v>0</v>
      </c>
      <c r="F532" s="766" t="str">
        <f>'Mapa de Risco'!G532:G541</f>
        <v>Evento 53</v>
      </c>
      <c r="G532" s="125">
        <f>'Mapa de Risco'!H532</f>
        <v>0</v>
      </c>
      <c r="H532" s="770" t="str">
        <f>'Avaliar os Controles Existent.'!AD532:AD541</f>
        <v/>
      </c>
      <c r="I532" s="781">
        <f>'Plano de ação'!I532:I541</f>
        <v>0</v>
      </c>
      <c r="J532" s="207" t="s">
        <v>28</v>
      </c>
      <c r="K532" s="208"/>
      <c r="L532" s="207" t="s">
        <v>28</v>
      </c>
      <c r="M532" s="207" t="s">
        <v>28</v>
      </c>
      <c r="N532" s="207" t="s">
        <v>28</v>
      </c>
      <c r="O532" s="207" t="s">
        <v>28</v>
      </c>
      <c r="P532" s="207" t="s">
        <v>265</v>
      </c>
      <c r="Q532" s="208"/>
      <c r="R532" s="9" t="str">
        <f t="shared" si="8"/>
        <v/>
      </c>
    </row>
    <row r="533" spans="2:18" s="78" customFormat="1" ht="13.9" customHeight="1" thickTop="1" thickBot="1" x14ac:dyDescent="0.25">
      <c r="B533" s="446"/>
      <c r="C533" s="459"/>
      <c r="D533" s="446"/>
      <c r="E533" s="459"/>
      <c r="F533" s="766"/>
      <c r="G533" s="125">
        <f>'Mapa de Risco'!H533</f>
        <v>0</v>
      </c>
      <c r="H533" s="770"/>
      <c r="I533" s="781"/>
      <c r="J533" s="207" t="s">
        <v>28</v>
      </c>
      <c r="K533" s="208"/>
      <c r="L533" s="207" t="s">
        <v>28</v>
      </c>
      <c r="M533" s="207" t="s">
        <v>28</v>
      </c>
      <c r="N533" s="207" t="s">
        <v>28</v>
      </c>
      <c r="O533" s="207" t="s">
        <v>28</v>
      </c>
      <c r="P533" s="207" t="s">
        <v>265</v>
      </c>
      <c r="Q533" s="208"/>
      <c r="R533" s="9" t="str">
        <f t="shared" si="8"/>
        <v/>
      </c>
    </row>
    <row r="534" spans="2:18" s="78" customFormat="1" ht="13.9" customHeight="1" thickTop="1" thickBot="1" x14ac:dyDescent="0.25">
      <c r="B534" s="446"/>
      <c r="C534" s="459"/>
      <c r="D534" s="446"/>
      <c r="E534" s="459"/>
      <c r="F534" s="766"/>
      <c r="G534" s="125">
        <f>'Mapa de Risco'!H534</f>
        <v>0</v>
      </c>
      <c r="H534" s="770"/>
      <c r="I534" s="781"/>
      <c r="J534" s="207" t="s">
        <v>28</v>
      </c>
      <c r="K534" s="208"/>
      <c r="L534" s="207" t="s">
        <v>28</v>
      </c>
      <c r="M534" s="207" t="s">
        <v>28</v>
      </c>
      <c r="N534" s="207" t="s">
        <v>28</v>
      </c>
      <c r="O534" s="207" t="s">
        <v>28</v>
      </c>
      <c r="P534" s="207" t="s">
        <v>265</v>
      </c>
      <c r="Q534" s="208"/>
      <c r="R534" s="9" t="str">
        <f t="shared" si="8"/>
        <v/>
      </c>
    </row>
    <row r="535" spans="2:18" s="78" customFormat="1" ht="13.9" customHeight="1" thickTop="1" thickBot="1" x14ac:dyDescent="0.25">
      <c r="B535" s="446"/>
      <c r="C535" s="459"/>
      <c r="D535" s="446"/>
      <c r="E535" s="459"/>
      <c r="F535" s="766"/>
      <c r="G535" s="125">
        <f>'Mapa de Risco'!H535</f>
        <v>0</v>
      </c>
      <c r="H535" s="770"/>
      <c r="I535" s="781"/>
      <c r="J535" s="207" t="s">
        <v>28</v>
      </c>
      <c r="K535" s="208"/>
      <c r="L535" s="207" t="s">
        <v>28</v>
      </c>
      <c r="M535" s="207" t="s">
        <v>28</v>
      </c>
      <c r="N535" s="207" t="s">
        <v>28</v>
      </c>
      <c r="O535" s="207" t="s">
        <v>28</v>
      </c>
      <c r="P535" s="207" t="s">
        <v>265</v>
      </c>
      <c r="Q535" s="208"/>
      <c r="R535" s="9" t="str">
        <f t="shared" si="8"/>
        <v/>
      </c>
    </row>
    <row r="536" spans="2:18" s="78" customFormat="1" ht="13.9" customHeight="1" thickTop="1" thickBot="1" x14ac:dyDescent="0.25">
      <c r="B536" s="446"/>
      <c r="C536" s="459"/>
      <c r="D536" s="446"/>
      <c r="E536" s="459"/>
      <c r="F536" s="766"/>
      <c r="G536" s="125">
        <f>'Mapa de Risco'!H536</f>
        <v>0</v>
      </c>
      <c r="H536" s="770"/>
      <c r="I536" s="781"/>
      <c r="J536" s="207" t="s">
        <v>28</v>
      </c>
      <c r="K536" s="208"/>
      <c r="L536" s="207" t="s">
        <v>28</v>
      </c>
      <c r="M536" s="207" t="s">
        <v>28</v>
      </c>
      <c r="N536" s="207" t="s">
        <v>28</v>
      </c>
      <c r="O536" s="207" t="s">
        <v>28</v>
      </c>
      <c r="P536" s="207" t="s">
        <v>265</v>
      </c>
      <c r="Q536" s="208"/>
      <c r="R536" s="9" t="str">
        <f t="shared" si="8"/>
        <v/>
      </c>
    </row>
    <row r="537" spans="2:18" s="78" customFormat="1" ht="13.9" customHeight="1" thickTop="1" thickBot="1" x14ac:dyDescent="0.25">
      <c r="B537" s="446"/>
      <c r="C537" s="459"/>
      <c r="D537" s="446"/>
      <c r="E537" s="459"/>
      <c r="F537" s="766"/>
      <c r="G537" s="125">
        <f>'Mapa de Risco'!H537</f>
        <v>0</v>
      </c>
      <c r="H537" s="770"/>
      <c r="I537" s="781"/>
      <c r="J537" s="207" t="s">
        <v>28</v>
      </c>
      <c r="K537" s="208"/>
      <c r="L537" s="207" t="s">
        <v>28</v>
      </c>
      <c r="M537" s="207" t="s">
        <v>28</v>
      </c>
      <c r="N537" s="207" t="s">
        <v>28</v>
      </c>
      <c r="O537" s="207" t="s">
        <v>28</v>
      </c>
      <c r="P537" s="207" t="s">
        <v>265</v>
      </c>
      <c r="Q537" s="208"/>
      <c r="R537" s="9" t="str">
        <f t="shared" si="8"/>
        <v/>
      </c>
    </row>
    <row r="538" spans="2:18" s="78" customFormat="1" ht="13.9" customHeight="1" thickTop="1" thickBot="1" x14ac:dyDescent="0.25">
      <c r="B538" s="446"/>
      <c r="C538" s="459"/>
      <c r="D538" s="446"/>
      <c r="E538" s="459"/>
      <c r="F538" s="766"/>
      <c r="G538" s="125">
        <f>'Mapa de Risco'!H538</f>
        <v>0</v>
      </c>
      <c r="H538" s="770"/>
      <c r="I538" s="781"/>
      <c r="J538" s="207" t="s">
        <v>28</v>
      </c>
      <c r="K538" s="208"/>
      <c r="L538" s="207" t="s">
        <v>28</v>
      </c>
      <c r="M538" s="207" t="s">
        <v>28</v>
      </c>
      <c r="N538" s="207" t="s">
        <v>28</v>
      </c>
      <c r="O538" s="207" t="s">
        <v>28</v>
      </c>
      <c r="P538" s="207" t="s">
        <v>265</v>
      </c>
      <c r="Q538" s="208"/>
      <c r="R538" s="9" t="str">
        <f t="shared" si="8"/>
        <v/>
      </c>
    </row>
    <row r="539" spans="2:18" s="78" customFormat="1" ht="13.9" customHeight="1" thickTop="1" thickBot="1" x14ac:dyDescent="0.25">
      <c r="B539" s="446"/>
      <c r="C539" s="459"/>
      <c r="D539" s="446"/>
      <c r="E539" s="459"/>
      <c r="F539" s="766"/>
      <c r="G539" s="125">
        <f>'Mapa de Risco'!H539</f>
        <v>0</v>
      </c>
      <c r="H539" s="770"/>
      <c r="I539" s="781"/>
      <c r="J539" s="207" t="s">
        <v>28</v>
      </c>
      <c r="K539" s="208"/>
      <c r="L539" s="207" t="s">
        <v>28</v>
      </c>
      <c r="M539" s="207" t="s">
        <v>28</v>
      </c>
      <c r="N539" s="207" t="s">
        <v>28</v>
      </c>
      <c r="O539" s="207" t="s">
        <v>28</v>
      </c>
      <c r="P539" s="207" t="s">
        <v>265</v>
      </c>
      <c r="Q539" s="208"/>
      <c r="R539" s="9" t="str">
        <f t="shared" si="8"/>
        <v/>
      </c>
    </row>
    <row r="540" spans="2:18" s="78" customFormat="1" ht="13.9" customHeight="1" thickTop="1" thickBot="1" x14ac:dyDescent="0.25">
      <c r="B540" s="446"/>
      <c r="C540" s="459"/>
      <c r="D540" s="446"/>
      <c r="E540" s="459"/>
      <c r="F540" s="766"/>
      <c r="G540" s="125">
        <f>'Mapa de Risco'!H540</f>
        <v>0</v>
      </c>
      <c r="H540" s="770"/>
      <c r="I540" s="781"/>
      <c r="J540" s="207" t="s">
        <v>28</v>
      </c>
      <c r="K540" s="208"/>
      <c r="L540" s="207" t="s">
        <v>28</v>
      </c>
      <c r="M540" s="207" t="s">
        <v>28</v>
      </c>
      <c r="N540" s="207" t="s">
        <v>28</v>
      </c>
      <c r="O540" s="207" t="s">
        <v>28</v>
      </c>
      <c r="P540" s="207" t="s">
        <v>265</v>
      </c>
      <c r="Q540" s="208"/>
      <c r="R540" s="9" t="str">
        <f t="shared" si="8"/>
        <v/>
      </c>
    </row>
    <row r="541" spans="2:18" s="78" customFormat="1" ht="13.9" customHeight="1" thickTop="1" thickBot="1" x14ac:dyDescent="0.25">
      <c r="B541" s="446"/>
      <c r="C541" s="459"/>
      <c r="D541" s="447"/>
      <c r="E541" s="460"/>
      <c r="F541" s="766"/>
      <c r="G541" s="125">
        <f>'Mapa de Risco'!H541</f>
        <v>0</v>
      </c>
      <c r="H541" s="770"/>
      <c r="I541" s="782"/>
      <c r="J541" s="207" t="s">
        <v>28</v>
      </c>
      <c r="K541" s="208"/>
      <c r="L541" s="207" t="s">
        <v>28</v>
      </c>
      <c r="M541" s="207" t="s">
        <v>28</v>
      </c>
      <c r="N541" s="207" t="s">
        <v>28</v>
      </c>
      <c r="O541" s="207" t="s">
        <v>28</v>
      </c>
      <c r="P541" s="207" t="s">
        <v>265</v>
      </c>
      <c r="Q541" s="208"/>
      <c r="R541" s="9" t="str">
        <f t="shared" si="8"/>
        <v/>
      </c>
    </row>
    <row r="542" spans="2:18" s="78" customFormat="1" ht="13.9" customHeight="1" thickTop="1" thickBot="1" x14ac:dyDescent="0.25">
      <c r="B542" s="446"/>
      <c r="C542" s="459"/>
      <c r="D542" s="445" t="str">
        <f>'Mapa de Risco'!D542:D551</f>
        <v>FCS.06</v>
      </c>
      <c r="E542" s="470">
        <f>'Mapa de Risco'!E542:E551</f>
        <v>0</v>
      </c>
      <c r="F542" s="766" t="str">
        <f>'Mapa de Risco'!G542:G551</f>
        <v>Evento 54</v>
      </c>
      <c r="G542" s="125">
        <f>'Mapa de Risco'!H542</f>
        <v>0</v>
      </c>
      <c r="H542" s="770" t="str">
        <f>'Avaliar os Controles Existent.'!AD542:AD551</f>
        <v/>
      </c>
      <c r="I542" s="781">
        <f>'Plano de ação'!I542:I551</f>
        <v>0</v>
      </c>
      <c r="J542" s="207" t="s">
        <v>28</v>
      </c>
      <c r="K542" s="208"/>
      <c r="L542" s="207" t="s">
        <v>28</v>
      </c>
      <c r="M542" s="207" t="s">
        <v>28</v>
      </c>
      <c r="N542" s="207" t="s">
        <v>28</v>
      </c>
      <c r="O542" s="207" t="s">
        <v>28</v>
      </c>
      <c r="P542" s="207" t="s">
        <v>265</v>
      </c>
      <c r="Q542" s="208"/>
      <c r="R542" s="9" t="str">
        <f t="shared" si="8"/>
        <v/>
      </c>
    </row>
    <row r="543" spans="2:18" s="78" customFormat="1" ht="13.9" customHeight="1" thickTop="1" thickBot="1" x14ac:dyDescent="0.25">
      <c r="B543" s="446"/>
      <c r="C543" s="459"/>
      <c r="D543" s="446"/>
      <c r="E543" s="459"/>
      <c r="F543" s="766"/>
      <c r="G543" s="125">
        <f>'Mapa de Risco'!H543</f>
        <v>0</v>
      </c>
      <c r="H543" s="770"/>
      <c r="I543" s="781"/>
      <c r="J543" s="207" t="s">
        <v>28</v>
      </c>
      <c r="K543" s="208"/>
      <c r="L543" s="207" t="s">
        <v>28</v>
      </c>
      <c r="M543" s="207" t="s">
        <v>28</v>
      </c>
      <c r="N543" s="207" t="s">
        <v>28</v>
      </c>
      <c r="O543" s="207" t="s">
        <v>28</v>
      </c>
      <c r="P543" s="207" t="s">
        <v>265</v>
      </c>
      <c r="Q543" s="208"/>
      <c r="R543" s="9" t="str">
        <f t="shared" si="8"/>
        <v/>
      </c>
    </row>
    <row r="544" spans="2:18" s="78" customFormat="1" ht="13.9" customHeight="1" thickTop="1" thickBot="1" x14ac:dyDescent="0.25">
      <c r="B544" s="446"/>
      <c r="C544" s="459"/>
      <c r="D544" s="446"/>
      <c r="E544" s="459"/>
      <c r="F544" s="766"/>
      <c r="G544" s="125">
        <f>'Mapa de Risco'!H544</f>
        <v>0</v>
      </c>
      <c r="H544" s="770"/>
      <c r="I544" s="781"/>
      <c r="J544" s="207" t="s">
        <v>28</v>
      </c>
      <c r="K544" s="208"/>
      <c r="L544" s="207" t="s">
        <v>28</v>
      </c>
      <c r="M544" s="207" t="s">
        <v>28</v>
      </c>
      <c r="N544" s="207" t="s">
        <v>28</v>
      </c>
      <c r="O544" s="207" t="s">
        <v>28</v>
      </c>
      <c r="P544" s="207" t="s">
        <v>265</v>
      </c>
      <c r="Q544" s="208"/>
      <c r="R544" s="9" t="str">
        <f t="shared" si="8"/>
        <v/>
      </c>
    </row>
    <row r="545" spans="2:18" s="78" customFormat="1" ht="13.9" customHeight="1" thickTop="1" thickBot="1" x14ac:dyDescent="0.25">
      <c r="B545" s="446"/>
      <c r="C545" s="459"/>
      <c r="D545" s="446"/>
      <c r="E545" s="459"/>
      <c r="F545" s="766"/>
      <c r="G545" s="125">
        <f>'Mapa de Risco'!H545</f>
        <v>0</v>
      </c>
      <c r="H545" s="770"/>
      <c r="I545" s="781"/>
      <c r="J545" s="207" t="s">
        <v>28</v>
      </c>
      <c r="K545" s="208"/>
      <c r="L545" s="207" t="s">
        <v>28</v>
      </c>
      <c r="M545" s="207" t="s">
        <v>28</v>
      </c>
      <c r="N545" s="207" t="s">
        <v>28</v>
      </c>
      <c r="O545" s="207" t="s">
        <v>28</v>
      </c>
      <c r="P545" s="207" t="s">
        <v>265</v>
      </c>
      <c r="Q545" s="208"/>
      <c r="R545" s="9" t="str">
        <f t="shared" si="8"/>
        <v/>
      </c>
    </row>
    <row r="546" spans="2:18" s="78" customFormat="1" ht="13.9" customHeight="1" thickTop="1" thickBot="1" x14ac:dyDescent="0.25">
      <c r="B546" s="446"/>
      <c r="C546" s="459"/>
      <c r="D546" s="446"/>
      <c r="E546" s="459"/>
      <c r="F546" s="766"/>
      <c r="G546" s="125">
        <f>'Mapa de Risco'!H546</f>
        <v>0</v>
      </c>
      <c r="H546" s="770"/>
      <c r="I546" s="781"/>
      <c r="J546" s="207" t="s">
        <v>28</v>
      </c>
      <c r="K546" s="208"/>
      <c r="L546" s="207" t="s">
        <v>28</v>
      </c>
      <c r="M546" s="207" t="s">
        <v>28</v>
      </c>
      <c r="N546" s="207" t="s">
        <v>28</v>
      </c>
      <c r="O546" s="207" t="s">
        <v>28</v>
      </c>
      <c r="P546" s="207" t="s">
        <v>265</v>
      </c>
      <c r="Q546" s="208"/>
      <c r="R546" s="9" t="str">
        <f t="shared" si="8"/>
        <v/>
      </c>
    </row>
    <row r="547" spans="2:18" s="78" customFormat="1" ht="13.9" customHeight="1" thickTop="1" thickBot="1" x14ac:dyDescent="0.25">
      <c r="B547" s="446"/>
      <c r="C547" s="459"/>
      <c r="D547" s="446"/>
      <c r="E547" s="459"/>
      <c r="F547" s="766"/>
      <c r="G547" s="125">
        <f>'Mapa de Risco'!H547</f>
        <v>0</v>
      </c>
      <c r="H547" s="770"/>
      <c r="I547" s="781"/>
      <c r="J547" s="207" t="s">
        <v>28</v>
      </c>
      <c r="K547" s="208"/>
      <c r="L547" s="207" t="s">
        <v>28</v>
      </c>
      <c r="M547" s="207" t="s">
        <v>28</v>
      </c>
      <c r="N547" s="207" t="s">
        <v>28</v>
      </c>
      <c r="O547" s="207" t="s">
        <v>28</v>
      </c>
      <c r="P547" s="207" t="s">
        <v>265</v>
      </c>
      <c r="Q547" s="208"/>
      <c r="R547" s="9" t="str">
        <f t="shared" si="8"/>
        <v/>
      </c>
    </row>
    <row r="548" spans="2:18" s="78" customFormat="1" ht="13.9" customHeight="1" thickTop="1" thickBot="1" x14ac:dyDescent="0.25">
      <c r="B548" s="446"/>
      <c r="C548" s="459"/>
      <c r="D548" s="446"/>
      <c r="E548" s="459"/>
      <c r="F548" s="766"/>
      <c r="G548" s="125">
        <f>'Mapa de Risco'!H548</f>
        <v>0</v>
      </c>
      <c r="H548" s="770"/>
      <c r="I548" s="781"/>
      <c r="J548" s="207" t="s">
        <v>28</v>
      </c>
      <c r="K548" s="208"/>
      <c r="L548" s="207" t="s">
        <v>28</v>
      </c>
      <c r="M548" s="207" t="s">
        <v>28</v>
      </c>
      <c r="N548" s="207" t="s">
        <v>28</v>
      </c>
      <c r="O548" s="207" t="s">
        <v>28</v>
      </c>
      <c r="P548" s="207" t="s">
        <v>265</v>
      </c>
      <c r="Q548" s="208"/>
      <c r="R548" s="9" t="str">
        <f t="shared" si="8"/>
        <v/>
      </c>
    </row>
    <row r="549" spans="2:18" s="78" customFormat="1" ht="13.9" customHeight="1" thickTop="1" thickBot="1" x14ac:dyDescent="0.25">
      <c r="B549" s="446"/>
      <c r="C549" s="459"/>
      <c r="D549" s="446"/>
      <c r="E549" s="459"/>
      <c r="F549" s="766"/>
      <c r="G549" s="125">
        <f>'Mapa de Risco'!H549</f>
        <v>0</v>
      </c>
      <c r="H549" s="770"/>
      <c r="I549" s="781"/>
      <c r="J549" s="207" t="s">
        <v>28</v>
      </c>
      <c r="K549" s="208"/>
      <c r="L549" s="207" t="s">
        <v>28</v>
      </c>
      <c r="M549" s="207" t="s">
        <v>28</v>
      </c>
      <c r="N549" s="207" t="s">
        <v>28</v>
      </c>
      <c r="O549" s="207" t="s">
        <v>28</v>
      </c>
      <c r="P549" s="207" t="s">
        <v>265</v>
      </c>
      <c r="Q549" s="208"/>
      <c r="R549" s="9" t="str">
        <f t="shared" si="8"/>
        <v/>
      </c>
    </row>
    <row r="550" spans="2:18" s="78" customFormat="1" ht="13.9" customHeight="1" thickTop="1" thickBot="1" x14ac:dyDescent="0.25">
      <c r="B550" s="446"/>
      <c r="C550" s="459"/>
      <c r="D550" s="446"/>
      <c r="E550" s="459"/>
      <c r="F550" s="766"/>
      <c r="G550" s="125">
        <f>'Mapa de Risco'!H550</f>
        <v>0</v>
      </c>
      <c r="H550" s="770"/>
      <c r="I550" s="781"/>
      <c r="J550" s="207" t="s">
        <v>28</v>
      </c>
      <c r="K550" s="208"/>
      <c r="L550" s="207" t="s">
        <v>28</v>
      </c>
      <c r="M550" s="207" t="s">
        <v>28</v>
      </c>
      <c r="N550" s="207" t="s">
        <v>28</v>
      </c>
      <c r="O550" s="207" t="s">
        <v>28</v>
      </c>
      <c r="P550" s="207" t="s">
        <v>265</v>
      </c>
      <c r="Q550" s="208"/>
      <c r="R550" s="9" t="str">
        <f t="shared" si="8"/>
        <v/>
      </c>
    </row>
    <row r="551" spans="2:18" s="78" customFormat="1" ht="13.9" customHeight="1" thickTop="1" thickBot="1" x14ac:dyDescent="0.25">
      <c r="B551" s="446"/>
      <c r="C551" s="459"/>
      <c r="D551" s="447"/>
      <c r="E551" s="460"/>
      <c r="F551" s="766"/>
      <c r="G551" s="125">
        <f>'Mapa de Risco'!H551</f>
        <v>0</v>
      </c>
      <c r="H551" s="770"/>
      <c r="I551" s="782"/>
      <c r="J551" s="207" t="s">
        <v>28</v>
      </c>
      <c r="K551" s="208"/>
      <c r="L551" s="207" t="s">
        <v>28</v>
      </c>
      <c r="M551" s="207" t="s">
        <v>28</v>
      </c>
      <c r="N551" s="207" t="s">
        <v>28</v>
      </c>
      <c r="O551" s="207" t="s">
        <v>28</v>
      </c>
      <c r="P551" s="207" t="s">
        <v>265</v>
      </c>
      <c r="Q551" s="208"/>
      <c r="R551" s="9" t="str">
        <f t="shared" si="8"/>
        <v/>
      </c>
    </row>
    <row r="552" spans="2:18" s="78" customFormat="1" ht="13.9" customHeight="1" thickTop="1" thickBot="1" x14ac:dyDescent="0.25">
      <c r="B552" s="446"/>
      <c r="C552" s="459"/>
      <c r="D552" s="445" t="str">
        <f>'Mapa de Risco'!D552:D561</f>
        <v>FCS.07</v>
      </c>
      <c r="E552" s="470">
        <f>'Mapa de Risco'!E552:E561</f>
        <v>0</v>
      </c>
      <c r="F552" s="766" t="str">
        <f>'Mapa de Risco'!G552:G561</f>
        <v>Evento 55</v>
      </c>
      <c r="G552" s="125">
        <f>'Mapa de Risco'!H552</f>
        <v>0</v>
      </c>
      <c r="H552" s="770" t="str">
        <f>'Avaliar os Controles Existent.'!AD552:AD561</f>
        <v/>
      </c>
      <c r="I552" s="781">
        <f>'Plano de ação'!I552:I561</f>
        <v>0</v>
      </c>
      <c r="J552" s="207" t="s">
        <v>28</v>
      </c>
      <c r="K552" s="208"/>
      <c r="L552" s="207" t="s">
        <v>28</v>
      </c>
      <c r="M552" s="207" t="s">
        <v>28</v>
      </c>
      <c r="N552" s="207" t="s">
        <v>28</v>
      </c>
      <c r="O552" s="207" t="s">
        <v>28</v>
      </c>
      <c r="P552" s="207" t="s">
        <v>265</v>
      </c>
      <c r="Q552" s="208"/>
      <c r="R552" s="9" t="str">
        <f t="shared" si="8"/>
        <v/>
      </c>
    </row>
    <row r="553" spans="2:18" s="78" customFormat="1" ht="13.9" customHeight="1" thickTop="1" thickBot="1" x14ac:dyDescent="0.25">
      <c r="B553" s="446"/>
      <c r="C553" s="459"/>
      <c r="D553" s="446"/>
      <c r="E553" s="459"/>
      <c r="F553" s="766"/>
      <c r="G553" s="125">
        <f>'Mapa de Risco'!H553</f>
        <v>0</v>
      </c>
      <c r="H553" s="770"/>
      <c r="I553" s="781"/>
      <c r="J553" s="207" t="s">
        <v>28</v>
      </c>
      <c r="K553" s="208"/>
      <c r="L553" s="207" t="s">
        <v>28</v>
      </c>
      <c r="M553" s="207" t="s">
        <v>28</v>
      </c>
      <c r="N553" s="207" t="s">
        <v>28</v>
      </c>
      <c r="O553" s="207" t="s">
        <v>28</v>
      </c>
      <c r="P553" s="207" t="s">
        <v>265</v>
      </c>
      <c r="Q553" s="208"/>
      <c r="R553" s="9" t="str">
        <f t="shared" si="8"/>
        <v/>
      </c>
    </row>
    <row r="554" spans="2:18" s="78" customFormat="1" ht="13.9" customHeight="1" thickTop="1" thickBot="1" x14ac:dyDescent="0.25">
      <c r="B554" s="446"/>
      <c r="C554" s="459"/>
      <c r="D554" s="446"/>
      <c r="E554" s="459"/>
      <c r="F554" s="766"/>
      <c r="G554" s="125">
        <f>'Mapa de Risco'!H554</f>
        <v>0</v>
      </c>
      <c r="H554" s="770"/>
      <c r="I554" s="781"/>
      <c r="J554" s="207" t="s">
        <v>28</v>
      </c>
      <c r="K554" s="208"/>
      <c r="L554" s="207" t="s">
        <v>28</v>
      </c>
      <c r="M554" s="207" t="s">
        <v>28</v>
      </c>
      <c r="N554" s="207" t="s">
        <v>28</v>
      </c>
      <c r="O554" s="207" t="s">
        <v>28</v>
      </c>
      <c r="P554" s="207" t="s">
        <v>265</v>
      </c>
      <c r="Q554" s="208"/>
      <c r="R554" s="9" t="str">
        <f t="shared" si="8"/>
        <v/>
      </c>
    </row>
    <row r="555" spans="2:18" s="78" customFormat="1" ht="13.9" customHeight="1" thickTop="1" thickBot="1" x14ac:dyDescent="0.25">
      <c r="B555" s="446"/>
      <c r="C555" s="459"/>
      <c r="D555" s="446"/>
      <c r="E555" s="459"/>
      <c r="F555" s="766"/>
      <c r="G555" s="125">
        <f>'Mapa de Risco'!H555</f>
        <v>0</v>
      </c>
      <c r="H555" s="770"/>
      <c r="I555" s="781"/>
      <c r="J555" s="207" t="s">
        <v>28</v>
      </c>
      <c r="K555" s="208"/>
      <c r="L555" s="207" t="s">
        <v>28</v>
      </c>
      <c r="M555" s="207" t="s">
        <v>28</v>
      </c>
      <c r="N555" s="207" t="s">
        <v>28</v>
      </c>
      <c r="O555" s="207" t="s">
        <v>28</v>
      </c>
      <c r="P555" s="207" t="s">
        <v>265</v>
      </c>
      <c r="Q555" s="208"/>
      <c r="R555" s="9" t="str">
        <f t="shared" si="8"/>
        <v/>
      </c>
    </row>
    <row r="556" spans="2:18" s="78" customFormat="1" ht="13.9" customHeight="1" thickTop="1" thickBot="1" x14ac:dyDescent="0.25">
      <c r="B556" s="446"/>
      <c r="C556" s="459"/>
      <c r="D556" s="446"/>
      <c r="E556" s="459"/>
      <c r="F556" s="766"/>
      <c r="G556" s="125">
        <f>'Mapa de Risco'!H556</f>
        <v>0</v>
      </c>
      <c r="H556" s="770"/>
      <c r="I556" s="781"/>
      <c r="J556" s="207" t="s">
        <v>28</v>
      </c>
      <c r="K556" s="208"/>
      <c r="L556" s="207" t="s">
        <v>28</v>
      </c>
      <c r="M556" s="207" t="s">
        <v>28</v>
      </c>
      <c r="N556" s="207" t="s">
        <v>28</v>
      </c>
      <c r="O556" s="207" t="s">
        <v>28</v>
      </c>
      <c r="P556" s="207" t="s">
        <v>265</v>
      </c>
      <c r="Q556" s="208"/>
      <c r="R556" s="9" t="str">
        <f t="shared" si="8"/>
        <v/>
      </c>
    </row>
    <row r="557" spans="2:18" s="78" customFormat="1" ht="13.9" customHeight="1" thickTop="1" thickBot="1" x14ac:dyDescent="0.25">
      <c r="B557" s="446"/>
      <c r="C557" s="459"/>
      <c r="D557" s="446"/>
      <c r="E557" s="459"/>
      <c r="F557" s="766"/>
      <c r="G557" s="125">
        <f>'Mapa de Risco'!H557</f>
        <v>0</v>
      </c>
      <c r="H557" s="770"/>
      <c r="I557" s="781"/>
      <c r="J557" s="207" t="s">
        <v>28</v>
      </c>
      <c r="K557" s="208"/>
      <c r="L557" s="207" t="s">
        <v>28</v>
      </c>
      <c r="M557" s="207" t="s">
        <v>28</v>
      </c>
      <c r="N557" s="207" t="s">
        <v>28</v>
      </c>
      <c r="O557" s="207" t="s">
        <v>28</v>
      </c>
      <c r="P557" s="207" t="s">
        <v>265</v>
      </c>
      <c r="Q557" s="208"/>
      <c r="R557" s="9" t="str">
        <f t="shared" si="8"/>
        <v/>
      </c>
    </row>
    <row r="558" spans="2:18" s="78" customFormat="1" ht="13.9" customHeight="1" thickTop="1" thickBot="1" x14ac:dyDescent="0.25">
      <c r="B558" s="446"/>
      <c r="C558" s="459"/>
      <c r="D558" s="446"/>
      <c r="E558" s="459"/>
      <c r="F558" s="766"/>
      <c r="G558" s="125">
        <f>'Mapa de Risco'!H558</f>
        <v>0</v>
      </c>
      <c r="H558" s="770"/>
      <c r="I558" s="781"/>
      <c r="J558" s="207" t="s">
        <v>28</v>
      </c>
      <c r="K558" s="208"/>
      <c r="L558" s="207" t="s">
        <v>28</v>
      </c>
      <c r="M558" s="207" t="s">
        <v>28</v>
      </c>
      <c r="N558" s="207" t="s">
        <v>28</v>
      </c>
      <c r="O558" s="207" t="s">
        <v>28</v>
      </c>
      <c r="P558" s="207" t="s">
        <v>265</v>
      </c>
      <c r="Q558" s="208"/>
      <c r="R558" s="9" t="str">
        <f t="shared" si="8"/>
        <v/>
      </c>
    </row>
    <row r="559" spans="2:18" s="78" customFormat="1" ht="13.9" customHeight="1" thickTop="1" thickBot="1" x14ac:dyDescent="0.25">
      <c r="B559" s="446"/>
      <c r="C559" s="459"/>
      <c r="D559" s="446"/>
      <c r="E559" s="459"/>
      <c r="F559" s="766"/>
      <c r="G559" s="125">
        <f>'Mapa de Risco'!H559</f>
        <v>0</v>
      </c>
      <c r="H559" s="770"/>
      <c r="I559" s="781"/>
      <c r="J559" s="207" t="s">
        <v>28</v>
      </c>
      <c r="K559" s="208"/>
      <c r="L559" s="207" t="s">
        <v>28</v>
      </c>
      <c r="M559" s="207" t="s">
        <v>28</v>
      </c>
      <c r="N559" s="207" t="s">
        <v>28</v>
      </c>
      <c r="O559" s="207" t="s">
        <v>28</v>
      </c>
      <c r="P559" s="207" t="s">
        <v>265</v>
      </c>
      <c r="Q559" s="208"/>
      <c r="R559" s="9" t="str">
        <f t="shared" si="8"/>
        <v/>
      </c>
    </row>
    <row r="560" spans="2:18" s="78" customFormat="1" ht="13.9" customHeight="1" thickTop="1" thickBot="1" x14ac:dyDescent="0.25">
      <c r="B560" s="446"/>
      <c r="C560" s="459"/>
      <c r="D560" s="446"/>
      <c r="E560" s="459"/>
      <c r="F560" s="766"/>
      <c r="G560" s="125">
        <f>'Mapa de Risco'!H560</f>
        <v>0</v>
      </c>
      <c r="H560" s="770"/>
      <c r="I560" s="781"/>
      <c r="J560" s="207" t="s">
        <v>28</v>
      </c>
      <c r="K560" s="208"/>
      <c r="L560" s="207" t="s">
        <v>28</v>
      </c>
      <c r="M560" s="207" t="s">
        <v>28</v>
      </c>
      <c r="N560" s="207" t="s">
        <v>28</v>
      </c>
      <c r="O560" s="207" t="s">
        <v>28</v>
      </c>
      <c r="P560" s="207" t="s">
        <v>265</v>
      </c>
      <c r="Q560" s="208"/>
      <c r="R560" s="9" t="str">
        <f t="shared" si="8"/>
        <v/>
      </c>
    </row>
    <row r="561" spans="2:18" s="78" customFormat="1" ht="13.9" customHeight="1" thickTop="1" thickBot="1" x14ac:dyDescent="0.25">
      <c r="B561" s="446"/>
      <c r="C561" s="459"/>
      <c r="D561" s="447"/>
      <c r="E561" s="460"/>
      <c r="F561" s="766"/>
      <c r="G561" s="125">
        <f>'Mapa de Risco'!H561</f>
        <v>0</v>
      </c>
      <c r="H561" s="770"/>
      <c r="I561" s="782"/>
      <c r="J561" s="207" t="s">
        <v>28</v>
      </c>
      <c r="K561" s="208"/>
      <c r="L561" s="207" t="s">
        <v>28</v>
      </c>
      <c r="M561" s="207" t="s">
        <v>28</v>
      </c>
      <c r="N561" s="207" t="s">
        <v>28</v>
      </c>
      <c r="O561" s="207" t="s">
        <v>28</v>
      </c>
      <c r="P561" s="207" t="s">
        <v>265</v>
      </c>
      <c r="Q561" s="208"/>
      <c r="R561" s="9" t="str">
        <f t="shared" si="8"/>
        <v/>
      </c>
    </row>
    <row r="562" spans="2:18" s="78" customFormat="1" ht="13.9" customHeight="1" thickTop="1" thickBot="1" x14ac:dyDescent="0.25">
      <c r="B562" s="446"/>
      <c r="C562" s="459"/>
      <c r="D562" s="445" t="str">
        <f>'Mapa de Risco'!D562:D571</f>
        <v>FCS.08</v>
      </c>
      <c r="E562" s="470">
        <f>'Mapa de Risco'!E562:E571</f>
        <v>0</v>
      </c>
      <c r="F562" s="766" t="str">
        <f>'Mapa de Risco'!G562:G571</f>
        <v>Evento 56</v>
      </c>
      <c r="G562" s="125">
        <f>'Mapa de Risco'!H562</f>
        <v>0</v>
      </c>
      <c r="H562" s="770" t="str">
        <f>'Avaliar os Controles Existent.'!AD562:AD571</f>
        <v/>
      </c>
      <c r="I562" s="781">
        <f>'Plano de ação'!I562:I571</f>
        <v>0</v>
      </c>
      <c r="J562" s="207" t="s">
        <v>28</v>
      </c>
      <c r="K562" s="208"/>
      <c r="L562" s="207" t="s">
        <v>28</v>
      </c>
      <c r="M562" s="207" t="s">
        <v>28</v>
      </c>
      <c r="N562" s="207" t="s">
        <v>28</v>
      </c>
      <c r="O562" s="207" t="s">
        <v>28</v>
      </c>
      <c r="P562" s="207" t="s">
        <v>265</v>
      </c>
      <c r="Q562" s="208"/>
      <c r="R562" s="9" t="str">
        <f t="shared" si="8"/>
        <v/>
      </c>
    </row>
    <row r="563" spans="2:18" s="78" customFormat="1" ht="13.9" customHeight="1" thickTop="1" thickBot="1" x14ac:dyDescent="0.25">
      <c r="B563" s="446"/>
      <c r="C563" s="459"/>
      <c r="D563" s="446"/>
      <c r="E563" s="459"/>
      <c r="F563" s="766"/>
      <c r="G563" s="125">
        <f>'Mapa de Risco'!H563</f>
        <v>0</v>
      </c>
      <c r="H563" s="770"/>
      <c r="I563" s="781"/>
      <c r="J563" s="207" t="s">
        <v>28</v>
      </c>
      <c r="K563" s="208"/>
      <c r="L563" s="207" t="s">
        <v>28</v>
      </c>
      <c r="M563" s="207" t="s">
        <v>28</v>
      </c>
      <c r="N563" s="207" t="s">
        <v>28</v>
      </c>
      <c r="O563" s="207" t="s">
        <v>28</v>
      </c>
      <c r="P563" s="207" t="s">
        <v>265</v>
      </c>
      <c r="Q563" s="208"/>
      <c r="R563" s="9" t="str">
        <f t="shared" si="8"/>
        <v/>
      </c>
    </row>
    <row r="564" spans="2:18" s="78" customFormat="1" ht="13.9" customHeight="1" thickTop="1" thickBot="1" x14ac:dyDescent="0.25">
      <c r="B564" s="446"/>
      <c r="C564" s="459"/>
      <c r="D564" s="446"/>
      <c r="E564" s="459"/>
      <c r="F564" s="766"/>
      <c r="G564" s="125">
        <f>'Mapa de Risco'!H564</f>
        <v>0</v>
      </c>
      <c r="H564" s="770"/>
      <c r="I564" s="781"/>
      <c r="J564" s="207" t="s">
        <v>28</v>
      </c>
      <c r="K564" s="208"/>
      <c r="L564" s="207" t="s">
        <v>28</v>
      </c>
      <c r="M564" s="207" t="s">
        <v>28</v>
      </c>
      <c r="N564" s="207" t="s">
        <v>28</v>
      </c>
      <c r="O564" s="207" t="s">
        <v>28</v>
      </c>
      <c r="P564" s="207" t="s">
        <v>265</v>
      </c>
      <c r="Q564" s="208"/>
      <c r="R564" s="9" t="str">
        <f t="shared" si="8"/>
        <v/>
      </c>
    </row>
    <row r="565" spans="2:18" s="78" customFormat="1" ht="13.9" customHeight="1" thickTop="1" thickBot="1" x14ac:dyDescent="0.25">
      <c r="B565" s="446"/>
      <c r="C565" s="459"/>
      <c r="D565" s="446"/>
      <c r="E565" s="459"/>
      <c r="F565" s="766"/>
      <c r="G565" s="125">
        <f>'Mapa de Risco'!H565</f>
        <v>0</v>
      </c>
      <c r="H565" s="770"/>
      <c r="I565" s="781"/>
      <c r="J565" s="207" t="s">
        <v>28</v>
      </c>
      <c r="K565" s="208"/>
      <c r="L565" s="207" t="s">
        <v>28</v>
      </c>
      <c r="M565" s="207" t="s">
        <v>28</v>
      </c>
      <c r="N565" s="207" t="s">
        <v>28</v>
      </c>
      <c r="O565" s="207" t="s">
        <v>28</v>
      </c>
      <c r="P565" s="207" t="s">
        <v>265</v>
      </c>
      <c r="Q565" s="208"/>
      <c r="R565" s="9" t="str">
        <f t="shared" si="8"/>
        <v/>
      </c>
    </row>
    <row r="566" spans="2:18" s="78" customFormat="1" ht="13.9" customHeight="1" thickTop="1" thickBot="1" x14ac:dyDescent="0.25">
      <c r="B566" s="446"/>
      <c r="C566" s="459"/>
      <c r="D566" s="446"/>
      <c r="E566" s="459"/>
      <c r="F566" s="766"/>
      <c r="G566" s="125">
        <f>'Mapa de Risco'!H566</f>
        <v>0</v>
      </c>
      <c r="H566" s="770"/>
      <c r="I566" s="781"/>
      <c r="J566" s="207" t="s">
        <v>28</v>
      </c>
      <c r="K566" s="208"/>
      <c r="L566" s="207" t="s">
        <v>28</v>
      </c>
      <c r="M566" s="207" t="s">
        <v>28</v>
      </c>
      <c r="N566" s="207" t="s">
        <v>28</v>
      </c>
      <c r="O566" s="207" t="s">
        <v>28</v>
      </c>
      <c r="P566" s="207" t="s">
        <v>265</v>
      </c>
      <c r="Q566" s="208"/>
      <c r="R566" s="9" t="str">
        <f t="shared" si="8"/>
        <v/>
      </c>
    </row>
    <row r="567" spans="2:18" s="78" customFormat="1" ht="13.9" customHeight="1" thickTop="1" thickBot="1" x14ac:dyDescent="0.25">
      <c r="B567" s="446"/>
      <c r="C567" s="459"/>
      <c r="D567" s="446"/>
      <c r="E567" s="459"/>
      <c r="F567" s="766"/>
      <c r="G567" s="125">
        <f>'Mapa de Risco'!H567</f>
        <v>0</v>
      </c>
      <c r="H567" s="770"/>
      <c r="I567" s="781"/>
      <c r="J567" s="207" t="s">
        <v>28</v>
      </c>
      <c r="K567" s="208"/>
      <c r="L567" s="207" t="s">
        <v>28</v>
      </c>
      <c r="M567" s="207" t="s">
        <v>28</v>
      </c>
      <c r="N567" s="207" t="s">
        <v>28</v>
      </c>
      <c r="O567" s="207" t="s">
        <v>28</v>
      </c>
      <c r="P567" s="207" t="s">
        <v>265</v>
      </c>
      <c r="Q567" s="208"/>
      <c r="R567" s="9" t="str">
        <f t="shared" si="8"/>
        <v/>
      </c>
    </row>
    <row r="568" spans="2:18" s="78" customFormat="1" ht="13.9" customHeight="1" thickTop="1" thickBot="1" x14ac:dyDescent="0.25">
      <c r="B568" s="446"/>
      <c r="C568" s="459"/>
      <c r="D568" s="446"/>
      <c r="E568" s="459"/>
      <c r="F568" s="766"/>
      <c r="G568" s="125">
        <f>'Mapa de Risco'!H568</f>
        <v>0</v>
      </c>
      <c r="H568" s="770"/>
      <c r="I568" s="781"/>
      <c r="J568" s="207" t="s">
        <v>28</v>
      </c>
      <c r="K568" s="208"/>
      <c r="L568" s="207" t="s">
        <v>28</v>
      </c>
      <c r="M568" s="207" t="s">
        <v>28</v>
      </c>
      <c r="N568" s="207" t="s">
        <v>28</v>
      </c>
      <c r="O568" s="207" t="s">
        <v>28</v>
      </c>
      <c r="P568" s="207" t="s">
        <v>265</v>
      </c>
      <c r="Q568" s="208"/>
      <c r="R568" s="9" t="str">
        <f t="shared" si="8"/>
        <v/>
      </c>
    </row>
    <row r="569" spans="2:18" s="78" customFormat="1" ht="13.9" customHeight="1" thickTop="1" thickBot="1" x14ac:dyDescent="0.25">
      <c r="B569" s="446"/>
      <c r="C569" s="459"/>
      <c r="D569" s="446"/>
      <c r="E569" s="459"/>
      <c r="F569" s="766"/>
      <c r="G569" s="125">
        <f>'Mapa de Risco'!H569</f>
        <v>0</v>
      </c>
      <c r="H569" s="770"/>
      <c r="I569" s="781"/>
      <c r="J569" s="207" t="s">
        <v>28</v>
      </c>
      <c r="K569" s="208"/>
      <c r="L569" s="207" t="s">
        <v>28</v>
      </c>
      <c r="M569" s="207" t="s">
        <v>28</v>
      </c>
      <c r="N569" s="207" t="s">
        <v>28</v>
      </c>
      <c r="O569" s="207" t="s">
        <v>28</v>
      </c>
      <c r="P569" s="207" t="s">
        <v>265</v>
      </c>
      <c r="Q569" s="208"/>
      <c r="R569" s="9" t="str">
        <f t="shared" si="8"/>
        <v/>
      </c>
    </row>
    <row r="570" spans="2:18" s="78" customFormat="1" ht="13.9" customHeight="1" thickTop="1" thickBot="1" x14ac:dyDescent="0.25">
      <c r="B570" s="446"/>
      <c r="C570" s="459"/>
      <c r="D570" s="446"/>
      <c r="E570" s="459"/>
      <c r="F570" s="766"/>
      <c r="G570" s="125">
        <f>'Mapa de Risco'!H570</f>
        <v>0</v>
      </c>
      <c r="H570" s="770"/>
      <c r="I570" s="781"/>
      <c r="J570" s="207" t="s">
        <v>28</v>
      </c>
      <c r="K570" s="208"/>
      <c r="L570" s="207" t="s">
        <v>28</v>
      </c>
      <c r="M570" s="207" t="s">
        <v>28</v>
      </c>
      <c r="N570" s="207" t="s">
        <v>28</v>
      </c>
      <c r="O570" s="207" t="s">
        <v>28</v>
      </c>
      <c r="P570" s="207" t="s">
        <v>265</v>
      </c>
      <c r="Q570" s="208"/>
      <c r="R570" s="9" t="str">
        <f t="shared" si="8"/>
        <v/>
      </c>
    </row>
    <row r="571" spans="2:18" s="78" customFormat="1" ht="13.9" customHeight="1" thickTop="1" thickBot="1" x14ac:dyDescent="0.25">
      <c r="B571" s="447"/>
      <c r="C571" s="460"/>
      <c r="D571" s="447"/>
      <c r="E571" s="460"/>
      <c r="F571" s="766"/>
      <c r="G571" s="125">
        <f>'Mapa de Risco'!H571</f>
        <v>0</v>
      </c>
      <c r="H571" s="770"/>
      <c r="I571" s="782"/>
      <c r="J571" s="207" t="s">
        <v>28</v>
      </c>
      <c r="K571" s="208"/>
      <c r="L571" s="207" t="s">
        <v>28</v>
      </c>
      <c r="M571" s="207" t="s">
        <v>28</v>
      </c>
      <c r="N571" s="207" t="s">
        <v>28</v>
      </c>
      <c r="O571" s="207" t="s">
        <v>28</v>
      </c>
      <c r="P571" s="207" t="s">
        <v>265</v>
      </c>
      <c r="Q571" s="208"/>
      <c r="R571" s="9" t="str">
        <f t="shared" si="8"/>
        <v/>
      </c>
    </row>
    <row r="572" spans="2:18" s="78" customFormat="1" ht="13.9" customHeight="1" thickTop="1" thickBot="1" x14ac:dyDescent="0.25">
      <c r="B572" s="454" t="str">
        <f>'Mapa de Risco'!B572:B651</f>
        <v>Subp.08</v>
      </c>
      <c r="C572" s="461">
        <f>'Mapa de Risco'!C572:C651</f>
        <v>0</v>
      </c>
      <c r="D572" s="464" t="str">
        <f>'Mapa de Risco'!D572:D581</f>
        <v>FCS.01</v>
      </c>
      <c r="E572" s="471">
        <f>'Mapa de Risco'!E572:E581</f>
        <v>0</v>
      </c>
      <c r="F572" s="771" t="str">
        <f>'Mapa de Risco'!G572:G581</f>
        <v>Evento 57</v>
      </c>
      <c r="G572" s="217">
        <f>'Mapa de Risco'!H572</f>
        <v>0</v>
      </c>
      <c r="H572" s="772" t="str">
        <f>'Avaliar os Controles Existent.'!AD572:AD581</f>
        <v/>
      </c>
      <c r="I572" s="779">
        <f>'Plano de ação'!I572:I581</f>
        <v>0</v>
      </c>
      <c r="J572" s="210" t="s">
        <v>28</v>
      </c>
      <c r="K572" s="211"/>
      <c r="L572" s="210" t="s">
        <v>28</v>
      </c>
      <c r="M572" s="210" t="s">
        <v>28</v>
      </c>
      <c r="N572" s="210" t="s">
        <v>28</v>
      </c>
      <c r="O572" s="210" t="s">
        <v>28</v>
      </c>
      <c r="P572" s="210" t="s">
        <v>265</v>
      </c>
      <c r="Q572" s="211"/>
      <c r="R572" s="60" t="str">
        <f t="shared" si="8"/>
        <v/>
      </c>
    </row>
    <row r="573" spans="2:18" s="78" customFormat="1" ht="13.9" customHeight="1" thickTop="1" thickBot="1" x14ac:dyDescent="0.25">
      <c r="B573" s="455"/>
      <c r="C573" s="462"/>
      <c r="D573" s="465"/>
      <c r="E573" s="472"/>
      <c r="F573" s="771"/>
      <c r="G573" s="217">
        <f>'Mapa de Risco'!H573</f>
        <v>0</v>
      </c>
      <c r="H573" s="772"/>
      <c r="I573" s="779"/>
      <c r="J573" s="210" t="s">
        <v>28</v>
      </c>
      <c r="K573" s="211"/>
      <c r="L573" s="210" t="s">
        <v>28</v>
      </c>
      <c r="M573" s="210" t="s">
        <v>28</v>
      </c>
      <c r="N573" s="210" t="s">
        <v>28</v>
      </c>
      <c r="O573" s="210" t="s">
        <v>28</v>
      </c>
      <c r="P573" s="210" t="s">
        <v>265</v>
      </c>
      <c r="Q573" s="211"/>
      <c r="R573" s="60" t="str">
        <f t="shared" si="8"/>
        <v/>
      </c>
    </row>
    <row r="574" spans="2:18" s="78" customFormat="1" ht="13.9" customHeight="1" thickTop="1" thickBot="1" x14ac:dyDescent="0.25">
      <c r="B574" s="455"/>
      <c r="C574" s="462"/>
      <c r="D574" s="465"/>
      <c r="E574" s="472"/>
      <c r="F574" s="771"/>
      <c r="G574" s="217">
        <f>'Mapa de Risco'!H574</f>
        <v>0</v>
      </c>
      <c r="H574" s="772"/>
      <c r="I574" s="779"/>
      <c r="J574" s="210" t="s">
        <v>28</v>
      </c>
      <c r="K574" s="211"/>
      <c r="L574" s="210" t="s">
        <v>28</v>
      </c>
      <c r="M574" s="210" t="s">
        <v>28</v>
      </c>
      <c r="N574" s="210" t="s">
        <v>28</v>
      </c>
      <c r="O574" s="210" t="s">
        <v>28</v>
      </c>
      <c r="P574" s="210" t="s">
        <v>265</v>
      </c>
      <c r="Q574" s="211"/>
      <c r="R574" s="60" t="str">
        <f t="shared" si="8"/>
        <v/>
      </c>
    </row>
    <row r="575" spans="2:18" s="78" customFormat="1" ht="13.9" customHeight="1" thickTop="1" thickBot="1" x14ac:dyDescent="0.25">
      <c r="B575" s="455"/>
      <c r="C575" s="462"/>
      <c r="D575" s="465"/>
      <c r="E575" s="472"/>
      <c r="F575" s="771"/>
      <c r="G575" s="217">
        <f>'Mapa de Risco'!H575</f>
        <v>0</v>
      </c>
      <c r="H575" s="772"/>
      <c r="I575" s="779"/>
      <c r="J575" s="210" t="s">
        <v>28</v>
      </c>
      <c r="K575" s="211"/>
      <c r="L575" s="210" t="s">
        <v>28</v>
      </c>
      <c r="M575" s="210" t="s">
        <v>28</v>
      </c>
      <c r="N575" s="210" t="s">
        <v>28</v>
      </c>
      <c r="O575" s="210" t="s">
        <v>28</v>
      </c>
      <c r="P575" s="210" t="s">
        <v>265</v>
      </c>
      <c r="Q575" s="211"/>
      <c r="R575" s="60" t="str">
        <f t="shared" si="8"/>
        <v/>
      </c>
    </row>
    <row r="576" spans="2:18" s="78" customFormat="1" ht="13.9" customHeight="1" thickTop="1" thickBot="1" x14ac:dyDescent="0.25">
      <c r="B576" s="455"/>
      <c r="C576" s="462"/>
      <c r="D576" s="465"/>
      <c r="E576" s="472"/>
      <c r="F576" s="771"/>
      <c r="G576" s="217">
        <f>'Mapa de Risco'!H576</f>
        <v>0</v>
      </c>
      <c r="H576" s="772"/>
      <c r="I576" s="779"/>
      <c r="J576" s="210" t="s">
        <v>28</v>
      </c>
      <c r="K576" s="211"/>
      <c r="L576" s="210" t="s">
        <v>28</v>
      </c>
      <c r="M576" s="210" t="s">
        <v>28</v>
      </c>
      <c r="N576" s="210" t="s">
        <v>28</v>
      </c>
      <c r="O576" s="210" t="s">
        <v>28</v>
      </c>
      <c r="P576" s="210" t="s">
        <v>265</v>
      </c>
      <c r="Q576" s="211"/>
      <c r="R576" s="60" t="str">
        <f t="shared" si="8"/>
        <v/>
      </c>
    </row>
    <row r="577" spans="2:18" s="78" customFormat="1" ht="13.9" customHeight="1" thickTop="1" thickBot="1" x14ac:dyDescent="0.25">
      <c r="B577" s="455"/>
      <c r="C577" s="462"/>
      <c r="D577" s="465"/>
      <c r="E577" s="472"/>
      <c r="F577" s="771"/>
      <c r="G577" s="217">
        <f>'Mapa de Risco'!H577</f>
        <v>0</v>
      </c>
      <c r="H577" s="772"/>
      <c r="I577" s="779"/>
      <c r="J577" s="210" t="s">
        <v>28</v>
      </c>
      <c r="K577" s="211"/>
      <c r="L577" s="210" t="s">
        <v>28</v>
      </c>
      <c r="M577" s="210" t="s">
        <v>28</v>
      </c>
      <c r="N577" s="210" t="s">
        <v>28</v>
      </c>
      <c r="O577" s="210" t="s">
        <v>28</v>
      </c>
      <c r="P577" s="210" t="s">
        <v>265</v>
      </c>
      <c r="Q577" s="211"/>
      <c r="R577" s="60" t="str">
        <f t="shared" si="8"/>
        <v/>
      </c>
    </row>
    <row r="578" spans="2:18" s="78" customFormat="1" ht="13.9" customHeight="1" thickTop="1" thickBot="1" x14ac:dyDescent="0.25">
      <c r="B578" s="455"/>
      <c r="C578" s="462"/>
      <c r="D578" s="465"/>
      <c r="E578" s="472"/>
      <c r="F578" s="771"/>
      <c r="G578" s="217">
        <f>'Mapa de Risco'!H578</f>
        <v>0</v>
      </c>
      <c r="H578" s="772"/>
      <c r="I578" s="779"/>
      <c r="J578" s="210" t="s">
        <v>28</v>
      </c>
      <c r="K578" s="211"/>
      <c r="L578" s="210" t="s">
        <v>28</v>
      </c>
      <c r="M578" s="210" t="s">
        <v>28</v>
      </c>
      <c r="N578" s="210" t="s">
        <v>28</v>
      </c>
      <c r="O578" s="210" t="s">
        <v>28</v>
      </c>
      <c r="P578" s="210" t="s">
        <v>265</v>
      </c>
      <c r="Q578" s="211"/>
      <c r="R578" s="60" t="str">
        <f t="shared" si="8"/>
        <v/>
      </c>
    </row>
    <row r="579" spans="2:18" s="78" customFormat="1" ht="13.9" customHeight="1" thickTop="1" thickBot="1" x14ac:dyDescent="0.25">
      <c r="B579" s="455"/>
      <c r="C579" s="462"/>
      <c r="D579" s="465"/>
      <c r="E579" s="472"/>
      <c r="F579" s="771"/>
      <c r="G579" s="217">
        <f>'Mapa de Risco'!H579</f>
        <v>0</v>
      </c>
      <c r="H579" s="772"/>
      <c r="I579" s="779"/>
      <c r="J579" s="210" t="s">
        <v>28</v>
      </c>
      <c r="K579" s="211"/>
      <c r="L579" s="210" t="s">
        <v>28</v>
      </c>
      <c r="M579" s="210" t="s">
        <v>28</v>
      </c>
      <c r="N579" s="210" t="s">
        <v>28</v>
      </c>
      <c r="O579" s="210" t="s">
        <v>28</v>
      </c>
      <c r="P579" s="210" t="s">
        <v>265</v>
      </c>
      <c r="Q579" s="211"/>
      <c r="R579" s="60" t="str">
        <f t="shared" si="8"/>
        <v/>
      </c>
    </row>
    <row r="580" spans="2:18" s="78" customFormat="1" ht="13.9" customHeight="1" thickTop="1" thickBot="1" x14ac:dyDescent="0.25">
      <c r="B580" s="455"/>
      <c r="C580" s="462"/>
      <c r="D580" s="465"/>
      <c r="E580" s="472"/>
      <c r="F580" s="771"/>
      <c r="G580" s="217">
        <f>'Mapa de Risco'!H580</f>
        <v>0</v>
      </c>
      <c r="H580" s="772"/>
      <c r="I580" s="779"/>
      <c r="J580" s="210" t="s">
        <v>28</v>
      </c>
      <c r="K580" s="211"/>
      <c r="L580" s="210" t="s">
        <v>28</v>
      </c>
      <c r="M580" s="210" t="s">
        <v>28</v>
      </c>
      <c r="N580" s="210" t="s">
        <v>28</v>
      </c>
      <c r="O580" s="210" t="s">
        <v>28</v>
      </c>
      <c r="P580" s="210" t="s">
        <v>265</v>
      </c>
      <c r="Q580" s="211"/>
      <c r="R580" s="60" t="str">
        <f t="shared" si="8"/>
        <v/>
      </c>
    </row>
    <row r="581" spans="2:18" s="78" customFormat="1" ht="13.9" customHeight="1" thickTop="1" thickBot="1" x14ac:dyDescent="0.25">
      <c r="B581" s="455"/>
      <c r="C581" s="462"/>
      <c r="D581" s="466"/>
      <c r="E581" s="473"/>
      <c r="F581" s="771"/>
      <c r="G581" s="217">
        <f>'Mapa de Risco'!H581</f>
        <v>0</v>
      </c>
      <c r="H581" s="772"/>
      <c r="I581" s="780"/>
      <c r="J581" s="210" t="s">
        <v>28</v>
      </c>
      <c r="K581" s="211"/>
      <c r="L581" s="210" t="s">
        <v>28</v>
      </c>
      <c r="M581" s="210" t="s">
        <v>28</v>
      </c>
      <c r="N581" s="210" t="s">
        <v>28</v>
      </c>
      <c r="O581" s="210" t="s">
        <v>28</v>
      </c>
      <c r="P581" s="210" t="s">
        <v>265</v>
      </c>
      <c r="Q581" s="211"/>
      <c r="R581" s="60" t="str">
        <f t="shared" si="8"/>
        <v/>
      </c>
    </row>
    <row r="582" spans="2:18" s="78" customFormat="1" ht="13.9" customHeight="1" thickTop="1" thickBot="1" x14ac:dyDescent="0.25">
      <c r="B582" s="455"/>
      <c r="C582" s="462"/>
      <c r="D582" s="464" t="str">
        <f>'Mapa de Risco'!D582:D591</f>
        <v>FCS.02</v>
      </c>
      <c r="E582" s="471">
        <f>'Mapa de Risco'!E582:E591</f>
        <v>0</v>
      </c>
      <c r="F582" s="771" t="str">
        <f>'Mapa de Risco'!G582:G591</f>
        <v>Evento 58</v>
      </c>
      <c r="G582" s="217">
        <f>'Mapa de Risco'!H582</f>
        <v>0</v>
      </c>
      <c r="H582" s="772" t="str">
        <f>'Avaliar os Controles Existent.'!AD582:AD591</f>
        <v/>
      </c>
      <c r="I582" s="779">
        <f>'Plano de ação'!I582:I591</f>
        <v>0</v>
      </c>
      <c r="J582" s="210" t="s">
        <v>28</v>
      </c>
      <c r="K582" s="211"/>
      <c r="L582" s="210" t="s">
        <v>28</v>
      </c>
      <c r="M582" s="210" t="s">
        <v>28</v>
      </c>
      <c r="N582" s="210" t="s">
        <v>28</v>
      </c>
      <c r="O582" s="210" t="s">
        <v>28</v>
      </c>
      <c r="P582" s="210" t="s">
        <v>265</v>
      </c>
      <c r="Q582" s="211"/>
      <c r="R582" s="60" t="str">
        <f t="shared" si="8"/>
        <v/>
      </c>
    </row>
    <row r="583" spans="2:18" s="78" customFormat="1" ht="13.9" customHeight="1" thickTop="1" thickBot="1" x14ac:dyDescent="0.25">
      <c r="B583" s="455"/>
      <c r="C583" s="462"/>
      <c r="D583" s="465"/>
      <c r="E583" s="472"/>
      <c r="F583" s="771"/>
      <c r="G583" s="217">
        <f>'Mapa de Risco'!H583</f>
        <v>0</v>
      </c>
      <c r="H583" s="772"/>
      <c r="I583" s="779"/>
      <c r="J583" s="210" t="s">
        <v>28</v>
      </c>
      <c r="K583" s="211"/>
      <c r="L583" s="210" t="s">
        <v>28</v>
      </c>
      <c r="M583" s="210" t="s">
        <v>28</v>
      </c>
      <c r="N583" s="210" t="s">
        <v>28</v>
      </c>
      <c r="O583" s="210" t="s">
        <v>28</v>
      </c>
      <c r="P583" s="210" t="s">
        <v>265</v>
      </c>
      <c r="Q583" s="211"/>
      <c r="R583" s="60" t="str">
        <f t="shared" si="8"/>
        <v/>
      </c>
    </row>
    <row r="584" spans="2:18" s="78" customFormat="1" ht="13.9" customHeight="1" thickTop="1" thickBot="1" x14ac:dyDescent="0.25">
      <c r="B584" s="455"/>
      <c r="C584" s="462"/>
      <c r="D584" s="465"/>
      <c r="E584" s="472"/>
      <c r="F584" s="771"/>
      <c r="G584" s="217">
        <f>'Mapa de Risco'!H584</f>
        <v>0</v>
      </c>
      <c r="H584" s="772"/>
      <c r="I584" s="779"/>
      <c r="J584" s="210" t="s">
        <v>28</v>
      </c>
      <c r="K584" s="211"/>
      <c r="L584" s="210" t="s">
        <v>28</v>
      </c>
      <c r="M584" s="210" t="s">
        <v>28</v>
      </c>
      <c r="N584" s="210" t="s">
        <v>28</v>
      </c>
      <c r="O584" s="210" t="s">
        <v>28</v>
      </c>
      <c r="P584" s="210" t="s">
        <v>265</v>
      </c>
      <c r="Q584" s="211"/>
      <c r="R584" s="60" t="str">
        <f t="shared" si="8"/>
        <v/>
      </c>
    </row>
    <row r="585" spans="2:18" s="78" customFormat="1" ht="13.9" customHeight="1" thickTop="1" thickBot="1" x14ac:dyDescent="0.25">
      <c r="B585" s="455"/>
      <c r="C585" s="462"/>
      <c r="D585" s="465"/>
      <c r="E585" s="472"/>
      <c r="F585" s="771"/>
      <c r="G585" s="217">
        <f>'Mapa de Risco'!H585</f>
        <v>0</v>
      </c>
      <c r="H585" s="772"/>
      <c r="I585" s="779"/>
      <c r="J585" s="210" t="s">
        <v>28</v>
      </c>
      <c r="K585" s="211"/>
      <c r="L585" s="210" t="s">
        <v>28</v>
      </c>
      <c r="M585" s="210" t="s">
        <v>28</v>
      </c>
      <c r="N585" s="210" t="s">
        <v>28</v>
      </c>
      <c r="O585" s="210" t="s">
        <v>28</v>
      </c>
      <c r="P585" s="210" t="s">
        <v>265</v>
      </c>
      <c r="Q585" s="211"/>
      <c r="R585" s="60" t="str">
        <f t="shared" si="8"/>
        <v/>
      </c>
    </row>
    <row r="586" spans="2:18" s="78" customFormat="1" ht="13.9" customHeight="1" thickTop="1" thickBot="1" x14ac:dyDescent="0.25">
      <c r="B586" s="455"/>
      <c r="C586" s="462"/>
      <c r="D586" s="465"/>
      <c r="E586" s="472"/>
      <c r="F586" s="771"/>
      <c r="G586" s="217">
        <f>'Mapa de Risco'!H586</f>
        <v>0</v>
      </c>
      <c r="H586" s="772"/>
      <c r="I586" s="779"/>
      <c r="J586" s="210" t="s">
        <v>28</v>
      </c>
      <c r="K586" s="211"/>
      <c r="L586" s="210" t="s">
        <v>28</v>
      </c>
      <c r="M586" s="210" t="s">
        <v>28</v>
      </c>
      <c r="N586" s="210" t="s">
        <v>28</v>
      </c>
      <c r="O586" s="210" t="s">
        <v>28</v>
      </c>
      <c r="P586" s="210" t="s">
        <v>265</v>
      </c>
      <c r="Q586" s="211"/>
      <c r="R586" s="60" t="str">
        <f t="shared" si="8"/>
        <v/>
      </c>
    </row>
    <row r="587" spans="2:18" s="78" customFormat="1" ht="13.9" customHeight="1" thickTop="1" thickBot="1" x14ac:dyDescent="0.25">
      <c r="B587" s="455"/>
      <c r="C587" s="462"/>
      <c r="D587" s="465"/>
      <c r="E587" s="472"/>
      <c r="F587" s="771"/>
      <c r="G587" s="217">
        <f>'Mapa de Risco'!H587</f>
        <v>0</v>
      </c>
      <c r="H587" s="772"/>
      <c r="I587" s="779"/>
      <c r="J587" s="210" t="s">
        <v>28</v>
      </c>
      <c r="K587" s="211"/>
      <c r="L587" s="210" t="s">
        <v>28</v>
      </c>
      <c r="M587" s="210" t="s">
        <v>28</v>
      </c>
      <c r="N587" s="210" t="s">
        <v>28</v>
      </c>
      <c r="O587" s="210" t="s">
        <v>28</v>
      </c>
      <c r="P587" s="210" t="s">
        <v>265</v>
      </c>
      <c r="Q587" s="211"/>
      <c r="R587" s="60" t="str">
        <f t="shared" si="8"/>
        <v/>
      </c>
    </row>
    <row r="588" spans="2:18" s="78" customFormat="1" ht="13.9" customHeight="1" thickTop="1" thickBot="1" x14ac:dyDescent="0.25">
      <c r="B588" s="455"/>
      <c r="C588" s="462"/>
      <c r="D588" s="465"/>
      <c r="E588" s="472"/>
      <c r="F588" s="771"/>
      <c r="G588" s="217">
        <f>'Mapa de Risco'!H588</f>
        <v>0</v>
      </c>
      <c r="H588" s="772"/>
      <c r="I588" s="779"/>
      <c r="J588" s="210" t="s">
        <v>28</v>
      </c>
      <c r="K588" s="211"/>
      <c r="L588" s="210" t="s">
        <v>28</v>
      </c>
      <c r="M588" s="210" t="s">
        <v>28</v>
      </c>
      <c r="N588" s="210" t="s">
        <v>28</v>
      </c>
      <c r="O588" s="210" t="s">
        <v>28</v>
      </c>
      <c r="P588" s="210" t="s">
        <v>265</v>
      </c>
      <c r="Q588" s="211"/>
      <c r="R588" s="60" t="str">
        <f t="shared" si="8"/>
        <v/>
      </c>
    </row>
    <row r="589" spans="2:18" s="78" customFormat="1" ht="13.9" customHeight="1" thickTop="1" thickBot="1" x14ac:dyDescent="0.25">
      <c r="B589" s="455"/>
      <c r="C589" s="462"/>
      <c r="D589" s="465"/>
      <c r="E589" s="472"/>
      <c r="F589" s="771"/>
      <c r="G589" s="217">
        <f>'Mapa de Risco'!H589</f>
        <v>0</v>
      </c>
      <c r="H589" s="772"/>
      <c r="I589" s="779"/>
      <c r="J589" s="210" t="s">
        <v>28</v>
      </c>
      <c r="K589" s="211"/>
      <c r="L589" s="210" t="s">
        <v>28</v>
      </c>
      <c r="M589" s="210" t="s">
        <v>28</v>
      </c>
      <c r="N589" s="210" t="s">
        <v>28</v>
      </c>
      <c r="O589" s="210" t="s">
        <v>28</v>
      </c>
      <c r="P589" s="210" t="s">
        <v>265</v>
      </c>
      <c r="Q589" s="211"/>
      <c r="R589" s="60" t="str">
        <f t="shared" ref="R589:R652" si="9">IF(Q589="","",IF(Q589="Concluído",4,IF(Q589="Em andamento",3,IF(Q589="Atrasado",2,IF(Q589="Não iniciado",1)))))</f>
        <v/>
      </c>
    </row>
    <row r="590" spans="2:18" s="78" customFormat="1" ht="13.9" customHeight="1" thickTop="1" thickBot="1" x14ac:dyDescent="0.25">
      <c r="B590" s="455"/>
      <c r="C590" s="462"/>
      <c r="D590" s="465"/>
      <c r="E590" s="472"/>
      <c r="F590" s="771"/>
      <c r="G590" s="217">
        <f>'Mapa de Risco'!H590</f>
        <v>0</v>
      </c>
      <c r="H590" s="772"/>
      <c r="I590" s="779"/>
      <c r="J590" s="210" t="s">
        <v>28</v>
      </c>
      <c r="K590" s="211"/>
      <c r="L590" s="210" t="s">
        <v>28</v>
      </c>
      <c r="M590" s="210" t="s">
        <v>28</v>
      </c>
      <c r="N590" s="210" t="s">
        <v>28</v>
      </c>
      <c r="O590" s="210" t="s">
        <v>28</v>
      </c>
      <c r="P590" s="210" t="s">
        <v>265</v>
      </c>
      <c r="Q590" s="211"/>
      <c r="R590" s="60" t="str">
        <f t="shared" si="9"/>
        <v/>
      </c>
    </row>
    <row r="591" spans="2:18" s="78" customFormat="1" ht="13.9" customHeight="1" thickTop="1" thickBot="1" x14ac:dyDescent="0.25">
      <c r="B591" s="455"/>
      <c r="C591" s="462"/>
      <c r="D591" s="466"/>
      <c r="E591" s="473"/>
      <c r="F591" s="771"/>
      <c r="G591" s="217">
        <f>'Mapa de Risco'!H591</f>
        <v>0</v>
      </c>
      <c r="H591" s="772"/>
      <c r="I591" s="780"/>
      <c r="J591" s="210" t="s">
        <v>28</v>
      </c>
      <c r="K591" s="211"/>
      <c r="L591" s="210" t="s">
        <v>28</v>
      </c>
      <c r="M591" s="210" t="s">
        <v>28</v>
      </c>
      <c r="N591" s="210" t="s">
        <v>28</v>
      </c>
      <c r="O591" s="210" t="s">
        <v>28</v>
      </c>
      <c r="P591" s="210" t="s">
        <v>265</v>
      </c>
      <c r="Q591" s="211"/>
      <c r="R591" s="60" t="str">
        <f t="shared" si="9"/>
        <v/>
      </c>
    </row>
    <row r="592" spans="2:18" s="78" customFormat="1" ht="13.9" customHeight="1" thickTop="1" thickBot="1" x14ac:dyDescent="0.25">
      <c r="B592" s="455"/>
      <c r="C592" s="462"/>
      <c r="D592" s="464" t="str">
        <f>'Mapa de Risco'!D592:D601</f>
        <v>FCS.03</v>
      </c>
      <c r="E592" s="471">
        <f>'Mapa de Risco'!E592:E601</f>
        <v>0</v>
      </c>
      <c r="F592" s="771" t="str">
        <f>'Mapa de Risco'!G592:G601</f>
        <v>Evento 59</v>
      </c>
      <c r="G592" s="217">
        <f>'Mapa de Risco'!H592</f>
        <v>0</v>
      </c>
      <c r="H592" s="772" t="str">
        <f>'Avaliar os Controles Existent.'!AD592:AD601</f>
        <v/>
      </c>
      <c r="I592" s="779">
        <f>'Plano de ação'!I592:I601</f>
        <v>0</v>
      </c>
      <c r="J592" s="210" t="s">
        <v>28</v>
      </c>
      <c r="K592" s="211"/>
      <c r="L592" s="210" t="s">
        <v>28</v>
      </c>
      <c r="M592" s="210" t="s">
        <v>28</v>
      </c>
      <c r="N592" s="210" t="s">
        <v>28</v>
      </c>
      <c r="O592" s="210" t="s">
        <v>28</v>
      </c>
      <c r="P592" s="210" t="s">
        <v>265</v>
      </c>
      <c r="Q592" s="211"/>
      <c r="R592" s="60" t="str">
        <f t="shared" si="9"/>
        <v/>
      </c>
    </row>
    <row r="593" spans="2:18" s="78" customFormat="1" ht="13.9" customHeight="1" thickTop="1" thickBot="1" x14ac:dyDescent="0.25">
      <c r="B593" s="455"/>
      <c r="C593" s="462"/>
      <c r="D593" s="465"/>
      <c r="E593" s="472"/>
      <c r="F593" s="771"/>
      <c r="G593" s="217">
        <f>'Mapa de Risco'!H593</f>
        <v>0</v>
      </c>
      <c r="H593" s="772"/>
      <c r="I593" s="779"/>
      <c r="J593" s="210" t="s">
        <v>28</v>
      </c>
      <c r="K593" s="211"/>
      <c r="L593" s="210" t="s">
        <v>28</v>
      </c>
      <c r="M593" s="210" t="s">
        <v>28</v>
      </c>
      <c r="N593" s="210" t="s">
        <v>28</v>
      </c>
      <c r="O593" s="210" t="s">
        <v>28</v>
      </c>
      <c r="P593" s="210" t="s">
        <v>265</v>
      </c>
      <c r="Q593" s="211"/>
      <c r="R593" s="60" t="str">
        <f t="shared" si="9"/>
        <v/>
      </c>
    </row>
    <row r="594" spans="2:18" s="78" customFormat="1" ht="13.9" customHeight="1" thickTop="1" thickBot="1" x14ac:dyDescent="0.25">
      <c r="B594" s="455"/>
      <c r="C594" s="462"/>
      <c r="D594" s="465"/>
      <c r="E594" s="472"/>
      <c r="F594" s="771"/>
      <c r="G594" s="217">
        <f>'Mapa de Risco'!H594</f>
        <v>0</v>
      </c>
      <c r="H594" s="772"/>
      <c r="I594" s="779"/>
      <c r="J594" s="210" t="s">
        <v>28</v>
      </c>
      <c r="K594" s="211"/>
      <c r="L594" s="210" t="s">
        <v>28</v>
      </c>
      <c r="M594" s="210" t="s">
        <v>28</v>
      </c>
      <c r="N594" s="210" t="s">
        <v>28</v>
      </c>
      <c r="O594" s="210" t="s">
        <v>28</v>
      </c>
      <c r="P594" s="210" t="s">
        <v>265</v>
      </c>
      <c r="Q594" s="211"/>
      <c r="R594" s="60" t="str">
        <f t="shared" si="9"/>
        <v/>
      </c>
    </row>
    <row r="595" spans="2:18" s="78" customFormat="1" ht="13.9" customHeight="1" thickTop="1" thickBot="1" x14ac:dyDescent="0.25">
      <c r="B595" s="455"/>
      <c r="C595" s="462"/>
      <c r="D595" s="465"/>
      <c r="E595" s="472"/>
      <c r="F595" s="771"/>
      <c r="G595" s="217">
        <f>'Mapa de Risco'!H595</f>
        <v>0</v>
      </c>
      <c r="H595" s="772"/>
      <c r="I595" s="779"/>
      <c r="J595" s="210" t="s">
        <v>28</v>
      </c>
      <c r="K595" s="211"/>
      <c r="L595" s="210" t="s">
        <v>28</v>
      </c>
      <c r="M595" s="210" t="s">
        <v>28</v>
      </c>
      <c r="N595" s="210" t="s">
        <v>28</v>
      </c>
      <c r="O595" s="210" t="s">
        <v>28</v>
      </c>
      <c r="P595" s="210" t="s">
        <v>265</v>
      </c>
      <c r="Q595" s="211"/>
      <c r="R595" s="60" t="str">
        <f t="shared" si="9"/>
        <v/>
      </c>
    </row>
    <row r="596" spans="2:18" s="78" customFormat="1" ht="13.9" customHeight="1" thickTop="1" thickBot="1" x14ac:dyDescent="0.25">
      <c r="B596" s="455"/>
      <c r="C596" s="462"/>
      <c r="D596" s="465"/>
      <c r="E596" s="472"/>
      <c r="F596" s="771"/>
      <c r="G596" s="217">
        <f>'Mapa de Risco'!H596</f>
        <v>0</v>
      </c>
      <c r="H596" s="772"/>
      <c r="I596" s="779"/>
      <c r="J596" s="210" t="s">
        <v>28</v>
      </c>
      <c r="K596" s="211"/>
      <c r="L596" s="210" t="s">
        <v>28</v>
      </c>
      <c r="M596" s="210" t="s">
        <v>28</v>
      </c>
      <c r="N596" s="210" t="s">
        <v>28</v>
      </c>
      <c r="O596" s="210" t="s">
        <v>28</v>
      </c>
      <c r="P596" s="210" t="s">
        <v>265</v>
      </c>
      <c r="Q596" s="211"/>
      <c r="R596" s="60" t="str">
        <f t="shared" si="9"/>
        <v/>
      </c>
    </row>
    <row r="597" spans="2:18" s="78" customFormat="1" ht="13.9" customHeight="1" thickTop="1" thickBot="1" x14ac:dyDescent="0.25">
      <c r="B597" s="455"/>
      <c r="C597" s="462"/>
      <c r="D597" s="465"/>
      <c r="E597" s="472"/>
      <c r="F597" s="771"/>
      <c r="G597" s="217">
        <f>'Mapa de Risco'!H597</f>
        <v>0</v>
      </c>
      <c r="H597" s="772"/>
      <c r="I597" s="779"/>
      <c r="J597" s="210" t="s">
        <v>28</v>
      </c>
      <c r="K597" s="211"/>
      <c r="L597" s="210" t="s">
        <v>28</v>
      </c>
      <c r="M597" s="210" t="s">
        <v>28</v>
      </c>
      <c r="N597" s="210" t="s">
        <v>28</v>
      </c>
      <c r="O597" s="210" t="s">
        <v>28</v>
      </c>
      <c r="P597" s="210" t="s">
        <v>265</v>
      </c>
      <c r="Q597" s="211"/>
      <c r="R597" s="60" t="str">
        <f t="shared" si="9"/>
        <v/>
      </c>
    </row>
    <row r="598" spans="2:18" s="78" customFormat="1" ht="13.9" customHeight="1" thickTop="1" thickBot="1" x14ac:dyDescent="0.25">
      <c r="B598" s="455"/>
      <c r="C598" s="462"/>
      <c r="D598" s="465"/>
      <c r="E598" s="472"/>
      <c r="F598" s="771"/>
      <c r="G598" s="217">
        <f>'Mapa de Risco'!H598</f>
        <v>0</v>
      </c>
      <c r="H598" s="772"/>
      <c r="I598" s="779"/>
      <c r="J598" s="210" t="s">
        <v>28</v>
      </c>
      <c r="K598" s="211"/>
      <c r="L598" s="210" t="s">
        <v>28</v>
      </c>
      <c r="M598" s="210" t="s">
        <v>28</v>
      </c>
      <c r="N598" s="210" t="s">
        <v>28</v>
      </c>
      <c r="O598" s="210" t="s">
        <v>28</v>
      </c>
      <c r="P598" s="210" t="s">
        <v>265</v>
      </c>
      <c r="Q598" s="211"/>
      <c r="R598" s="60" t="str">
        <f t="shared" si="9"/>
        <v/>
      </c>
    </row>
    <row r="599" spans="2:18" s="78" customFormat="1" ht="13.9" customHeight="1" thickTop="1" thickBot="1" x14ac:dyDescent="0.25">
      <c r="B599" s="455"/>
      <c r="C599" s="462"/>
      <c r="D599" s="465"/>
      <c r="E599" s="472"/>
      <c r="F599" s="771"/>
      <c r="G599" s="217">
        <f>'Mapa de Risco'!H599</f>
        <v>0</v>
      </c>
      <c r="H599" s="772"/>
      <c r="I599" s="779"/>
      <c r="J599" s="210" t="s">
        <v>28</v>
      </c>
      <c r="K599" s="211"/>
      <c r="L599" s="210" t="s">
        <v>28</v>
      </c>
      <c r="M599" s="210" t="s">
        <v>28</v>
      </c>
      <c r="N599" s="210" t="s">
        <v>28</v>
      </c>
      <c r="O599" s="210" t="s">
        <v>28</v>
      </c>
      <c r="P599" s="210" t="s">
        <v>265</v>
      </c>
      <c r="Q599" s="211"/>
      <c r="R599" s="60" t="str">
        <f t="shared" si="9"/>
        <v/>
      </c>
    </row>
    <row r="600" spans="2:18" s="78" customFormat="1" ht="13.9" customHeight="1" thickTop="1" thickBot="1" x14ac:dyDescent="0.25">
      <c r="B600" s="455"/>
      <c r="C600" s="462"/>
      <c r="D600" s="465"/>
      <c r="E600" s="472"/>
      <c r="F600" s="771"/>
      <c r="G600" s="217">
        <f>'Mapa de Risco'!H600</f>
        <v>0</v>
      </c>
      <c r="H600" s="772"/>
      <c r="I600" s="779"/>
      <c r="J600" s="210" t="s">
        <v>28</v>
      </c>
      <c r="K600" s="211"/>
      <c r="L600" s="210" t="s">
        <v>28</v>
      </c>
      <c r="M600" s="210" t="s">
        <v>28</v>
      </c>
      <c r="N600" s="210" t="s">
        <v>28</v>
      </c>
      <c r="O600" s="210" t="s">
        <v>28</v>
      </c>
      <c r="P600" s="210" t="s">
        <v>265</v>
      </c>
      <c r="Q600" s="211"/>
      <c r="R600" s="60" t="str">
        <f t="shared" si="9"/>
        <v/>
      </c>
    </row>
    <row r="601" spans="2:18" s="78" customFormat="1" ht="13.9" customHeight="1" thickTop="1" thickBot="1" x14ac:dyDescent="0.25">
      <c r="B601" s="455"/>
      <c r="C601" s="462"/>
      <c r="D601" s="466"/>
      <c r="E601" s="473"/>
      <c r="F601" s="771"/>
      <c r="G601" s="217">
        <f>'Mapa de Risco'!H601</f>
        <v>0</v>
      </c>
      <c r="H601" s="772"/>
      <c r="I601" s="780"/>
      <c r="J601" s="210" t="s">
        <v>28</v>
      </c>
      <c r="K601" s="211"/>
      <c r="L601" s="210" t="s">
        <v>28</v>
      </c>
      <c r="M601" s="210" t="s">
        <v>28</v>
      </c>
      <c r="N601" s="210" t="s">
        <v>28</v>
      </c>
      <c r="O601" s="210" t="s">
        <v>28</v>
      </c>
      <c r="P601" s="210" t="s">
        <v>265</v>
      </c>
      <c r="Q601" s="211"/>
      <c r="R601" s="60" t="str">
        <f t="shared" si="9"/>
        <v/>
      </c>
    </row>
    <row r="602" spans="2:18" s="78" customFormat="1" ht="13.9" customHeight="1" thickTop="1" thickBot="1" x14ac:dyDescent="0.25">
      <c r="B602" s="455"/>
      <c r="C602" s="462"/>
      <c r="D602" s="464" t="str">
        <f>'Mapa de Risco'!D602:D611</f>
        <v>FCS.04</v>
      </c>
      <c r="E602" s="471">
        <f>'Mapa de Risco'!E602:E611</f>
        <v>0</v>
      </c>
      <c r="F602" s="771" t="str">
        <f>'Mapa de Risco'!G602:G611</f>
        <v>Evento 60</v>
      </c>
      <c r="G602" s="217">
        <f>'Mapa de Risco'!H602</f>
        <v>0</v>
      </c>
      <c r="H602" s="772" t="str">
        <f>'Avaliar os Controles Existent.'!AD602:AD611</f>
        <v/>
      </c>
      <c r="I602" s="779">
        <f>'Plano de ação'!I602:I611</f>
        <v>0</v>
      </c>
      <c r="J602" s="210" t="s">
        <v>28</v>
      </c>
      <c r="K602" s="211"/>
      <c r="L602" s="210" t="s">
        <v>28</v>
      </c>
      <c r="M602" s="210" t="s">
        <v>28</v>
      </c>
      <c r="N602" s="210" t="s">
        <v>28</v>
      </c>
      <c r="O602" s="210" t="s">
        <v>28</v>
      </c>
      <c r="P602" s="210" t="s">
        <v>265</v>
      </c>
      <c r="Q602" s="211"/>
      <c r="R602" s="60" t="str">
        <f t="shared" si="9"/>
        <v/>
      </c>
    </row>
    <row r="603" spans="2:18" s="78" customFormat="1" ht="13.9" customHeight="1" thickTop="1" thickBot="1" x14ac:dyDescent="0.25">
      <c r="B603" s="455"/>
      <c r="C603" s="462"/>
      <c r="D603" s="465"/>
      <c r="E603" s="472"/>
      <c r="F603" s="771"/>
      <c r="G603" s="217">
        <f>'Mapa de Risco'!H603</f>
        <v>0</v>
      </c>
      <c r="H603" s="772"/>
      <c r="I603" s="779"/>
      <c r="J603" s="210" t="s">
        <v>28</v>
      </c>
      <c r="K603" s="211"/>
      <c r="L603" s="210" t="s">
        <v>28</v>
      </c>
      <c r="M603" s="210" t="s">
        <v>28</v>
      </c>
      <c r="N603" s="210" t="s">
        <v>28</v>
      </c>
      <c r="O603" s="210" t="s">
        <v>28</v>
      </c>
      <c r="P603" s="210" t="s">
        <v>265</v>
      </c>
      <c r="Q603" s="211"/>
      <c r="R603" s="60" t="str">
        <f t="shared" si="9"/>
        <v/>
      </c>
    </row>
    <row r="604" spans="2:18" s="78" customFormat="1" ht="13.9" customHeight="1" thickTop="1" thickBot="1" x14ac:dyDescent="0.25">
      <c r="B604" s="455"/>
      <c r="C604" s="462"/>
      <c r="D604" s="465"/>
      <c r="E604" s="472"/>
      <c r="F604" s="771"/>
      <c r="G604" s="217">
        <f>'Mapa de Risco'!H604</f>
        <v>0</v>
      </c>
      <c r="H604" s="772"/>
      <c r="I604" s="779"/>
      <c r="J604" s="210" t="s">
        <v>28</v>
      </c>
      <c r="K604" s="211"/>
      <c r="L604" s="210" t="s">
        <v>28</v>
      </c>
      <c r="M604" s="210" t="s">
        <v>28</v>
      </c>
      <c r="N604" s="210" t="s">
        <v>28</v>
      </c>
      <c r="O604" s="210" t="s">
        <v>28</v>
      </c>
      <c r="P604" s="210" t="s">
        <v>265</v>
      </c>
      <c r="Q604" s="211"/>
      <c r="R604" s="60" t="str">
        <f t="shared" si="9"/>
        <v/>
      </c>
    </row>
    <row r="605" spans="2:18" s="78" customFormat="1" ht="13.9" customHeight="1" thickTop="1" thickBot="1" x14ac:dyDescent="0.25">
      <c r="B605" s="455"/>
      <c r="C605" s="462"/>
      <c r="D605" s="465"/>
      <c r="E605" s="472"/>
      <c r="F605" s="771"/>
      <c r="G605" s="217">
        <f>'Mapa de Risco'!H605</f>
        <v>0</v>
      </c>
      <c r="H605" s="772"/>
      <c r="I605" s="779"/>
      <c r="J605" s="210" t="s">
        <v>28</v>
      </c>
      <c r="K605" s="211"/>
      <c r="L605" s="210" t="s">
        <v>28</v>
      </c>
      <c r="M605" s="210" t="s">
        <v>28</v>
      </c>
      <c r="N605" s="210" t="s">
        <v>28</v>
      </c>
      <c r="O605" s="210" t="s">
        <v>28</v>
      </c>
      <c r="P605" s="210" t="s">
        <v>265</v>
      </c>
      <c r="Q605" s="211"/>
      <c r="R605" s="60" t="str">
        <f t="shared" si="9"/>
        <v/>
      </c>
    </row>
    <row r="606" spans="2:18" s="78" customFormat="1" ht="13.9" customHeight="1" thickTop="1" thickBot="1" x14ac:dyDescent="0.25">
      <c r="B606" s="455"/>
      <c r="C606" s="462"/>
      <c r="D606" s="465"/>
      <c r="E606" s="472"/>
      <c r="F606" s="771"/>
      <c r="G606" s="217">
        <f>'Mapa de Risco'!H606</f>
        <v>0</v>
      </c>
      <c r="H606" s="772"/>
      <c r="I606" s="779"/>
      <c r="J606" s="210" t="s">
        <v>28</v>
      </c>
      <c r="K606" s="211"/>
      <c r="L606" s="210" t="s">
        <v>28</v>
      </c>
      <c r="M606" s="210" t="s">
        <v>28</v>
      </c>
      <c r="N606" s="210" t="s">
        <v>28</v>
      </c>
      <c r="O606" s="210" t="s">
        <v>28</v>
      </c>
      <c r="P606" s="210" t="s">
        <v>265</v>
      </c>
      <c r="Q606" s="211"/>
      <c r="R606" s="60" t="str">
        <f t="shared" si="9"/>
        <v/>
      </c>
    </row>
    <row r="607" spans="2:18" s="78" customFormat="1" ht="13.9" customHeight="1" thickTop="1" thickBot="1" x14ac:dyDescent="0.25">
      <c r="B607" s="455"/>
      <c r="C607" s="462"/>
      <c r="D607" s="465"/>
      <c r="E607" s="472"/>
      <c r="F607" s="771"/>
      <c r="G607" s="217">
        <f>'Mapa de Risco'!H607</f>
        <v>0</v>
      </c>
      <c r="H607" s="772"/>
      <c r="I607" s="779"/>
      <c r="J607" s="210" t="s">
        <v>28</v>
      </c>
      <c r="K607" s="211"/>
      <c r="L607" s="210" t="s">
        <v>28</v>
      </c>
      <c r="M607" s="210" t="s">
        <v>28</v>
      </c>
      <c r="N607" s="210" t="s">
        <v>28</v>
      </c>
      <c r="O607" s="210" t="s">
        <v>28</v>
      </c>
      <c r="P607" s="210" t="s">
        <v>265</v>
      </c>
      <c r="Q607" s="211"/>
      <c r="R607" s="60" t="str">
        <f t="shared" si="9"/>
        <v/>
      </c>
    </row>
    <row r="608" spans="2:18" s="78" customFormat="1" ht="13.9" customHeight="1" thickTop="1" thickBot="1" x14ac:dyDescent="0.25">
      <c r="B608" s="455"/>
      <c r="C608" s="462"/>
      <c r="D608" s="465"/>
      <c r="E608" s="472"/>
      <c r="F608" s="771"/>
      <c r="G608" s="217">
        <f>'Mapa de Risco'!H608</f>
        <v>0</v>
      </c>
      <c r="H608" s="772"/>
      <c r="I608" s="779"/>
      <c r="J608" s="210" t="s">
        <v>28</v>
      </c>
      <c r="K608" s="211"/>
      <c r="L608" s="210" t="s">
        <v>28</v>
      </c>
      <c r="M608" s="210" t="s">
        <v>28</v>
      </c>
      <c r="N608" s="210" t="s">
        <v>28</v>
      </c>
      <c r="O608" s="210" t="s">
        <v>28</v>
      </c>
      <c r="P608" s="210" t="s">
        <v>265</v>
      </c>
      <c r="Q608" s="211"/>
      <c r="R608" s="60" t="str">
        <f t="shared" si="9"/>
        <v/>
      </c>
    </row>
    <row r="609" spans="2:18" s="78" customFormat="1" ht="13.9" customHeight="1" thickTop="1" thickBot="1" x14ac:dyDescent="0.25">
      <c r="B609" s="455"/>
      <c r="C609" s="462"/>
      <c r="D609" s="465"/>
      <c r="E609" s="472"/>
      <c r="F609" s="771"/>
      <c r="G609" s="217">
        <f>'Mapa de Risco'!H609</f>
        <v>0</v>
      </c>
      <c r="H609" s="772"/>
      <c r="I609" s="779"/>
      <c r="J609" s="210" t="s">
        <v>28</v>
      </c>
      <c r="K609" s="211"/>
      <c r="L609" s="210" t="s">
        <v>28</v>
      </c>
      <c r="M609" s="210" t="s">
        <v>28</v>
      </c>
      <c r="N609" s="210" t="s">
        <v>28</v>
      </c>
      <c r="O609" s="210" t="s">
        <v>28</v>
      </c>
      <c r="P609" s="210" t="s">
        <v>265</v>
      </c>
      <c r="Q609" s="211"/>
      <c r="R609" s="60" t="str">
        <f t="shared" si="9"/>
        <v/>
      </c>
    </row>
    <row r="610" spans="2:18" s="78" customFormat="1" ht="13.9" customHeight="1" thickTop="1" thickBot="1" x14ac:dyDescent="0.25">
      <c r="B610" s="455"/>
      <c r="C610" s="462"/>
      <c r="D610" s="465"/>
      <c r="E610" s="472"/>
      <c r="F610" s="771"/>
      <c r="G610" s="217">
        <f>'Mapa de Risco'!H610</f>
        <v>0</v>
      </c>
      <c r="H610" s="772"/>
      <c r="I610" s="779"/>
      <c r="J610" s="210" t="s">
        <v>28</v>
      </c>
      <c r="K610" s="211"/>
      <c r="L610" s="210" t="s">
        <v>28</v>
      </c>
      <c r="M610" s="210" t="s">
        <v>28</v>
      </c>
      <c r="N610" s="210" t="s">
        <v>28</v>
      </c>
      <c r="O610" s="210" t="s">
        <v>28</v>
      </c>
      <c r="P610" s="210" t="s">
        <v>265</v>
      </c>
      <c r="Q610" s="211"/>
      <c r="R610" s="60" t="str">
        <f t="shared" si="9"/>
        <v/>
      </c>
    </row>
    <row r="611" spans="2:18" s="78" customFormat="1" ht="13.9" customHeight="1" thickTop="1" thickBot="1" x14ac:dyDescent="0.25">
      <c r="B611" s="455"/>
      <c r="C611" s="462"/>
      <c r="D611" s="466"/>
      <c r="E611" s="473"/>
      <c r="F611" s="771"/>
      <c r="G611" s="217">
        <f>'Mapa de Risco'!H611</f>
        <v>0</v>
      </c>
      <c r="H611" s="772"/>
      <c r="I611" s="780"/>
      <c r="J611" s="210" t="s">
        <v>28</v>
      </c>
      <c r="K611" s="211"/>
      <c r="L611" s="210" t="s">
        <v>28</v>
      </c>
      <c r="M611" s="210" t="s">
        <v>28</v>
      </c>
      <c r="N611" s="210" t="s">
        <v>28</v>
      </c>
      <c r="O611" s="210" t="s">
        <v>28</v>
      </c>
      <c r="P611" s="210" t="s">
        <v>265</v>
      </c>
      <c r="Q611" s="211"/>
      <c r="R611" s="60" t="str">
        <f t="shared" si="9"/>
        <v/>
      </c>
    </row>
    <row r="612" spans="2:18" s="78" customFormat="1" ht="13.9" customHeight="1" thickTop="1" thickBot="1" x14ac:dyDescent="0.25">
      <c r="B612" s="455"/>
      <c r="C612" s="462"/>
      <c r="D612" s="464" t="str">
        <f>'Mapa de Risco'!D612:D621</f>
        <v>FCS.05</v>
      </c>
      <c r="E612" s="471">
        <f>'Mapa de Risco'!E612:E621</f>
        <v>0</v>
      </c>
      <c r="F612" s="771" t="str">
        <f>'Mapa de Risco'!G612:G621</f>
        <v>Evento 61</v>
      </c>
      <c r="G612" s="217">
        <f>'Mapa de Risco'!H612</f>
        <v>0</v>
      </c>
      <c r="H612" s="772" t="str">
        <f>'Avaliar os Controles Existent.'!AD612:AD621</f>
        <v/>
      </c>
      <c r="I612" s="779">
        <f>'Plano de ação'!I612:I621</f>
        <v>0</v>
      </c>
      <c r="J612" s="210" t="s">
        <v>28</v>
      </c>
      <c r="K612" s="211"/>
      <c r="L612" s="210" t="s">
        <v>28</v>
      </c>
      <c r="M612" s="210" t="s">
        <v>28</v>
      </c>
      <c r="N612" s="210" t="s">
        <v>28</v>
      </c>
      <c r="O612" s="210" t="s">
        <v>28</v>
      </c>
      <c r="P612" s="210" t="s">
        <v>265</v>
      </c>
      <c r="Q612" s="211"/>
      <c r="R612" s="60" t="str">
        <f t="shared" si="9"/>
        <v/>
      </c>
    </row>
    <row r="613" spans="2:18" s="78" customFormat="1" ht="13.9" customHeight="1" thickTop="1" thickBot="1" x14ac:dyDescent="0.25">
      <c r="B613" s="455"/>
      <c r="C613" s="462"/>
      <c r="D613" s="465"/>
      <c r="E613" s="472"/>
      <c r="F613" s="771"/>
      <c r="G613" s="217">
        <f>'Mapa de Risco'!H613</f>
        <v>0</v>
      </c>
      <c r="H613" s="772"/>
      <c r="I613" s="779"/>
      <c r="J613" s="210" t="s">
        <v>28</v>
      </c>
      <c r="K613" s="211"/>
      <c r="L613" s="210" t="s">
        <v>28</v>
      </c>
      <c r="M613" s="210" t="s">
        <v>28</v>
      </c>
      <c r="N613" s="210" t="s">
        <v>28</v>
      </c>
      <c r="O613" s="210" t="s">
        <v>28</v>
      </c>
      <c r="P613" s="210" t="s">
        <v>265</v>
      </c>
      <c r="Q613" s="211"/>
      <c r="R613" s="60" t="str">
        <f t="shared" si="9"/>
        <v/>
      </c>
    </row>
    <row r="614" spans="2:18" s="78" customFormat="1" ht="13.9" customHeight="1" thickTop="1" thickBot="1" x14ac:dyDescent="0.25">
      <c r="B614" s="455"/>
      <c r="C614" s="462"/>
      <c r="D614" s="465"/>
      <c r="E614" s="472"/>
      <c r="F614" s="771"/>
      <c r="G614" s="217">
        <f>'Mapa de Risco'!H614</f>
        <v>0</v>
      </c>
      <c r="H614" s="772"/>
      <c r="I614" s="779"/>
      <c r="J614" s="210" t="s">
        <v>28</v>
      </c>
      <c r="K614" s="211"/>
      <c r="L614" s="210" t="s">
        <v>28</v>
      </c>
      <c r="M614" s="210" t="s">
        <v>28</v>
      </c>
      <c r="N614" s="210" t="s">
        <v>28</v>
      </c>
      <c r="O614" s="210" t="s">
        <v>28</v>
      </c>
      <c r="P614" s="210" t="s">
        <v>265</v>
      </c>
      <c r="Q614" s="211"/>
      <c r="R614" s="60" t="str">
        <f t="shared" si="9"/>
        <v/>
      </c>
    </row>
    <row r="615" spans="2:18" s="78" customFormat="1" ht="13.9" customHeight="1" thickTop="1" thickBot="1" x14ac:dyDescent="0.25">
      <c r="B615" s="455"/>
      <c r="C615" s="462"/>
      <c r="D615" s="465"/>
      <c r="E615" s="472"/>
      <c r="F615" s="771"/>
      <c r="G615" s="217">
        <f>'Mapa de Risco'!H615</f>
        <v>0</v>
      </c>
      <c r="H615" s="772"/>
      <c r="I615" s="779"/>
      <c r="J615" s="210" t="s">
        <v>28</v>
      </c>
      <c r="K615" s="211"/>
      <c r="L615" s="210" t="s">
        <v>28</v>
      </c>
      <c r="M615" s="210" t="s">
        <v>28</v>
      </c>
      <c r="N615" s="210" t="s">
        <v>28</v>
      </c>
      <c r="O615" s="210" t="s">
        <v>28</v>
      </c>
      <c r="P615" s="210" t="s">
        <v>265</v>
      </c>
      <c r="Q615" s="211"/>
      <c r="R615" s="60" t="str">
        <f t="shared" si="9"/>
        <v/>
      </c>
    </row>
    <row r="616" spans="2:18" s="78" customFormat="1" ht="13.9" customHeight="1" thickTop="1" thickBot="1" x14ac:dyDescent="0.25">
      <c r="B616" s="455"/>
      <c r="C616" s="462"/>
      <c r="D616" s="465"/>
      <c r="E616" s="472"/>
      <c r="F616" s="771"/>
      <c r="G616" s="217">
        <f>'Mapa de Risco'!H616</f>
        <v>0</v>
      </c>
      <c r="H616" s="772"/>
      <c r="I616" s="779"/>
      <c r="J616" s="210" t="s">
        <v>28</v>
      </c>
      <c r="K616" s="211"/>
      <c r="L616" s="210" t="s">
        <v>28</v>
      </c>
      <c r="M616" s="210" t="s">
        <v>28</v>
      </c>
      <c r="N616" s="210" t="s">
        <v>28</v>
      </c>
      <c r="O616" s="210" t="s">
        <v>28</v>
      </c>
      <c r="P616" s="210" t="s">
        <v>265</v>
      </c>
      <c r="Q616" s="211"/>
      <c r="R616" s="60" t="str">
        <f t="shared" si="9"/>
        <v/>
      </c>
    </row>
    <row r="617" spans="2:18" s="78" customFormat="1" ht="13.9" customHeight="1" thickTop="1" thickBot="1" x14ac:dyDescent="0.25">
      <c r="B617" s="455"/>
      <c r="C617" s="462"/>
      <c r="D617" s="465"/>
      <c r="E617" s="472"/>
      <c r="F617" s="771"/>
      <c r="G617" s="217">
        <f>'Mapa de Risco'!H617</f>
        <v>0</v>
      </c>
      <c r="H617" s="772"/>
      <c r="I617" s="779"/>
      <c r="J617" s="210" t="s">
        <v>28</v>
      </c>
      <c r="K617" s="211"/>
      <c r="L617" s="210" t="s">
        <v>28</v>
      </c>
      <c r="M617" s="210" t="s">
        <v>28</v>
      </c>
      <c r="N617" s="210" t="s">
        <v>28</v>
      </c>
      <c r="O617" s="210" t="s">
        <v>28</v>
      </c>
      <c r="P617" s="210" t="s">
        <v>265</v>
      </c>
      <c r="Q617" s="211"/>
      <c r="R617" s="60" t="str">
        <f t="shared" si="9"/>
        <v/>
      </c>
    </row>
    <row r="618" spans="2:18" s="78" customFormat="1" ht="13.9" customHeight="1" thickTop="1" thickBot="1" x14ac:dyDescent="0.25">
      <c r="B618" s="455"/>
      <c r="C618" s="462"/>
      <c r="D618" s="465"/>
      <c r="E618" s="472"/>
      <c r="F618" s="771"/>
      <c r="G618" s="217">
        <f>'Mapa de Risco'!H618</f>
        <v>0</v>
      </c>
      <c r="H618" s="772"/>
      <c r="I618" s="779"/>
      <c r="J618" s="210" t="s">
        <v>28</v>
      </c>
      <c r="K618" s="211"/>
      <c r="L618" s="210" t="s">
        <v>28</v>
      </c>
      <c r="M618" s="210" t="s">
        <v>28</v>
      </c>
      <c r="N618" s="210" t="s">
        <v>28</v>
      </c>
      <c r="O618" s="210" t="s">
        <v>28</v>
      </c>
      <c r="P618" s="210" t="s">
        <v>265</v>
      </c>
      <c r="Q618" s="211"/>
      <c r="R618" s="60" t="str">
        <f t="shared" si="9"/>
        <v/>
      </c>
    </row>
    <row r="619" spans="2:18" s="78" customFormat="1" ht="13.9" customHeight="1" thickTop="1" thickBot="1" x14ac:dyDescent="0.25">
      <c r="B619" s="455"/>
      <c r="C619" s="462"/>
      <c r="D619" s="465"/>
      <c r="E619" s="472"/>
      <c r="F619" s="771"/>
      <c r="G619" s="217">
        <f>'Mapa de Risco'!H619</f>
        <v>0</v>
      </c>
      <c r="H619" s="772"/>
      <c r="I619" s="779"/>
      <c r="J619" s="210" t="s">
        <v>28</v>
      </c>
      <c r="K619" s="211"/>
      <c r="L619" s="210" t="s">
        <v>28</v>
      </c>
      <c r="M619" s="210" t="s">
        <v>28</v>
      </c>
      <c r="N619" s="210" t="s">
        <v>28</v>
      </c>
      <c r="O619" s="210" t="s">
        <v>28</v>
      </c>
      <c r="P619" s="210" t="s">
        <v>265</v>
      </c>
      <c r="Q619" s="211"/>
      <c r="R619" s="60" t="str">
        <f t="shared" si="9"/>
        <v/>
      </c>
    </row>
    <row r="620" spans="2:18" s="78" customFormat="1" ht="13.9" customHeight="1" thickTop="1" thickBot="1" x14ac:dyDescent="0.25">
      <c r="B620" s="455"/>
      <c r="C620" s="462"/>
      <c r="D620" s="465"/>
      <c r="E620" s="472"/>
      <c r="F620" s="771"/>
      <c r="G620" s="217">
        <f>'Mapa de Risco'!H620</f>
        <v>0</v>
      </c>
      <c r="H620" s="772"/>
      <c r="I620" s="779"/>
      <c r="J620" s="210" t="s">
        <v>28</v>
      </c>
      <c r="K620" s="211"/>
      <c r="L620" s="210" t="s">
        <v>28</v>
      </c>
      <c r="M620" s="210" t="s">
        <v>28</v>
      </c>
      <c r="N620" s="210" t="s">
        <v>28</v>
      </c>
      <c r="O620" s="210" t="s">
        <v>28</v>
      </c>
      <c r="P620" s="210" t="s">
        <v>265</v>
      </c>
      <c r="Q620" s="211"/>
      <c r="R620" s="60" t="str">
        <f t="shared" si="9"/>
        <v/>
      </c>
    </row>
    <row r="621" spans="2:18" s="78" customFormat="1" ht="13.9" customHeight="1" thickTop="1" thickBot="1" x14ac:dyDescent="0.25">
      <c r="B621" s="455"/>
      <c r="C621" s="462"/>
      <c r="D621" s="466"/>
      <c r="E621" s="473"/>
      <c r="F621" s="771"/>
      <c r="G621" s="217">
        <f>'Mapa de Risco'!H621</f>
        <v>0</v>
      </c>
      <c r="H621" s="772"/>
      <c r="I621" s="780"/>
      <c r="J621" s="210" t="s">
        <v>28</v>
      </c>
      <c r="K621" s="211"/>
      <c r="L621" s="210" t="s">
        <v>28</v>
      </c>
      <c r="M621" s="210" t="s">
        <v>28</v>
      </c>
      <c r="N621" s="210" t="s">
        <v>28</v>
      </c>
      <c r="O621" s="210" t="s">
        <v>28</v>
      </c>
      <c r="P621" s="210" t="s">
        <v>265</v>
      </c>
      <c r="Q621" s="211"/>
      <c r="R621" s="60" t="str">
        <f t="shared" si="9"/>
        <v/>
      </c>
    </row>
    <row r="622" spans="2:18" s="78" customFormat="1" ht="13.9" customHeight="1" thickTop="1" thickBot="1" x14ac:dyDescent="0.25">
      <c r="B622" s="455"/>
      <c r="C622" s="462"/>
      <c r="D622" s="464" t="str">
        <f>'Mapa de Risco'!D622:D631</f>
        <v>FCS.06</v>
      </c>
      <c r="E622" s="471">
        <f>'Mapa de Risco'!E622:E631</f>
        <v>0</v>
      </c>
      <c r="F622" s="771" t="str">
        <f>'Mapa de Risco'!G622:G631</f>
        <v>Evento 62</v>
      </c>
      <c r="G622" s="217">
        <f>'Mapa de Risco'!H622</f>
        <v>0</v>
      </c>
      <c r="H622" s="772" t="str">
        <f>'Avaliar os Controles Existent.'!AD622:AD631</f>
        <v/>
      </c>
      <c r="I622" s="779">
        <f>'Plano de ação'!I622:I631</f>
        <v>0</v>
      </c>
      <c r="J622" s="210" t="s">
        <v>28</v>
      </c>
      <c r="K622" s="211"/>
      <c r="L622" s="210" t="s">
        <v>28</v>
      </c>
      <c r="M622" s="210" t="s">
        <v>28</v>
      </c>
      <c r="N622" s="210" t="s">
        <v>28</v>
      </c>
      <c r="O622" s="210" t="s">
        <v>28</v>
      </c>
      <c r="P622" s="210" t="s">
        <v>265</v>
      </c>
      <c r="Q622" s="211"/>
      <c r="R622" s="60" t="str">
        <f t="shared" si="9"/>
        <v/>
      </c>
    </row>
    <row r="623" spans="2:18" s="78" customFormat="1" ht="13.9" customHeight="1" thickTop="1" thickBot="1" x14ac:dyDescent="0.25">
      <c r="B623" s="455"/>
      <c r="C623" s="462"/>
      <c r="D623" s="465"/>
      <c r="E623" s="472"/>
      <c r="F623" s="771"/>
      <c r="G623" s="217">
        <f>'Mapa de Risco'!H623</f>
        <v>0</v>
      </c>
      <c r="H623" s="772"/>
      <c r="I623" s="779"/>
      <c r="J623" s="210" t="s">
        <v>28</v>
      </c>
      <c r="K623" s="211"/>
      <c r="L623" s="210" t="s">
        <v>28</v>
      </c>
      <c r="M623" s="210" t="s">
        <v>28</v>
      </c>
      <c r="N623" s="210" t="s">
        <v>28</v>
      </c>
      <c r="O623" s="210" t="s">
        <v>28</v>
      </c>
      <c r="P623" s="210" t="s">
        <v>265</v>
      </c>
      <c r="Q623" s="211"/>
      <c r="R623" s="60" t="str">
        <f t="shared" si="9"/>
        <v/>
      </c>
    </row>
    <row r="624" spans="2:18" s="78" customFormat="1" ht="13.9" customHeight="1" thickTop="1" thickBot="1" x14ac:dyDescent="0.25">
      <c r="B624" s="455"/>
      <c r="C624" s="462"/>
      <c r="D624" s="465"/>
      <c r="E624" s="472"/>
      <c r="F624" s="771"/>
      <c r="G624" s="217">
        <f>'Mapa de Risco'!H624</f>
        <v>0</v>
      </c>
      <c r="H624" s="772"/>
      <c r="I624" s="779"/>
      <c r="J624" s="210" t="s">
        <v>28</v>
      </c>
      <c r="K624" s="211"/>
      <c r="L624" s="210" t="s">
        <v>28</v>
      </c>
      <c r="M624" s="210" t="s">
        <v>28</v>
      </c>
      <c r="N624" s="210" t="s">
        <v>28</v>
      </c>
      <c r="O624" s="210" t="s">
        <v>28</v>
      </c>
      <c r="P624" s="210" t="s">
        <v>265</v>
      </c>
      <c r="Q624" s="211"/>
      <c r="R624" s="60" t="str">
        <f t="shared" si="9"/>
        <v/>
      </c>
    </row>
    <row r="625" spans="2:18" s="78" customFormat="1" ht="13.9" customHeight="1" thickTop="1" thickBot="1" x14ac:dyDescent="0.25">
      <c r="B625" s="455"/>
      <c r="C625" s="462"/>
      <c r="D625" s="465"/>
      <c r="E625" s="472"/>
      <c r="F625" s="771"/>
      <c r="G625" s="217">
        <f>'Mapa de Risco'!H625</f>
        <v>0</v>
      </c>
      <c r="H625" s="772"/>
      <c r="I625" s="779"/>
      <c r="J625" s="210" t="s">
        <v>28</v>
      </c>
      <c r="K625" s="211"/>
      <c r="L625" s="210" t="s">
        <v>28</v>
      </c>
      <c r="M625" s="210" t="s">
        <v>28</v>
      </c>
      <c r="N625" s="210" t="s">
        <v>28</v>
      </c>
      <c r="O625" s="210" t="s">
        <v>28</v>
      </c>
      <c r="P625" s="210" t="s">
        <v>265</v>
      </c>
      <c r="Q625" s="211"/>
      <c r="R625" s="60" t="str">
        <f t="shared" si="9"/>
        <v/>
      </c>
    </row>
    <row r="626" spans="2:18" s="78" customFormat="1" ht="13.9" customHeight="1" thickTop="1" thickBot="1" x14ac:dyDescent="0.25">
      <c r="B626" s="455"/>
      <c r="C626" s="462"/>
      <c r="D626" s="465"/>
      <c r="E626" s="472"/>
      <c r="F626" s="771"/>
      <c r="G626" s="217">
        <f>'Mapa de Risco'!H626</f>
        <v>0</v>
      </c>
      <c r="H626" s="772"/>
      <c r="I626" s="779"/>
      <c r="J626" s="210" t="s">
        <v>28</v>
      </c>
      <c r="K626" s="211"/>
      <c r="L626" s="210" t="s">
        <v>28</v>
      </c>
      <c r="M626" s="210" t="s">
        <v>28</v>
      </c>
      <c r="N626" s="210" t="s">
        <v>28</v>
      </c>
      <c r="O626" s="210" t="s">
        <v>28</v>
      </c>
      <c r="P626" s="210" t="s">
        <v>265</v>
      </c>
      <c r="Q626" s="211"/>
      <c r="R626" s="60" t="str">
        <f t="shared" si="9"/>
        <v/>
      </c>
    </row>
    <row r="627" spans="2:18" s="78" customFormat="1" ht="13.9" customHeight="1" thickTop="1" thickBot="1" x14ac:dyDescent="0.25">
      <c r="B627" s="455"/>
      <c r="C627" s="462"/>
      <c r="D627" s="465"/>
      <c r="E627" s="472"/>
      <c r="F627" s="771"/>
      <c r="G627" s="217">
        <f>'Mapa de Risco'!H627</f>
        <v>0</v>
      </c>
      <c r="H627" s="772"/>
      <c r="I627" s="779"/>
      <c r="J627" s="210" t="s">
        <v>28</v>
      </c>
      <c r="K627" s="211"/>
      <c r="L627" s="210" t="s">
        <v>28</v>
      </c>
      <c r="M627" s="210" t="s">
        <v>28</v>
      </c>
      <c r="N627" s="210" t="s">
        <v>28</v>
      </c>
      <c r="O627" s="210" t="s">
        <v>28</v>
      </c>
      <c r="P627" s="210" t="s">
        <v>265</v>
      </c>
      <c r="Q627" s="211"/>
      <c r="R627" s="60" t="str">
        <f t="shared" si="9"/>
        <v/>
      </c>
    </row>
    <row r="628" spans="2:18" s="78" customFormat="1" ht="13.9" customHeight="1" thickTop="1" thickBot="1" x14ac:dyDescent="0.25">
      <c r="B628" s="455"/>
      <c r="C628" s="462"/>
      <c r="D628" s="465"/>
      <c r="E628" s="472"/>
      <c r="F628" s="771"/>
      <c r="G628" s="217">
        <f>'Mapa de Risco'!H628</f>
        <v>0</v>
      </c>
      <c r="H628" s="772"/>
      <c r="I628" s="779"/>
      <c r="J628" s="210" t="s">
        <v>28</v>
      </c>
      <c r="K628" s="211"/>
      <c r="L628" s="210" t="s">
        <v>28</v>
      </c>
      <c r="M628" s="210" t="s">
        <v>28</v>
      </c>
      <c r="N628" s="210" t="s">
        <v>28</v>
      </c>
      <c r="O628" s="210" t="s">
        <v>28</v>
      </c>
      <c r="P628" s="210" t="s">
        <v>265</v>
      </c>
      <c r="Q628" s="211"/>
      <c r="R628" s="60" t="str">
        <f t="shared" si="9"/>
        <v/>
      </c>
    </row>
    <row r="629" spans="2:18" s="78" customFormat="1" ht="13.9" customHeight="1" thickTop="1" thickBot="1" x14ac:dyDescent="0.25">
      <c r="B629" s="455"/>
      <c r="C629" s="462"/>
      <c r="D629" s="465"/>
      <c r="E629" s="472"/>
      <c r="F629" s="771"/>
      <c r="G629" s="217">
        <f>'Mapa de Risco'!H629</f>
        <v>0</v>
      </c>
      <c r="H629" s="772"/>
      <c r="I629" s="779"/>
      <c r="J629" s="210" t="s">
        <v>28</v>
      </c>
      <c r="K629" s="211"/>
      <c r="L629" s="210" t="s">
        <v>28</v>
      </c>
      <c r="M629" s="210" t="s">
        <v>28</v>
      </c>
      <c r="N629" s="210" t="s">
        <v>28</v>
      </c>
      <c r="O629" s="210" t="s">
        <v>28</v>
      </c>
      <c r="P629" s="210" t="s">
        <v>265</v>
      </c>
      <c r="Q629" s="211"/>
      <c r="R629" s="60" t="str">
        <f t="shared" si="9"/>
        <v/>
      </c>
    </row>
    <row r="630" spans="2:18" s="78" customFormat="1" ht="13.9" customHeight="1" thickTop="1" thickBot="1" x14ac:dyDescent="0.25">
      <c r="B630" s="455"/>
      <c r="C630" s="462"/>
      <c r="D630" s="465"/>
      <c r="E630" s="472"/>
      <c r="F630" s="771"/>
      <c r="G630" s="217">
        <f>'Mapa de Risco'!H630</f>
        <v>0</v>
      </c>
      <c r="H630" s="772"/>
      <c r="I630" s="779"/>
      <c r="J630" s="210" t="s">
        <v>28</v>
      </c>
      <c r="K630" s="211"/>
      <c r="L630" s="210" t="s">
        <v>28</v>
      </c>
      <c r="M630" s="210" t="s">
        <v>28</v>
      </c>
      <c r="N630" s="210" t="s">
        <v>28</v>
      </c>
      <c r="O630" s="210" t="s">
        <v>28</v>
      </c>
      <c r="P630" s="210" t="s">
        <v>265</v>
      </c>
      <c r="Q630" s="211"/>
      <c r="R630" s="60" t="str">
        <f t="shared" si="9"/>
        <v/>
      </c>
    </row>
    <row r="631" spans="2:18" s="78" customFormat="1" ht="13.9" customHeight="1" thickTop="1" thickBot="1" x14ac:dyDescent="0.25">
      <c r="B631" s="455"/>
      <c r="C631" s="462"/>
      <c r="D631" s="466"/>
      <c r="E631" s="473"/>
      <c r="F631" s="771"/>
      <c r="G631" s="217">
        <f>'Mapa de Risco'!H631</f>
        <v>0</v>
      </c>
      <c r="H631" s="772"/>
      <c r="I631" s="780"/>
      <c r="J631" s="210" t="s">
        <v>28</v>
      </c>
      <c r="K631" s="211"/>
      <c r="L631" s="210" t="s">
        <v>28</v>
      </c>
      <c r="M631" s="210" t="s">
        <v>28</v>
      </c>
      <c r="N631" s="210" t="s">
        <v>28</v>
      </c>
      <c r="O631" s="210" t="s">
        <v>28</v>
      </c>
      <c r="P631" s="210" t="s">
        <v>265</v>
      </c>
      <c r="Q631" s="211"/>
      <c r="R631" s="60" t="str">
        <f t="shared" si="9"/>
        <v/>
      </c>
    </row>
    <row r="632" spans="2:18" s="78" customFormat="1" ht="13.9" customHeight="1" thickTop="1" thickBot="1" x14ac:dyDescent="0.25">
      <c r="B632" s="455"/>
      <c r="C632" s="462"/>
      <c r="D632" s="464" t="str">
        <f>'Mapa de Risco'!D632:D641</f>
        <v>FCS.07</v>
      </c>
      <c r="E632" s="471">
        <f>'Mapa de Risco'!E632:E641</f>
        <v>0</v>
      </c>
      <c r="F632" s="771" t="str">
        <f>'Mapa de Risco'!G632:G641</f>
        <v>Evento 63</v>
      </c>
      <c r="G632" s="217">
        <f>'Mapa de Risco'!H632</f>
        <v>0</v>
      </c>
      <c r="H632" s="772" t="str">
        <f>'Avaliar os Controles Existent.'!AD632:AD641</f>
        <v/>
      </c>
      <c r="I632" s="779">
        <f>'Plano de ação'!I632:I641</f>
        <v>0</v>
      </c>
      <c r="J632" s="210" t="s">
        <v>28</v>
      </c>
      <c r="K632" s="211"/>
      <c r="L632" s="210" t="s">
        <v>28</v>
      </c>
      <c r="M632" s="210" t="s">
        <v>28</v>
      </c>
      <c r="N632" s="210" t="s">
        <v>28</v>
      </c>
      <c r="O632" s="210" t="s">
        <v>28</v>
      </c>
      <c r="P632" s="210" t="s">
        <v>265</v>
      </c>
      <c r="Q632" s="211"/>
      <c r="R632" s="60" t="str">
        <f t="shared" si="9"/>
        <v/>
      </c>
    </row>
    <row r="633" spans="2:18" s="78" customFormat="1" ht="13.9" customHeight="1" thickTop="1" thickBot="1" x14ac:dyDescent="0.25">
      <c r="B633" s="455"/>
      <c r="C633" s="462"/>
      <c r="D633" s="465"/>
      <c r="E633" s="472"/>
      <c r="F633" s="771"/>
      <c r="G633" s="217">
        <f>'Mapa de Risco'!H633</f>
        <v>0</v>
      </c>
      <c r="H633" s="772"/>
      <c r="I633" s="779"/>
      <c r="J633" s="210" t="s">
        <v>28</v>
      </c>
      <c r="K633" s="211"/>
      <c r="L633" s="210" t="s">
        <v>28</v>
      </c>
      <c r="M633" s="210" t="s">
        <v>28</v>
      </c>
      <c r="N633" s="210" t="s">
        <v>28</v>
      </c>
      <c r="O633" s="210" t="s">
        <v>28</v>
      </c>
      <c r="P633" s="210" t="s">
        <v>265</v>
      </c>
      <c r="Q633" s="211"/>
      <c r="R633" s="60" t="str">
        <f t="shared" si="9"/>
        <v/>
      </c>
    </row>
    <row r="634" spans="2:18" s="78" customFormat="1" ht="13.9" customHeight="1" thickTop="1" thickBot="1" x14ac:dyDescent="0.25">
      <c r="B634" s="455"/>
      <c r="C634" s="462"/>
      <c r="D634" s="465"/>
      <c r="E634" s="472"/>
      <c r="F634" s="771"/>
      <c r="G634" s="217">
        <f>'Mapa de Risco'!H634</f>
        <v>0</v>
      </c>
      <c r="H634" s="772"/>
      <c r="I634" s="779"/>
      <c r="J634" s="210" t="s">
        <v>28</v>
      </c>
      <c r="K634" s="211"/>
      <c r="L634" s="210" t="s">
        <v>28</v>
      </c>
      <c r="M634" s="210" t="s">
        <v>28</v>
      </c>
      <c r="N634" s="210" t="s">
        <v>28</v>
      </c>
      <c r="O634" s="210" t="s">
        <v>28</v>
      </c>
      <c r="P634" s="210" t="s">
        <v>265</v>
      </c>
      <c r="Q634" s="211"/>
      <c r="R634" s="60" t="str">
        <f t="shared" si="9"/>
        <v/>
      </c>
    </row>
    <row r="635" spans="2:18" s="78" customFormat="1" ht="13.9" customHeight="1" thickTop="1" thickBot="1" x14ac:dyDescent="0.25">
      <c r="B635" s="455"/>
      <c r="C635" s="462"/>
      <c r="D635" s="465"/>
      <c r="E635" s="472"/>
      <c r="F635" s="771"/>
      <c r="G635" s="217">
        <f>'Mapa de Risco'!H635</f>
        <v>0</v>
      </c>
      <c r="H635" s="772"/>
      <c r="I635" s="779"/>
      <c r="J635" s="210" t="s">
        <v>28</v>
      </c>
      <c r="K635" s="211"/>
      <c r="L635" s="210" t="s">
        <v>28</v>
      </c>
      <c r="M635" s="210" t="s">
        <v>28</v>
      </c>
      <c r="N635" s="210" t="s">
        <v>28</v>
      </c>
      <c r="O635" s="210" t="s">
        <v>28</v>
      </c>
      <c r="P635" s="210" t="s">
        <v>265</v>
      </c>
      <c r="Q635" s="211"/>
      <c r="R635" s="60" t="str">
        <f t="shared" si="9"/>
        <v/>
      </c>
    </row>
    <row r="636" spans="2:18" s="78" customFormat="1" ht="13.9" customHeight="1" thickTop="1" thickBot="1" x14ac:dyDescent="0.25">
      <c r="B636" s="455"/>
      <c r="C636" s="462"/>
      <c r="D636" s="465"/>
      <c r="E636" s="472"/>
      <c r="F636" s="771"/>
      <c r="G636" s="217">
        <f>'Mapa de Risco'!H636</f>
        <v>0</v>
      </c>
      <c r="H636" s="772"/>
      <c r="I636" s="779"/>
      <c r="J636" s="210" t="s">
        <v>28</v>
      </c>
      <c r="K636" s="211"/>
      <c r="L636" s="210" t="s">
        <v>28</v>
      </c>
      <c r="M636" s="210" t="s">
        <v>28</v>
      </c>
      <c r="N636" s="210" t="s">
        <v>28</v>
      </c>
      <c r="O636" s="210" t="s">
        <v>28</v>
      </c>
      <c r="P636" s="210" t="s">
        <v>265</v>
      </c>
      <c r="Q636" s="211"/>
      <c r="R636" s="60" t="str">
        <f t="shared" si="9"/>
        <v/>
      </c>
    </row>
    <row r="637" spans="2:18" s="78" customFormat="1" ht="13.9" customHeight="1" thickTop="1" thickBot="1" x14ac:dyDescent="0.25">
      <c r="B637" s="455"/>
      <c r="C637" s="462"/>
      <c r="D637" s="465"/>
      <c r="E637" s="472"/>
      <c r="F637" s="771"/>
      <c r="G637" s="217">
        <f>'Mapa de Risco'!H637</f>
        <v>0</v>
      </c>
      <c r="H637" s="772"/>
      <c r="I637" s="779"/>
      <c r="J637" s="210" t="s">
        <v>28</v>
      </c>
      <c r="K637" s="211"/>
      <c r="L637" s="210" t="s">
        <v>28</v>
      </c>
      <c r="M637" s="210" t="s">
        <v>28</v>
      </c>
      <c r="N637" s="210" t="s">
        <v>28</v>
      </c>
      <c r="O637" s="210" t="s">
        <v>28</v>
      </c>
      <c r="P637" s="210" t="s">
        <v>265</v>
      </c>
      <c r="Q637" s="211"/>
      <c r="R637" s="60" t="str">
        <f t="shared" si="9"/>
        <v/>
      </c>
    </row>
    <row r="638" spans="2:18" s="78" customFormat="1" ht="13.9" customHeight="1" thickTop="1" thickBot="1" x14ac:dyDescent="0.25">
      <c r="B638" s="455"/>
      <c r="C638" s="462"/>
      <c r="D638" s="465"/>
      <c r="E638" s="472"/>
      <c r="F638" s="771"/>
      <c r="G638" s="217">
        <f>'Mapa de Risco'!H638</f>
        <v>0</v>
      </c>
      <c r="H638" s="772"/>
      <c r="I638" s="779"/>
      <c r="J638" s="210" t="s">
        <v>28</v>
      </c>
      <c r="K638" s="211"/>
      <c r="L638" s="210" t="s">
        <v>28</v>
      </c>
      <c r="M638" s="210" t="s">
        <v>28</v>
      </c>
      <c r="N638" s="210" t="s">
        <v>28</v>
      </c>
      <c r="O638" s="210" t="s">
        <v>28</v>
      </c>
      <c r="P638" s="210" t="s">
        <v>265</v>
      </c>
      <c r="Q638" s="211"/>
      <c r="R638" s="60" t="str">
        <f t="shared" si="9"/>
        <v/>
      </c>
    </row>
    <row r="639" spans="2:18" s="78" customFormat="1" ht="13.9" customHeight="1" thickTop="1" thickBot="1" x14ac:dyDescent="0.25">
      <c r="B639" s="455"/>
      <c r="C639" s="462"/>
      <c r="D639" s="465"/>
      <c r="E639" s="472"/>
      <c r="F639" s="771"/>
      <c r="G639" s="217">
        <f>'Mapa de Risco'!H639</f>
        <v>0</v>
      </c>
      <c r="H639" s="772"/>
      <c r="I639" s="779"/>
      <c r="J639" s="210" t="s">
        <v>28</v>
      </c>
      <c r="K639" s="211"/>
      <c r="L639" s="210" t="s">
        <v>28</v>
      </c>
      <c r="M639" s="210" t="s">
        <v>28</v>
      </c>
      <c r="N639" s="210" t="s">
        <v>28</v>
      </c>
      <c r="O639" s="210" t="s">
        <v>28</v>
      </c>
      <c r="P639" s="210" t="s">
        <v>265</v>
      </c>
      <c r="Q639" s="211"/>
      <c r="R639" s="60" t="str">
        <f t="shared" si="9"/>
        <v/>
      </c>
    </row>
    <row r="640" spans="2:18" s="78" customFormat="1" ht="13.9" customHeight="1" thickTop="1" thickBot="1" x14ac:dyDescent="0.25">
      <c r="B640" s="455"/>
      <c r="C640" s="462"/>
      <c r="D640" s="465"/>
      <c r="E640" s="472"/>
      <c r="F640" s="771"/>
      <c r="G640" s="217">
        <f>'Mapa de Risco'!H640</f>
        <v>0</v>
      </c>
      <c r="H640" s="772"/>
      <c r="I640" s="779"/>
      <c r="J640" s="210" t="s">
        <v>28</v>
      </c>
      <c r="K640" s="211"/>
      <c r="L640" s="210" t="s">
        <v>28</v>
      </c>
      <c r="M640" s="210" t="s">
        <v>28</v>
      </c>
      <c r="N640" s="210" t="s">
        <v>28</v>
      </c>
      <c r="O640" s="210" t="s">
        <v>28</v>
      </c>
      <c r="P640" s="210" t="s">
        <v>265</v>
      </c>
      <c r="Q640" s="211"/>
      <c r="R640" s="60" t="str">
        <f t="shared" si="9"/>
        <v/>
      </c>
    </row>
    <row r="641" spans="2:18" s="78" customFormat="1" ht="13.9" customHeight="1" thickTop="1" thickBot="1" x14ac:dyDescent="0.25">
      <c r="B641" s="455"/>
      <c r="C641" s="462"/>
      <c r="D641" s="466"/>
      <c r="E641" s="473"/>
      <c r="F641" s="771"/>
      <c r="G641" s="217">
        <f>'Mapa de Risco'!H641</f>
        <v>0</v>
      </c>
      <c r="H641" s="772"/>
      <c r="I641" s="780"/>
      <c r="J641" s="210" t="s">
        <v>28</v>
      </c>
      <c r="K641" s="211"/>
      <c r="L641" s="210" t="s">
        <v>28</v>
      </c>
      <c r="M641" s="210" t="s">
        <v>28</v>
      </c>
      <c r="N641" s="210" t="s">
        <v>28</v>
      </c>
      <c r="O641" s="210" t="s">
        <v>28</v>
      </c>
      <c r="P641" s="210" t="s">
        <v>265</v>
      </c>
      <c r="Q641" s="211"/>
      <c r="R641" s="60" t="str">
        <f t="shared" si="9"/>
        <v/>
      </c>
    </row>
    <row r="642" spans="2:18" s="78" customFormat="1" ht="13.9" customHeight="1" thickTop="1" thickBot="1" x14ac:dyDescent="0.25">
      <c r="B642" s="455"/>
      <c r="C642" s="462"/>
      <c r="D642" s="464" t="str">
        <f>'Mapa de Risco'!D642:D651</f>
        <v>FCS.08</v>
      </c>
      <c r="E642" s="471">
        <f>'Mapa de Risco'!E642:E651</f>
        <v>0</v>
      </c>
      <c r="F642" s="771" t="str">
        <f>'Mapa de Risco'!G642:G651</f>
        <v>Evento 64</v>
      </c>
      <c r="G642" s="217">
        <f>'Mapa de Risco'!H642</f>
        <v>0</v>
      </c>
      <c r="H642" s="772" t="str">
        <f>'Avaliar os Controles Existent.'!AD642:AD651</f>
        <v/>
      </c>
      <c r="I642" s="779">
        <f>'Plano de ação'!I642:I651</f>
        <v>0</v>
      </c>
      <c r="J642" s="210" t="s">
        <v>28</v>
      </c>
      <c r="K642" s="211"/>
      <c r="L642" s="210" t="s">
        <v>28</v>
      </c>
      <c r="M642" s="210" t="s">
        <v>28</v>
      </c>
      <c r="N642" s="210" t="s">
        <v>28</v>
      </c>
      <c r="O642" s="210" t="s">
        <v>28</v>
      </c>
      <c r="P642" s="210" t="s">
        <v>265</v>
      </c>
      <c r="Q642" s="211"/>
      <c r="R642" s="60" t="str">
        <f t="shared" si="9"/>
        <v/>
      </c>
    </row>
    <row r="643" spans="2:18" s="78" customFormat="1" ht="13.9" customHeight="1" thickTop="1" thickBot="1" x14ac:dyDescent="0.25">
      <c r="B643" s="455"/>
      <c r="C643" s="462"/>
      <c r="D643" s="465"/>
      <c r="E643" s="472"/>
      <c r="F643" s="771"/>
      <c r="G643" s="217">
        <f>'Mapa de Risco'!H643</f>
        <v>0</v>
      </c>
      <c r="H643" s="772"/>
      <c r="I643" s="779"/>
      <c r="J643" s="210" t="s">
        <v>28</v>
      </c>
      <c r="K643" s="211"/>
      <c r="L643" s="210" t="s">
        <v>28</v>
      </c>
      <c r="M643" s="210" t="s">
        <v>28</v>
      </c>
      <c r="N643" s="210" t="s">
        <v>28</v>
      </c>
      <c r="O643" s="210" t="s">
        <v>28</v>
      </c>
      <c r="P643" s="210" t="s">
        <v>265</v>
      </c>
      <c r="Q643" s="211"/>
      <c r="R643" s="60" t="str">
        <f t="shared" si="9"/>
        <v/>
      </c>
    </row>
    <row r="644" spans="2:18" s="78" customFormat="1" ht="13.9" customHeight="1" thickTop="1" thickBot="1" x14ac:dyDescent="0.25">
      <c r="B644" s="455"/>
      <c r="C644" s="462"/>
      <c r="D644" s="465"/>
      <c r="E644" s="472"/>
      <c r="F644" s="771"/>
      <c r="G644" s="217">
        <f>'Mapa de Risco'!H644</f>
        <v>0</v>
      </c>
      <c r="H644" s="772"/>
      <c r="I644" s="779"/>
      <c r="J644" s="210" t="s">
        <v>28</v>
      </c>
      <c r="K644" s="211"/>
      <c r="L644" s="210" t="s">
        <v>28</v>
      </c>
      <c r="M644" s="210" t="s">
        <v>28</v>
      </c>
      <c r="N644" s="210" t="s">
        <v>28</v>
      </c>
      <c r="O644" s="210" t="s">
        <v>28</v>
      </c>
      <c r="P644" s="210" t="s">
        <v>265</v>
      </c>
      <c r="Q644" s="211"/>
      <c r="R644" s="60" t="str">
        <f t="shared" si="9"/>
        <v/>
      </c>
    </row>
    <row r="645" spans="2:18" s="78" customFormat="1" ht="13.9" customHeight="1" thickTop="1" thickBot="1" x14ac:dyDescent="0.25">
      <c r="B645" s="455"/>
      <c r="C645" s="462"/>
      <c r="D645" s="465"/>
      <c r="E645" s="472"/>
      <c r="F645" s="771"/>
      <c r="G645" s="217">
        <f>'Mapa de Risco'!H645</f>
        <v>0</v>
      </c>
      <c r="H645" s="772"/>
      <c r="I645" s="779"/>
      <c r="J645" s="210" t="s">
        <v>28</v>
      </c>
      <c r="K645" s="211"/>
      <c r="L645" s="210" t="s">
        <v>28</v>
      </c>
      <c r="M645" s="210" t="s">
        <v>28</v>
      </c>
      <c r="N645" s="210" t="s">
        <v>28</v>
      </c>
      <c r="O645" s="210" t="s">
        <v>28</v>
      </c>
      <c r="P645" s="210" t="s">
        <v>265</v>
      </c>
      <c r="Q645" s="211"/>
      <c r="R645" s="60" t="str">
        <f t="shared" si="9"/>
        <v/>
      </c>
    </row>
    <row r="646" spans="2:18" s="78" customFormat="1" ht="13.9" customHeight="1" thickTop="1" thickBot="1" x14ac:dyDescent="0.25">
      <c r="B646" s="455"/>
      <c r="C646" s="462"/>
      <c r="D646" s="465"/>
      <c r="E646" s="472"/>
      <c r="F646" s="771"/>
      <c r="G646" s="217">
        <f>'Mapa de Risco'!H646</f>
        <v>0</v>
      </c>
      <c r="H646" s="772"/>
      <c r="I646" s="779"/>
      <c r="J646" s="210" t="s">
        <v>28</v>
      </c>
      <c r="K646" s="211"/>
      <c r="L646" s="210" t="s">
        <v>28</v>
      </c>
      <c r="M646" s="210" t="s">
        <v>28</v>
      </c>
      <c r="N646" s="210" t="s">
        <v>28</v>
      </c>
      <c r="O646" s="210" t="s">
        <v>28</v>
      </c>
      <c r="P646" s="210" t="s">
        <v>265</v>
      </c>
      <c r="Q646" s="211"/>
      <c r="R646" s="60" t="str">
        <f t="shared" si="9"/>
        <v/>
      </c>
    </row>
    <row r="647" spans="2:18" s="78" customFormat="1" ht="13.9" customHeight="1" thickTop="1" thickBot="1" x14ac:dyDescent="0.25">
      <c r="B647" s="455"/>
      <c r="C647" s="462"/>
      <c r="D647" s="465"/>
      <c r="E647" s="472"/>
      <c r="F647" s="771"/>
      <c r="G647" s="217">
        <f>'Mapa de Risco'!H647</f>
        <v>0</v>
      </c>
      <c r="H647" s="772"/>
      <c r="I647" s="779"/>
      <c r="J647" s="210" t="s">
        <v>28</v>
      </c>
      <c r="K647" s="211"/>
      <c r="L647" s="210" t="s">
        <v>28</v>
      </c>
      <c r="M647" s="210" t="s">
        <v>28</v>
      </c>
      <c r="N647" s="210" t="s">
        <v>28</v>
      </c>
      <c r="O647" s="210" t="s">
        <v>28</v>
      </c>
      <c r="P647" s="210" t="s">
        <v>265</v>
      </c>
      <c r="Q647" s="211"/>
      <c r="R647" s="60" t="str">
        <f t="shared" si="9"/>
        <v/>
      </c>
    </row>
    <row r="648" spans="2:18" s="78" customFormat="1" ht="13.9" customHeight="1" thickTop="1" thickBot="1" x14ac:dyDescent="0.25">
      <c r="B648" s="455"/>
      <c r="C648" s="462"/>
      <c r="D648" s="465"/>
      <c r="E648" s="472"/>
      <c r="F648" s="771"/>
      <c r="G648" s="217">
        <f>'Mapa de Risco'!H648</f>
        <v>0</v>
      </c>
      <c r="H648" s="772"/>
      <c r="I648" s="779"/>
      <c r="J648" s="210" t="s">
        <v>28</v>
      </c>
      <c r="K648" s="211"/>
      <c r="L648" s="210" t="s">
        <v>28</v>
      </c>
      <c r="M648" s="210" t="s">
        <v>28</v>
      </c>
      <c r="N648" s="210" t="s">
        <v>28</v>
      </c>
      <c r="O648" s="210" t="s">
        <v>28</v>
      </c>
      <c r="P648" s="210" t="s">
        <v>265</v>
      </c>
      <c r="Q648" s="211"/>
      <c r="R648" s="60" t="str">
        <f t="shared" si="9"/>
        <v/>
      </c>
    </row>
    <row r="649" spans="2:18" s="78" customFormat="1" ht="13.9" customHeight="1" thickTop="1" thickBot="1" x14ac:dyDescent="0.25">
      <c r="B649" s="455"/>
      <c r="C649" s="462"/>
      <c r="D649" s="465"/>
      <c r="E649" s="472"/>
      <c r="F649" s="771"/>
      <c r="G649" s="217">
        <f>'Mapa de Risco'!H649</f>
        <v>0</v>
      </c>
      <c r="H649" s="772"/>
      <c r="I649" s="779"/>
      <c r="J649" s="210" t="s">
        <v>28</v>
      </c>
      <c r="K649" s="211"/>
      <c r="L649" s="210" t="s">
        <v>28</v>
      </c>
      <c r="M649" s="210" t="s">
        <v>28</v>
      </c>
      <c r="N649" s="210" t="s">
        <v>28</v>
      </c>
      <c r="O649" s="210" t="s">
        <v>28</v>
      </c>
      <c r="P649" s="210" t="s">
        <v>265</v>
      </c>
      <c r="Q649" s="211"/>
      <c r="R649" s="60" t="str">
        <f t="shared" si="9"/>
        <v/>
      </c>
    </row>
    <row r="650" spans="2:18" s="78" customFormat="1" ht="13.9" customHeight="1" thickTop="1" thickBot="1" x14ac:dyDescent="0.25">
      <c r="B650" s="455"/>
      <c r="C650" s="462"/>
      <c r="D650" s="465"/>
      <c r="E650" s="472"/>
      <c r="F650" s="771"/>
      <c r="G650" s="217">
        <f>'Mapa de Risco'!H650</f>
        <v>0</v>
      </c>
      <c r="H650" s="772"/>
      <c r="I650" s="779"/>
      <c r="J650" s="210" t="s">
        <v>28</v>
      </c>
      <c r="K650" s="211"/>
      <c r="L650" s="210" t="s">
        <v>28</v>
      </c>
      <c r="M650" s="210" t="s">
        <v>28</v>
      </c>
      <c r="N650" s="210" t="s">
        <v>28</v>
      </c>
      <c r="O650" s="210" t="s">
        <v>28</v>
      </c>
      <c r="P650" s="210" t="s">
        <v>265</v>
      </c>
      <c r="Q650" s="211"/>
      <c r="R650" s="60" t="str">
        <f t="shared" si="9"/>
        <v/>
      </c>
    </row>
    <row r="651" spans="2:18" s="78" customFormat="1" ht="13.9" customHeight="1" thickTop="1" thickBot="1" x14ac:dyDescent="0.25">
      <c r="B651" s="456"/>
      <c r="C651" s="463"/>
      <c r="D651" s="466"/>
      <c r="E651" s="473"/>
      <c r="F651" s="771"/>
      <c r="G651" s="217">
        <f>'Mapa de Risco'!H651</f>
        <v>0</v>
      </c>
      <c r="H651" s="772"/>
      <c r="I651" s="780"/>
      <c r="J651" s="210" t="s">
        <v>28</v>
      </c>
      <c r="K651" s="211"/>
      <c r="L651" s="210" t="s">
        <v>28</v>
      </c>
      <c r="M651" s="210" t="s">
        <v>28</v>
      </c>
      <c r="N651" s="210" t="s">
        <v>28</v>
      </c>
      <c r="O651" s="210" t="s">
        <v>28</v>
      </c>
      <c r="P651" s="210" t="s">
        <v>265</v>
      </c>
      <c r="Q651" s="211"/>
      <c r="R651" s="60" t="str">
        <f t="shared" si="9"/>
        <v/>
      </c>
    </row>
    <row r="652" spans="2:18" s="78" customFormat="1" ht="13.9" customHeight="1" thickTop="1" thickBot="1" x14ac:dyDescent="0.25">
      <c r="B652" s="457" t="str">
        <f>'Mapa de Risco'!B652:B731</f>
        <v>Subp.09</v>
      </c>
      <c r="C652" s="458">
        <f>'Mapa de Risco'!C652:C731</f>
        <v>0</v>
      </c>
      <c r="D652" s="445" t="str">
        <f>'Mapa de Risco'!D652:D661</f>
        <v>FCS.01</v>
      </c>
      <c r="E652" s="470">
        <f>'Mapa de Risco'!E652:E661</f>
        <v>0</v>
      </c>
      <c r="F652" s="766" t="str">
        <f>'Mapa de Risco'!G652:G661</f>
        <v>Evento 65</v>
      </c>
      <c r="G652" s="125">
        <f>'Mapa de Risco'!H652</f>
        <v>0</v>
      </c>
      <c r="H652" s="770" t="str">
        <f>'Avaliar os Controles Existent.'!AD652:AD661</f>
        <v/>
      </c>
      <c r="I652" s="781">
        <f>'Plano de ação'!I652:I661</f>
        <v>0</v>
      </c>
      <c r="J652" s="207" t="s">
        <v>28</v>
      </c>
      <c r="K652" s="208"/>
      <c r="L652" s="207" t="s">
        <v>28</v>
      </c>
      <c r="M652" s="207" t="s">
        <v>28</v>
      </c>
      <c r="N652" s="207" t="s">
        <v>28</v>
      </c>
      <c r="O652" s="207" t="s">
        <v>28</v>
      </c>
      <c r="P652" s="207" t="s">
        <v>265</v>
      </c>
      <c r="Q652" s="208"/>
      <c r="R652" s="9" t="str">
        <f t="shared" si="9"/>
        <v/>
      </c>
    </row>
    <row r="653" spans="2:18" s="78" customFormat="1" ht="13.9" customHeight="1" thickTop="1" thickBot="1" x14ac:dyDescent="0.25">
      <c r="B653" s="446"/>
      <c r="C653" s="459"/>
      <c r="D653" s="446"/>
      <c r="E653" s="459"/>
      <c r="F653" s="766"/>
      <c r="G653" s="125">
        <f>'Mapa de Risco'!H653</f>
        <v>0</v>
      </c>
      <c r="H653" s="770"/>
      <c r="I653" s="781"/>
      <c r="J653" s="207" t="s">
        <v>28</v>
      </c>
      <c r="K653" s="208"/>
      <c r="L653" s="207" t="s">
        <v>28</v>
      </c>
      <c r="M653" s="207" t="s">
        <v>28</v>
      </c>
      <c r="N653" s="207" t="s">
        <v>28</v>
      </c>
      <c r="O653" s="207" t="s">
        <v>28</v>
      </c>
      <c r="P653" s="207" t="s">
        <v>265</v>
      </c>
      <c r="Q653" s="208"/>
      <c r="R653" s="9" t="str">
        <f t="shared" ref="R653:R716" si="10">IF(Q653="","",IF(Q653="Concluído",4,IF(Q653="Em andamento",3,IF(Q653="Atrasado",2,IF(Q653="Não iniciado",1)))))</f>
        <v/>
      </c>
    </row>
    <row r="654" spans="2:18" s="78" customFormat="1" ht="13.9" customHeight="1" thickTop="1" thickBot="1" x14ac:dyDescent="0.25">
      <c r="B654" s="446"/>
      <c r="C654" s="459"/>
      <c r="D654" s="446"/>
      <c r="E654" s="459"/>
      <c r="F654" s="766"/>
      <c r="G654" s="125">
        <f>'Mapa de Risco'!H654</f>
        <v>0</v>
      </c>
      <c r="H654" s="770"/>
      <c r="I654" s="781"/>
      <c r="J654" s="207" t="s">
        <v>28</v>
      </c>
      <c r="K654" s="208"/>
      <c r="L654" s="207" t="s">
        <v>28</v>
      </c>
      <c r="M654" s="207" t="s">
        <v>28</v>
      </c>
      <c r="N654" s="207" t="s">
        <v>28</v>
      </c>
      <c r="O654" s="207" t="s">
        <v>28</v>
      </c>
      <c r="P654" s="207" t="s">
        <v>265</v>
      </c>
      <c r="Q654" s="208"/>
      <c r="R654" s="9" t="str">
        <f t="shared" si="10"/>
        <v/>
      </c>
    </row>
    <row r="655" spans="2:18" s="78" customFormat="1" ht="13.9" customHeight="1" thickTop="1" thickBot="1" x14ac:dyDescent="0.25">
      <c r="B655" s="446"/>
      <c r="C655" s="459"/>
      <c r="D655" s="446"/>
      <c r="E655" s="459"/>
      <c r="F655" s="766"/>
      <c r="G655" s="125">
        <f>'Mapa de Risco'!H655</f>
        <v>0</v>
      </c>
      <c r="H655" s="770"/>
      <c r="I655" s="781"/>
      <c r="J655" s="207" t="s">
        <v>28</v>
      </c>
      <c r="K655" s="208"/>
      <c r="L655" s="207" t="s">
        <v>28</v>
      </c>
      <c r="M655" s="207" t="s">
        <v>28</v>
      </c>
      <c r="N655" s="207" t="s">
        <v>28</v>
      </c>
      <c r="O655" s="207" t="s">
        <v>28</v>
      </c>
      <c r="P655" s="207" t="s">
        <v>265</v>
      </c>
      <c r="Q655" s="208"/>
      <c r="R655" s="9" t="str">
        <f t="shared" si="10"/>
        <v/>
      </c>
    </row>
    <row r="656" spans="2:18" s="78" customFormat="1" ht="13.9" customHeight="1" thickTop="1" thickBot="1" x14ac:dyDescent="0.25">
      <c r="B656" s="446"/>
      <c r="C656" s="459"/>
      <c r="D656" s="446"/>
      <c r="E656" s="459"/>
      <c r="F656" s="766"/>
      <c r="G656" s="125">
        <f>'Mapa de Risco'!H656</f>
        <v>0</v>
      </c>
      <c r="H656" s="770"/>
      <c r="I656" s="781"/>
      <c r="J656" s="207" t="s">
        <v>28</v>
      </c>
      <c r="K656" s="208"/>
      <c r="L656" s="207" t="s">
        <v>28</v>
      </c>
      <c r="M656" s="207" t="s">
        <v>28</v>
      </c>
      <c r="N656" s="207" t="s">
        <v>28</v>
      </c>
      <c r="O656" s="207" t="s">
        <v>28</v>
      </c>
      <c r="P656" s="207" t="s">
        <v>265</v>
      </c>
      <c r="Q656" s="208"/>
      <c r="R656" s="9" t="str">
        <f t="shared" si="10"/>
        <v/>
      </c>
    </row>
    <row r="657" spans="2:18" s="78" customFormat="1" ht="13.9" customHeight="1" thickTop="1" thickBot="1" x14ac:dyDescent="0.25">
      <c r="B657" s="446"/>
      <c r="C657" s="459"/>
      <c r="D657" s="446"/>
      <c r="E657" s="459"/>
      <c r="F657" s="766"/>
      <c r="G657" s="125">
        <f>'Mapa de Risco'!H657</f>
        <v>0</v>
      </c>
      <c r="H657" s="770"/>
      <c r="I657" s="781"/>
      <c r="J657" s="207" t="s">
        <v>28</v>
      </c>
      <c r="K657" s="208"/>
      <c r="L657" s="207" t="s">
        <v>28</v>
      </c>
      <c r="M657" s="207" t="s">
        <v>28</v>
      </c>
      <c r="N657" s="207" t="s">
        <v>28</v>
      </c>
      <c r="O657" s="207" t="s">
        <v>28</v>
      </c>
      <c r="P657" s="207" t="s">
        <v>265</v>
      </c>
      <c r="Q657" s="208"/>
      <c r="R657" s="9" t="str">
        <f t="shared" si="10"/>
        <v/>
      </c>
    </row>
    <row r="658" spans="2:18" s="78" customFormat="1" ht="13.9" customHeight="1" thickTop="1" thickBot="1" x14ac:dyDescent="0.25">
      <c r="B658" s="446"/>
      <c r="C658" s="459"/>
      <c r="D658" s="446"/>
      <c r="E658" s="459"/>
      <c r="F658" s="766"/>
      <c r="G658" s="125">
        <f>'Mapa de Risco'!H658</f>
        <v>0</v>
      </c>
      <c r="H658" s="770"/>
      <c r="I658" s="781"/>
      <c r="J658" s="207" t="s">
        <v>28</v>
      </c>
      <c r="K658" s="208"/>
      <c r="L658" s="207" t="s">
        <v>28</v>
      </c>
      <c r="M658" s="207" t="s">
        <v>28</v>
      </c>
      <c r="N658" s="207" t="s">
        <v>28</v>
      </c>
      <c r="O658" s="207" t="s">
        <v>28</v>
      </c>
      <c r="P658" s="207" t="s">
        <v>265</v>
      </c>
      <c r="Q658" s="208"/>
      <c r="R658" s="9" t="str">
        <f t="shared" si="10"/>
        <v/>
      </c>
    </row>
    <row r="659" spans="2:18" s="78" customFormat="1" ht="13.9" customHeight="1" thickTop="1" thickBot="1" x14ac:dyDescent="0.25">
      <c r="B659" s="446"/>
      <c r="C659" s="459"/>
      <c r="D659" s="446"/>
      <c r="E659" s="459"/>
      <c r="F659" s="766"/>
      <c r="G659" s="125">
        <f>'Mapa de Risco'!H659</f>
        <v>0</v>
      </c>
      <c r="H659" s="770"/>
      <c r="I659" s="781"/>
      <c r="J659" s="207" t="s">
        <v>28</v>
      </c>
      <c r="K659" s="208"/>
      <c r="L659" s="207" t="s">
        <v>28</v>
      </c>
      <c r="M659" s="207" t="s">
        <v>28</v>
      </c>
      <c r="N659" s="207" t="s">
        <v>28</v>
      </c>
      <c r="O659" s="207" t="s">
        <v>28</v>
      </c>
      <c r="P659" s="207" t="s">
        <v>265</v>
      </c>
      <c r="Q659" s="208"/>
      <c r="R659" s="9" t="str">
        <f t="shared" si="10"/>
        <v/>
      </c>
    </row>
    <row r="660" spans="2:18" s="78" customFormat="1" ht="13.9" customHeight="1" thickTop="1" thickBot="1" x14ac:dyDescent="0.25">
      <c r="B660" s="446"/>
      <c r="C660" s="459"/>
      <c r="D660" s="446"/>
      <c r="E660" s="459"/>
      <c r="F660" s="766"/>
      <c r="G660" s="125">
        <f>'Mapa de Risco'!H660</f>
        <v>0</v>
      </c>
      <c r="H660" s="770"/>
      <c r="I660" s="781"/>
      <c r="J660" s="207" t="s">
        <v>28</v>
      </c>
      <c r="K660" s="208"/>
      <c r="L660" s="207" t="s">
        <v>28</v>
      </c>
      <c r="M660" s="207" t="s">
        <v>28</v>
      </c>
      <c r="N660" s="207" t="s">
        <v>28</v>
      </c>
      <c r="O660" s="207" t="s">
        <v>28</v>
      </c>
      <c r="P660" s="207" t="s">
        <v>265</v>
      </c>
      <c r="Q660" s="208"/>
      <c r="R660" s="9" t="str">
        <f t="shared" si="10"/>
        <v/>
      </c>
    </row>
    <row r="661" spans="2:18" s="78" customFormat="1" ht="13.9" customHeight="1" thickTop="1" thickBot="1" x14ac:dyDescent="0.25">
      <c r="B661" s="446"/>
      <c r="C661" s="459"/>
      <c r="D661" s="447"/>
      <c r="E661" s="460"/>
      <c r="F661" s="766"/>
      <c r="G661" s="125">
        <f>'Mapa de Risco'!H661</f>
        <v>0</v>
      </c>
      <c r="H661" s="770"/>
      <c r="I661" s="782"/>
      <c r="J661" s="207" t="s">
        <v>28</v>
      </c>
      <c r="K661" s="208"/>
      <c r="L661" s="207" t="s">
        <v>28</v>
      </c>
      <c r="M661" s="207" t="s">
        <v>28</v>
      </c>
      <c r="N661" s="207" t="s">
        <v>28</v>
      </c>
      <c r="O661" s="207" t="s">
        <v>28</v>
      </c>
      <c r="P661" s="207" t="s">
        <v>265</v>
      </c>
      <c r="Q661" s="208"/>
      <c r="R661" s="9" t="str">
        <f t="shared" si="10"/>
        <v/>
      </c>
    </row>
    <row r="662" spans="2:18" s="78" customFormat="1" ht="13.9" customHeight="1" thickTop="1" thickBot="1" x14ac:dyDescent="0.25">
      <c r="B662" s="446"/>
      <c r="C662" s="459"/>
      <c r="D662" s="445" t="str">
        <f>'Mapa de Risco'!D662:D671</f>
        <v>FCS.02</v>
      </c>
      <c r="E662" s="470">
        <f>'Mapa de Risco'!E662:E671</f>
        <v>0</v>
      </c>
      <c r="F662" s="766" t="str">
        <f>'Mapa de Risco'!G662:G671</f>
        <v>Evento 66</v>
      </c>
      <c r="G662" s="125">
        <f>'Mapa de Risco'!H662</f>
        <v>0</v>
      </c>
      <c r="H662" s="770" t="str">
        <f>'Avaliar os Controles Existent.'!AD662:AD671</f>
        <v/>
      </c>
      <c r="I662" s="781">
        <f>'Plano de ação'!I662:I671</f>
        <v>0</v>
      </c>
      <c r="J662" s="207" t="s">
        <v>28</v>
      </c>
      <c r="K662" s="208"/>
      <c r="L662" s="207" t="s">
        <v>28</v>
      </c>
      <c r="M662" s="207" t="s">
        <v>28</v>
      </c>
      <c r="N662" s="207" t="s">
        <v>28</v>
      </c>
      <c r="O662" s="207" t="s">
        <v>28</v>
      </c>
      <c r="P662" s="207" t="s">
        <v>265</v>
      </c>
      <c r="Q662" s="208"/>
      <c r="R662" s="9" t="str">
        <f t="shared" si="10"/>
        <v/>
      </c>
    </row>
    <row r="663" spans="2:18" s="78" customFormat="1" ht="13.9" customHeight="1" thickTop="1" thickBot="1" x14ac:dyDescent="0.25">
      <c r="B663" s="446"/>
      <c r="C663" s="459"/>
      <c r="D663" s="446"/>
      <c r="E663" s="459"/>
      <c r="F663" s="766"/>
      <c r="G663" s="125">
        <f>'Mapa de Risco'!H663</f>
        <v>0</v>
      </c>
      <c r="H663" s="770"/>
      <c r="I663" s="781"/>
      <c r="J663" s="207" t="s">
        <v>28</v>
      </c>
      <c r="K663" s="208"/>
      <c r="L663" s="207" t="s">
        <v>28</v>
      </c>
      <c r="M663" s="207" t="s">
        <v>28</v>
      </c>
      <c r="N663" s="207" t="s">
        <v>28</v>
      </c>
      <c r="O663" s="207" t="s">
        <v>28</v>
      </c>
      <c r="P663" s="207" t="s">
        <v>265</v>
      </c>
      <c r="Q663" s="208"/>
      <c r="R663" s="9" t="str">
        <f t="shared" si="10"/>
        <v/>
      </c>
    </row>
    <row r="664" spans="2:18" s="78" customFormat="1" ht="13.9" customHeight="1" thickTop="1" thickBot="1" x14ac:dyDescent="0.25">
      <c r="B664" s="446"/>
      <c r="C664" s="459"/>
      <c r="D664" s="446"/>
      <c r="E664" s="459"/>
      <c r="F664" s="766"/>
      <c r="G664" s="125">
        <f>'Mapa de Risco'!H664</f>
        <v>0</v>
      </c>
      <c r="H664" s="770"/>
      <c r="I664" s="781"/>
      <c r="J664" s="207" t="s">
        <v>28</v>
      </c>
      <c r="K664" s="208"/>
      <c r="L664" s="207" t="s">
        <v>28</v>
      </c>
      <c r="M664" s="207" t="s">
        <v>28</v>
      </c>
      <c r="N664" s="207" t="s">
        <v>28</v>
      </c>
      <c r="O664" s="207" t="s">
        <v>28</v>
      </c>
      <c r="P664" s="207" t="s">
        <v>265</v>
      </c>
      <c r="Q664" s="208"/>
      <c r="R664" s="9" t="str">
        <f t="shared" si="10"/>
        <v/>
      </c>
    </row>
    <row r="665" spans="2:18" s="78" customFormat="1" ht="13.9" customHeight="1" thickTop="1" thickBot="1" x14ac:dyDescent="0.25">
      <c r="B665" s="446"/>
      <c r="C665" s="459"/>
      <c r="D665" s="446"/>
      <c r="E665" s="459"/>
      <c r="F665" s="766"/>
      <c r="G665" s="125">
        <f>'Mapa de Risco'!H665</f>
        <v>0</v>
      </c>
      <c r="H665" s="770"/>
      <c r="I665" s="781"/>
      <c r="J665" s="207" t="s">
        <v>28</v>
      </c>
      <c r="K665" s="208"/>
      <c r="L665" s="207" t="s">
        <v>28</v>
      </c>
      <c r="M665" s="207" t="s">
        <v>28</v>
      </c>
      <c r="N665" s="207" t="s">
        <v>28</v>
      </c>
      <c r="O665" s="207" t="s">
        <v>28</v>
      </c>
      <c r="P665" s="207" t="s">
        <v>265</v>
      </c>
      <c r="Q665" s="208"/>
      <c r="R665" s="9" t="str">
        <f t="shared" si="10"/>
        <v/>
      </c>
    </row>
    <row r="666" spans="2:18" s="78" customFormat="1" ht="13.9" customHeight="1" thickTop="1" thickBot="1" x14ac:dyDescent="0.25">
      <c r="B666" s="446"/>
      <c r="C666" s="459"/>
      <c r="D666" s="446"/>
      <c r="E666" s="459"/>
      <c r="F666" s="766"/>
      <c r="G666" s="125">
        <f>'Mapa de Risco'!H666</f>
        <v>0</v>
      </c>
      <c r="H666" s="770"/>
      <c r="I666" s="781"/>
      <c r="J666" s="207" t="s">
        <v>28</v>
      </c>
      <c r="K666" s="208"/>
      <c r="L666" s="207" t="s">
        <v>28</v>
      </c>
      <c r="M666" s="207" t="s">
        <v>28</v>
      </c>
      <c r="N666" s="207" t="s">
        <v>28</v>
      </c>
      <c r="O666" s="207" t="s">
        <v>28</v>
      </c>
      <c r="P666" s="207" t="s">
        <v>265</v>
      </c>
      <c r="Q666" s="208"/>
      <c r="R666" s="9" t="str">
        <f t="shared" si="10"/>
        <v/>
      </c>
    </row>
    <row r="667" spans="2:18" s="78" customFormat="1" ht="13.9" customHeight="1" thickTop="1" thickBot="1" x14ac:dyDescent="0.25">
      <c r="B667" s="446"/>
      <c r="C667" s="459"/>
      <c r="D667" s="446"/>
      <c r="E667" s="459"/>
      <c r="F667" s="766"/>
      <c r="G667" s="125">
        <f>'Mapa de Risco'!H667</f>
        <v>0</v>
      </c>
      <c r="H667" s="770"/>
      <c r="I667" s="781"/>
      <c r="J667" s="207" t="s">
        <v>28</v>
      </c>
      <c r="K667" s="208"/>
      <c r="L667" s="207" t="s">
        <v>28</v>
      </c>
      <c r="M667" s="207" t="s">
        <v>28</v>
      </c>
      <c r="N667" s="207" t="s">
        <v>28</v>
      </c>
      <c r="O667" s="207" t="s">
        <v>28</v>
      </c>
      <c r="P667" s="207" t="s">
        <v>265</v>
      </c>
      <c r="Q667" s="208"/>
      <c r="R667" s="9" t="str">
        <f t="shared" si="10"/>
        <v/>
      </c>
    </row>
    <row r="668" spans="2:18" s="78" customFormat="1" ht="13.9" customHeight="1" thickTop="1" thickBot="1" x14ac:dyDescent="0.25">
      <c r="B668" s="446"/>
      <c r="C668" s="459"/>
      <c r="D668" s="446"/>
      <c r="E668" s="459"/>
      <c r="F668" s="766"/>
      <c r="G668" s="125">
        <f>'Mapa de Risco'!H668</f>
        <v>0</v>
      </c>
      <c r="H668" s="770"/>
      <c r="I668" s="781"/>
      <c r="J668" s="207" t="s">
        <v>28</v>
      </c>
      <c r="K668" s="208"/>
      <c r="L668" s="207" t="s">
        <v>28</v>
      </c>
      <c r="M668" s="207" t="s">
        <v>28</v>
      </c>
      <c r="N668" s="207" t="s">
        <v>28</v>
      </c>
      <c r="O668" s="207" t="s">
        <v>28</v>
      </c>
      <c r="P668" s="207" t="s">
        <v>265</v>
      </c>
      <c r="Q668" s="208"/>
      <c r="R668" s="9" t="str">
        <f t="shared" si="10"/>
        <v/>
      </c>
    </row>
    <row r="669" spans="2:18" s="78" customFormat="1" ht="13.9" customHeight="1" thickTop="1" thickBot="1" x14ac:dyDescent="0.25">
      <c r="B669" s="446"/>
      <c r="C669" s="459"/>
      <c r="D669" s="446"/>
      <c r="E669" s="459"/>
      <c r="F669" s="766"/>
      <c r="G669" s="125">
        <f>'Mapa de Risco'!H669</f>
        <v>0</v>
      </c>
      <c r="H669" s="770"/>
      <c r="I669" s="781"/>
      <c r="J669" s="207" t="s">
        <v>28</v>
      </c>
      <c r="K669" s="208"/>
      <c r="L669" s="207" t="s">
        <v>28</v>
      </c>
      <c r="M669" s="207" t="s">
        <v>28</v>
      </c>
      <c r="N669" s="207" t="s">
        <v>28</v>
      </c>
      <c r="O669" s="207" t="s">
        <v>28</v>
      </c>
      <c r="P669" s="207" t="s">
        <v>265</v>
      </c>
      <c r="Q669" s="208"/>
      <c r="R669" s="9" t="str">
        <f t="shared" si="10"/>
        <v/>
      </c>
    </row>
    <row r="670" spans="2:18" s="78" customFormat="1" ht="13.9" customHeight="1" thickTop="1" thickBot="1" x14ac:dyDescent="0.25">
      <c r="B670" s="446"/>
      <c r="C670" s="459"/>
      <c r="D670" s="446"/>
      <c r="E670" s="459"/>
      <c r="F670" s="766"/>
      <c r="G670" s="125">
        <f>'Mapa de Risco'!H670</f>
        <v>0</v>
      </c>
      <c r="H670" s="770"/>
      <c r="I670" s="781"/>
      <c r="J670" s="207" t="s">
        <v>28</v>
      </c>
      <c r="K670" s="208"/>
      <c r="L670" s="207" t="s">
        <v>28</v>
      </c>
      <c r="M670" s="207" t="s">
        <v>28</v>
      </c>
      <c r="N670" s="207" t="s">
        <v>28</v>
      </c>
      <c r="O670" s="207" t="s">
        <v>28</v>
      </c>
      <c r="P670" s="207" t="s">
        <v>265</v>
      </c>
      <c r="Q670" s="208"/>
      <c r="R670" s="9" t="str">
        <f t="shared" si="10"/>
        <v/>
      </c>
    </row>
    <row r="671" spans="2:18" s="78" customFormat="1" ht="13.9" customHeight="1" thickTop="1" thickBot="1" x14ac:dyDescent="0.25">
      <c r="B671" s="446"/>
      <c r="C671" s="459"/>
      <c r="D671" s="447"/>
      <c r="E671" s="460"/>
      <c r="F671" s="766"/>
      <c r="G671" s="125">
        <f>'Mapa de Risco'!H671</f>
        <v>0</v>
      </c>
      <c r="H671" s="770"/>
      <c r="I671" s="782"/>
      <c r="J671" s="207" t="s">
        <v>28</v>
      </c>
      <c r="K671" s="208"/>
      <c r="L671" s="207" t="s">
        <v>28</v>
      </c>
      <c r="M671" s="207" t="s">
        <v>28</v>
      </c>
      <c r="N671" s="207" t="s">
        <v>28</v>
      </c>
      <c r="O671" s="207" t="s">
        <v>28</v>
      </c>
      <c r="P671" s="207" t="s">
        <v>265</v>
      </c>
      <c r="Q671" s="208"/>
      <c r="R671" s="9" t="str">
        <f t="shared" si="10"/>
        <v/>
      </c>
    </row>
    <row r="672" spans="2:18" s="78" customFormat="1" ht="13.9" customHeight="1" thickTop="1" thickBot="1" x14ac:dyDescent="0.25">
      <c r="B672" s="446"/>
      <c r="C672" s="459"/>
      <c r="D672" s="445" t="str">
        <f>'Mapa de Risco'!D672:D681</f>
        <v>FCS.03</v>
      </c>
      <c r="E672" s="470">
        <f>'Mapa de Risco'!E672:E681</f>
        <v>0</v>
      </c>
      <c r="F672" s="766" t="str">
        <f>'Mapa de Risco'!G672:G681</f>
        <v>Evento 67</v>
      </c>
      <c r="G672" s="125">
        <f>'Mapa de Risco'!H672</f>
        <v>0</v>
      </c>
      <c r="H672" s="770" t="str">
        <f>'Avaliar os Controles Existent.'!AD672:AD681</f>
        <v/>
      </c>
      <c r="I672" s="781">
        <f>'Plano de ação'!I672:I681</f>
        <v>0</v>
      </c>
      <c r="J672" s="207" t="s">
        <v>28</v>
      </c>
      <c r="K672" s="208"/>
      <c r="L672" s="207" t="s">
        <v>28</v>
      </c>
      <c r="M672" s="207" t="s">
        <v>28</v>
      </c>
      <c r="N672" s="207" t="s">
        <v>28</v>
      </c>
      <c r="O672" s="207" t="s">
        <v>28</v>
      </c>
      <c r="P672" s="207" t="s">
        <v>265</v>
      </c>
      <c r="Q672" s="208"/>
      <c r="R672" s="9" t="str">
        <f t="shared" si="10"/>
        <v/>
      </c>
    </row>
    <row r="673" spans="2:18" s="78" customFormat="1" ht="13.9" customHeight="1" thickTop="1" thickBot="1" x14ac:dyDescent="0.25">
      <c r="B673" s="446"/>
      <c r="C673" s="459"/>
      <c r="D673" s="446"/>
      <c r="E673" s="459"/>
      <c r="F673" s="766"/>
      <c r="G673" s="125">
        <f>'Mapa de Risco'!H673</f>
        <v>0</v>
      </c>
      <c r="H673" s="770"/>
      <c r="I673" s="781"/>
      <c r="J673" s="207" t="s">
        <v>28</v>
      </c>
      <c r="K673" s="208"/>
      <c r="L673" s="207" t="s">
        <v>28</v>
      </c>
      <c r="M673" s="207" t="s">
        <v>28</v>
      </c>
      <c r="N673" s="207" t="s">
        <v>28</v>
      </c>
      <c r="O673" s="207" t="s">
        <v>28</v>
      </c>
      <c r="P673" s="207" t="s">
        <v>265</v>
      </c>
      <c r="Q673" s="208"/>
      <c r="R673" s="9" t="str">
        <f t="shared" si="10"/>
        <v/>
      </c>
    </row>
    <row r="674" spans="2:18" s="78" customFormat="1" ht="13.9" customHeight="1" thickTop="1" thickBot="1" x14ac:dyDescent="0.25">
      <c r="B674" s="446"/>
      <c r="C674" s="459"/>
      <c r="D674" s="446"/>
      <c r="E674" s="459"/>
      <c r="F674" s="766"/>
      <c r="G674" s="125">
        <f>'Mapa de Risco'!H674</f>
        <v>0</v>
      </c>
      <c r="H674" s="770"/>
      <c r="I674" s="781"/>
      <c r="J674" s="207" t="s">
        <v>28</v>
      </c>
      <c r="K674" s="208"/>
      <c r="L674" s="207" t="s">
        <v>28</v>
      </c>
      <c r="M674" s="207" t="s">
        <v>28</v>
      </c>
      <c r="N674" s="207" t="s">
        <v>28</v>
      </c>
      <c r="O674" s="207" t="s">
        <v>28</v>
      </c>
      <c r="P674" s="207" t="s">
        <v>265</v>
      </c>
      <c r="Q674" s="208"/>
      <c r="R674" s="9" t="str">
        <f t="shared" si="10"/>
        <v/>
      </c>
    </row>
    <row r="675" spans="2:18" s="78" customFormat="1" ht="13.9" customHeight="1" thickTop="1" thickBot="1" x14ac:dyDescent="0.25">
      <c r="B675" s="446"/>
      <c r="C675" s="459"/>
      <c r="D675" s="446"/>
      <c r="E675" s="459"/>
      <c r="F675" s="766"/>
      <c r="G675" s="125">
        <f>'Mapa de Risco'!H675</f>
        <v>0</v>
      </c>
      <c r="H675" s="770"/>
      <c r="I675" s="781"/>
      <c r="J675" s="207" t="s">
        <v>28</v>
      </c>
      <c r="K675" s="208"/>
      <c r="L675" s="207" t="s">
        <v>28</v>
      </c>
      <c r="M675" s="207" t="s">
        <v>28</v>
      </c>
      <c r="N675" s="207" t="s">
        <v>28</v>
      </c>
      <c r="O675" s="207" t="s">
        <v>28</v>
      </c>
      <c r="P675" s="207" t="s">
        <v>265</v>
      </c>
      <c r="Q675" s="208"/>
      <c r="R675" s="9" t="str">
        <f t="shared" si="10"/>
        <v/>
      </c>
    </row>
    <row r="676" spans="2:18" s="78" customFormat="1" ht="13.9" customHeight="1" thickTop="1" thickBot="1" x14ac:dyDescent="0.25">
      <c r="B676" s="446"/>
      <c r="C676" s="459"/>
      <c r="D676" s="446"/>
      <c r="E676" s="459"/>
      <c r="F676" s="766"/>
      <c r="G676" s="125">
        <f>'Mapa de Risco'!H676</f>
        <v>0</v>
      </c>
      <c r="H676" s="770"/>
      <c r="I676" s="781"/>
      <c r="J676" s="207" t="s">
        <v>28</v>
      </c>
      <c r="K676" s="208"/>
      <c r="L676" s="207" t="s">
        <v>28</v>
      </c>
      <c r="M676" s="207" t="s">
        <v>28</v>
      </c>
      <c r="N676" s="207" t="s">
        <v>28</v>
      </c>
      <c r="O676" s="207" t="s">
        <v>28</v>
      </c>
      <c r="P676" s="207" t="s">
        <v>265</v>
      </c>
      <c r="Q676" s="208"/>
      <c r="R676" s="9" t="str">
        <f t="shared" si="10"/>
        <v/>
      </c>
    </row>
    <row r="677" spans="2:18" s="78" customFormat="1" ht="13.9" customHeight="1" thickTop="1" thickBot="1" x14ac:dyDescent="0.25">
      <c r="B677" s="446"/>
      <c r="C677" s="459"/>
      <c r="D677" s="446"/>
      <c r="E677" s="459"/>
      <c r="F677" s="766"/>
      <c r="G677" s="125">
        <f>'Mapa de Risco'!H677</f>
        <v>0</v>
      </c>
      <c r="H677" s="770"/>
      <c r="I677" s="781"/>
      <c r="J677" s="207" t="s">
        <v>28</v>
      </c>
      <c r="K677" s="208"/>
      <c r="L677" s="207" t="s">
        <v>28</v>
      </c>
      <c r="M677" s="207" t="s">
        <v>28</v>
      </c>
      <c r="N677" s="207" t="s">
        <v>28</v>
      </c>
      <c r="O677" s="207" t="s">
        <v>28</v>
      </c>
      <c r="P677" s="207" t="s">
        <v>265</v>
      </c>
      <c r="Q677" s="208"/>
      <c r="R677" s="9" t="str">
        <f t="shared" si="10"/>
        <v/>
      </c>
    </row>
    <row r="678" spans="2:18" s="78" customFormat="1" ht="13.9" customHeight="1" thickTop="1" thickBot="1" x14ac:dyDescent="0.25">
      <c r="B678" s="446"/>
      <c r="C678" s="459"/>
      <c r="D678" s="446"/>
      <c r="E678" s="459"/>
      <c r="F678" s="766"/>
      <c r="G678" s="125">
        <f>'Mapa de Risco'!H678</f>
        <v>0</v>
      </c>
      <c r="H678" s="770"/>
      <c r="I678" s="781"/>
      <c r="J678" s="207" t="s">
        <v>28</v>
      </c>
      <c r="K678" s="208"/>
      <c r="L678" s="207" t="s">
        <v>28</v>
      </c>
      <c r="M678" s="207" t="s">
        <v>28</v>
      </c>
      <c r="N678" s="207" t="s">
        <v>28</v>
      </c>
      <c r="O678" s="207" t="s">
        <v>28</v>
      </c>
      <c r="P678" s="207" t="s">
        <v>265</v>
      </c>
      <c r="Q678" s="208"/>
      <c r="R678" s="9" t="str">
        <f t="shared" si="10"/>
        <v/>
      </c>
    </row>
    <row r="679" spans="2:18" s="78" customFormat="1" ht="13.9" customHeight="1" thickTop="1" thickBot="1" x14ac:dyDescent="0.25">
      <c r="B679" s="446"/>
      <c r="C679" s="459"/>
      <c r="D679" s="446"/>
      <c r="E679" s="459"/>
      <c r="F679" s="766"/>
      <c r="G679" s="125">
        <f>'Mapa de Risco'!H679</f>
        <v>0</v>
      </c>
      <c r="H679" s="770"/>
      <c r="I679" s="781"/>
      <c r="J679" s="207" t="s">
        <v>28</v>
      </c>
      <c r="K679" s="208"/>
      <c r="L679" s="207" t="s">
        <v>28</v>
      </c>
      <c r="M679" s="207" t="s">
        <v>28</v>
      </c>
      <c r="N679" s="207" t="s">
        <v>28</v>
      </c>
      <c r="O679" s="207" t="s">
        <v>28</v>
      </c>
      <c r="P679" s="207" t="s">
        <v>265</v>
      </c>
      <c r="Q679" s="208"/>
      <c r="R679" s="9" t="str">
        <f t="shared" si="10"/>
        <v/>
      </c>
    </row>
    <row r="680" spans="2:18" s="78" customFormat="1" ht="13.9" customHeight="1" thickTop="1" thickBot="1" x14ac:dyDescent="0.25">
      <c r="B680" s="446"/>
      <c r="C680" s="459"/>
      <c r="D680" s="446"/>
      <c r="E680" s="459"/>
      <c r="F680" s="766"/>
      <c r="G680" s="125">
        <f>'Mapa de Risco'!H680</f>
        <v>0</v>
      </c>
      <c r="H680" s="770"/>
      <c r="I680" s="781"/>
      <c r="J680" s="207" t="s">
        <v>28</v>
      </c>
      <c r="K680" s="208"/>
      <c r="L680" s="207" t="s">
        <v>28</v>
      </c>
      <c r="M680" s="207" t="s">
        <v>28</v>
      </c>
      <c r="N680" s="207" t="s">
        <v>28</v>
      </c>
      <c r="O680" s="207" t="s">
        <v>28</v>
      </c>
      <c r="P680" s="207" t="s">
        <v>265</v>
      </c>
      <c r="Q680" s="208"/>
      <c r="R680" s="9" t="str">
        <f t="shared" si="10"/>
        <v/>
      </c>
    </row>
    <row r="681" spans="2:18" s="78" customFormat="1" ht="13.9" customHeight="1" thickTop="1" thickBot="1" x14ac:dyDescent="0.25">
      <c r="B681" s="446"/>
      <c r="C681" s="459"/>
      <c r="D681" s="447"/>
      <c r="E681" s="460"/>
      <c r="F681" s="766"/>
      <c r="G681" s="125">
        <f>'Mapa de Risco'!H681</f>
        <v>0</v>
      </c>
      <c r="H681" s="770"/>
      <c r="I681" s="782"/>
      <c r="J681" s="207" t="s">
        <v>28</v>
      </c>
      <c r="K681" s="208"/>
      <c r="L681" s="207" t="s">
        <v>28</v>
      </c>
      <c r="M681" s="207" t="s">
        <v>28</v>
      </c>
      <c r="N681" s="207" t="s">
        <v>28</v>
      </c>
      <c r="O681" s="207" t="s">
        <v>28</v>
      </c>
      <c r="P681" s="207" t="s">
        <v>265</v>
      </c>
      <c r="Q681" s="208"/>
      <c r="R681" s="9" t="str">
        <f t="shared" si="10"/>
        <v/>
      </c>
    </row>
    <row r="682" spans="2:18" s="78" customFormat="1" ht="13.9" customHeight="1" thickTop="1" thickBot="1" x14ac:dyDescent="0.25">
      <c r="B682" s="446"/>
      <c r="C682" s="459"/>
      <c r="D682" s="445" t="str">
        <f>'Mapa de Risco'!D682:D691</f>
        <v>FCS.04</v>
      </c>
      <c r="E682" s="470">
        <f>'Mapa de Risco'!E682:E691</f>
        <v>0</v>
      </c>
      <c r="F682" s="766" t="str">
        <f>'Mapa de Risco'!G682:G691</f>
        <v>Evento 68</v>
      </c>
      <c r="G682" s="125">
        <f>'Mapa de Risco'!H682</f>
        <v>0</v>
      </c>
      <c r="H682" s="770" t="str">
        <f>'Avaliar os Controles Existent.'!AD682:AD691</f>
        <v/>
      </c>
      <c r="I682" s="781">
        <f>'Plano de ação'!I682:I691</f>
        <v>0</v>
      </c>
      <c r="J682" s="207" t="s">
        <v>28</v>
      </c>
      <c r="K682" s="208"/>
      <c r="L682" s="207" t="s">
        <v>28</v>
      </c>
      <c r="M682" s="207" t="s">
        <v>28</v>
      </c>
      <c r="N682" s="207" t="s">
        <v>28</v>
      </c>
      <c r="O682" s="207" t="s">
        <v>28</v>
      </c>
      <c r="P682" s="207" t="s">
        <v>265</v>
      </c>
      <c r="Q682" s="208"/>
      <c r="R682" s="9" t="str">
        <f t="shared" si="10"/>
        <v/>
      </c>
    </row>
    <row r="683" spans="2:18" s="78" customFormat="1" ht="13.9" customHeight="1" thickTop="1" thickBot="1" x14ac:dyDescent="0.25">
      <c r="B683" s="446"/>
      <c r="C683" s="459"/>
      <c r="D683" s="446"/>
      <c r="E683" s="459"/>
      <c r="F683" s="766"/>
      <c r="G683" s="125">
        <f>'Mapa de Risco'!H683</f>
        <v>0</v>
      </c>
      <c r="H683" s="770"/>
      <c r="I683" s="781"/>
      <c r="J683" s="207" t="s">
        <v>28</v>
      </c>
      <c r="K683" s="208"/>
      <c r="L683" s="207" t="s">
        <v>28</v>
      </c>
      <c r="M683" s="207" t="s">
        <v>28</v>
      </c>
      <c r="N683" s="207" t="s">
        <v>28</v>
      </c>
      <c r="O683" s="207" t="s">
        <v>28</v>
      </c>
      <c r="P683" s="207" t="s">
        <v>265</v>
      </c>
      <c r="Q683" s="208"/>
      <c r="R683" s="9" t="str">
        <f t="shared" si="10"/>
        <v/>
      </c>
    </row>
    <row r="684" spans="2:18" s="78" customFormat="1" ht="13.9" customHeight="1" thickTop="1" thickBot="1" x14ac:dyDescent="0.25">
      <c r="B684" s="446"/>
      <c r="C684" s="459"/>
      <c r="D684" s="446"/>
      <c r="E684" s="459"/>
      <c r="F684" s="766"/>
      <c r="G684" s="125">
        <f>'Mapa de Risco'!H684</f>
        <v>0</v>
      </c>
      <c r="H684" s="770"/>
      <c r="I684" s="781"/>
      <c r="J684" s="207" t="s">
        <v>28</v>
      </c>
      <c r="K684" s="208"/>
      <c r="L684" s="207" t="s">
        <v>28</v>
      </c>
      <c r="M684" s="207" t="s">
        <v>28</v>
      </c>
      <c r="N684" s="207" t="s">
        <v>28</v>
      </c>
      <c r="O684" s="207" t="s">
        <v>28</v>
      </c>
      <c r="P684" s="207" t="s">
        <v>265</v>
      </c>
      <c r="Q684" s="208"/>
      <c r="R684" s="9" t="str">
        <f t="shared" si="10"/>
        <v/>
      </c>
    </row>
    <row r="685" spans="2:18" s="78" customFormat="1" ht="13.9" customHeight="1" thickTop="1" thickBot="1" x14ac:dyDescent="0.25">
      <c r="B685" s="446"/>
      <c r="C685" s="459"/>
      <c r="D685" s="446"/>
      <c r="E685" s="459"/>
      <c r="F685" s="766"/>
      <c r="G685" s="125">
        <f>'Mapa de Risco'!H685</f>
        <v>0</v>
      </c>
      <c r="H685" s="770"/>
      <c r="I685" s="781"/>
      <c r="J685" s="207" t="s">
        <v>28</v>
      </c>
      <c r="K685" s="208"/>
      <c r="L685" s="207" t="s">
        <v>28</v>
      </c>
      <c r="M685" s="207" t="s">
        <v>28</v>
      </c>
      <c r="N685" s="207" t="s">
        <v>28</v>
      </c>
      <c r="O685" s="207" t="s">
        <v>28</v>
      </c>
      <c r="P685" s="207" t="s">
        <v>265</v>
      </c>
      <c r="Q685" s="208"/>
      <c r="R685" s="9" t="str">
        <f t="shared" si="10"/>
        <v/>
      </c>
    </row>
    <row r="686" spans="2:18" s="78" customFormat="1" ht="13.9" customHeight="1" thickTop="1" thickBot="1" x14ac:dyDescent="0.25">
      <c r="B686" s="446"/>
      <c r="C686" s="459"/>
      <c r="D686" s="446"/>
      <c r="E686" s="459"/>
      <c r="F686" s="766"/>
      <c r="G686" s="125">
        <f>'Mapa de Risco'!H686</f>
        <v>0</v>
      </c>
      <c r="H686" s="770"/>
      <c r="I686" s="781"/>
      <c r="J686" s="207" t="s">
        <v>28</v>
      </c>
      <c r="K686" s="208"/>
      <c r="L686" s="207" t="s">
        <v>28</v>
      </c>
      <c r="M686" s="207" t="s">
        <v>28</v>
      </c>
      <c r="N686" s="207" t="s">
        <v>28</v>
      </c>
      <c r="O686" s="207" t="s">
        <v>28</v>
      </c>
      <c r="P686" s="207" t="s">
        <v>265</v>
      </c>
      <c r="Q686" s="208"/>
      <c r="R686" s="9" t="str">
        <f t="shared" si="10"/>
        <v/>
      </c>
    </row>
    <row r="687" spans="2:18" s="78" customFormat="1" ht="13.9" customHeight="1" thickTop="1" thickBot="1" x14ac:dyDescent="0.25">
      <c r="B687" s="446"/>
      <c r="C687" s="459"/>
      <c r="D687" s="446"/>
      <c r="E687" s="459"/>
      <c r="F687" s="766"/>
      <c r="G687" s="125">
        <f>'Mapa de Risco'!H687</f>
        <v>0</v>
      </c>
      <c r="H687" s="770"/>
      <c r="I687" s="781"/>
      <c r="J687" s="207" t="s">
        <v>28</v>
      </c>
      <c r="K687" s="208"/>
      <c r="L687" s="207" t="s">
        <v>28</v>
      </c>
      <c r="M687" s="207" t="s">
        <v>28</v>
      </c>
      <c r="N687" s="207" t="s">
        <v>28</v>
      </c>
      <c r="O687" s="207" t="s">
        <v>28</v>
      </c>
      <c r="P687" s="207" t="s">
        <v>265</v>
      </c>
      <c r="Q687" s="208"/>
      <c r="R687" s="9" t="str">
        <f t="shared" si="10"/>
        <v/>
      </c>
    </row>
    <row r="688" spans="2:18" s="78" customFormat="1" ht="13.9" customHeight="1" thickTop="1" thickBot="1" x14ac:dyDescent="0.25">
      <c r="B688" s="446"/>
      <c r="C688" s="459"/>
      <c r="D688" s="446"/>
      <c r="E688" s="459"/>
      <c r="F688" s="766"/>
      <c r="G688" s="125">
        <f>'Mapa de Risco'!H688</f>
        <v>0</v>
      </c>
      <c r="H688" s="770"/>
      <c r="I688" s="781"/>
      <c r="J688" s="207" t="s">
        <v>28</v>
      </c>
      <c r="K688" s="208"/>
      <c r="L688" s="207" t="s">
        <v>28</v>
      </c>
      <c r="M688" s="207" t="s">
        <v>28</v>
      </c>
      <c r="N688" s="207" t="s">
        <v>28</v>
      </c>
      <c r="O688" s="207" t="s">
        <v>28</v>
      </c>
      <c r="P688" s="207" t="s">
        <v>265</v>
      </c>
      <c r="Q688" s="208"/>
      <c r="R688" s="9" t="str">
        <f t="shared" si="10"/>
        <v/>
      </c>
    </row>
    <row r="689" spans="2:18" s="78" customFormat="1" ht="13.9" customHeight="1" thickTop="1" thickBot="1" x14ac:dyDescent="0.25">
      <c r="B689" s="446"/>
      <c r="C689" s="459"/>
      <c r="D689" s="446"/>
      <c r="E689" s="459"/>
      <c r="F689" s="766"/>
      <c r="G689" s="125">
        <f>'Mapa de Risco'!H689</f>
        <v>0</v>
      </c>
      <c r="H689" s="770"/>
      <c r="I689" s="781"/>
      <c r="J689" s="207" t="s">
        <v>28</v>
      </c>
      <c r="K689" s="208"/>
      <c r="L689" s="207" t="s">
        <v>28</v>
      </c>
      <c r="M689" s="207" t="s">
        <v>28</v>
      </c>
      <c r="N689" s="207" t="s">
        <v>28</v>
      </c>
      <c r="O689" s="207" t="s">
        <v>28</v>
      </c>
      <c r="P689" s="207" t="s">
        <v>265</v>
      </c>
      <c r="Q689" s="208"/>
      <c r="R689" s="9" t="str">
        <f t="shared" si="10"/>
        <v/>
      </c>
    </row>
    <row r="690" spans="2:18" s="78" customFormat="1" ht="13.9" customHeight="1" thickTop="1" thickBot="1" x14ac:dyDescent="0.25">
      <c r="B690" s="446"/>
      <c r="C690" s="459"/>
      <c r="D690" s="446"/>
      <c r="E690" s="459"/>
      <c r="F690" s="766"/>
      <c r="G690" s="125">
        <f>'Mapa de Risco'!H690</f>
        <v>0</v>
      </c>
      <c r="H690" s="770"/>
      <c r="I690" s="781"/>
      <c r="J690" s="207" t="s">
        <v>28</v>
      </c>
      <c r="K690" s="208"/>
      <c r="L690" s="207" t="s">
        <v>28</v>
      </c>
      <c r="M690" s="207" t="s">
        <v>28</v>
      </c>
      <c r="N690" s="207" t="s">
        <v>28</v>
      </c>
      <c r="O690" s="207" t="s">
        <v>28</v>
      </c>
      <c r="P690" s="207" t="s">
        <v>265</v>
      </c>
      <c r="Q690" s="208"/>
      <c r="R690" s="9" t="str">
        <f t="shared" si="10"/>
        <v/>
      </c>
    </row>
    <row r="691" spans="2:18" s="78" customFormat="1" ht="13.9" customHeight="1" thickTop="1" thickBot="1" x14ac:dyDescent="0.25">
      <c r="B691" s="446"/>
      <c r="C691" s="459"/>
      <c r="D691" s="447"/>
      <c r="E691" s="460"/>
      <c r="F691" s="766"/>
      <c r="G691" s="125">
        <f>'Mapa de Risco'!H691</f>
        <v>0</v>
      </c>
      <c r="H691" s="770"/>
      <c r="I691" s="782"/>
      <c r="J691" s="207" t="s">
        <v>28</v>
      </c>
      <c r="K691" s="208"/>
      <c r="L691" s="207" t="s">
        <v>28</v>
      </c>
      <c r="M691" s="207" t="s">
        <v>28</v>
      </c>
      <c r="N691" s="207" t="s">
        <v>28</v>
      </c>
      <c r="O691" s="207" t="s">
        <v>28</v>
      </c>
      <c r="P691" s="207" t="s">
        <v>265</v>
      </c>
      <c r="Q691" s="208"/>
      <c r="R691" s="9" t="str">
        <f t="shared" si="10"/>
        <v/>
      </c>
    </row>
    <row r="692" spans="2:18" s="78" customFormat="1" ht="13.9" customHeight="1" thickTop="1" thickBot="1" x14ac:dyDescent="0.25">
      <c r="B692" s="446"/>
      <c r="C692" s="459"/>
      <c r="D692" s="445" t="str">
        <f>'Mapa de Risco'!D692:D701</f>
        <v>FCS.05</v>
      </c>
      <c r="E692" s="470">
        <f>'Mapa de Risco'!E692:E701</f>
        <v>0</v>
      </c>
      <c r="F692" s="766" t="str">
        <f>'Mapa de Risco'!G692:G701</f>
        <v>Evento 69</v>
      </c>
      <c r="G692" s="125">
        <f>'Mapa de Risco'!H692</f>
        <v>0</v>
      </c>
      <c r="H692" s="770" t="str">
        <f>'Avaliar os Controles Existent.'!AD692:AD701</f>
        <v/>
      </c>
      <c r="I692" s="781">
        <f>'Plano de ação'!I692:I701</f>
        <v>0</v>
      </c>
      <c r="J692" s="207" t="s">
        <v>28</v>
      </c>
      <c r="K692" s="208"/>
      <c r="L692" s="207" t="s">
        <v>28</v>
      </c>
      <c r="M692" s="207" t="s">
        <v>28</v>
      </c>
      <c r="N692" s="207" t="s">
        <v>28</v>
      </c>
      <c r="O692" s="207" t="s">
        <v>28</v>
      </c>
      <c r="P692" s="207" t="s">
        <v>265</v>
      </c>
      <c r="Q692" s="208"/>
      <c r="R692" s="9" t="str">
        <f t="shared" si="10"/>
        <v/>
      </c>
    </row>
    <row r="693" spans="2:18" s="78" customFormat="1" ht="13.9" customHeight="1" thickTop="1" thickBot="1" x14ac:dyDescent="0.25">
      <c r="B693" s="446"/>
      <c r="C693" s="459"/>
      <c r="D693" s="446"/>
      <c r="E693" s="459"/>
      <c r="F693" s="766"/>
      <c r="G693" s="125">
        <f>'Mapa de Risco'!H693</f>
        <v>0</v>
      </c>
      <c r="H693" s="770"/>
      <c r="I693" s="781"/>
      <c r="J693" s="207" t="s">
        <v>28</v>
      </c>
      <c r="K693" s="208"/>
      <c r="L693" s="207" t="s">
        <v>28</v>
      </c>
      <c r="M693" s="207" t="s">
        <v>28</v>
      </c>
      <c r="N693" s="207" t="s">
        <v>28</v>
      </c>
      <c r="O693" s="207" t="s">
        <v>28</v>
      </c>
      <c r="P693" s="207" t="s">
        <v>265</v>
      </c>
      <c r="Q693" s="208"/>
      <c r="R693" s="9" t="str">
        <f t="shared" si="10"/>
        <v/>
      </c>
    </row>
    <row r="694" spans="2:18" s="78" customFormat="1" ht="13.9" customHeight="1" thickTop="1" thickBot="1" x14ac:dyDescent="0.25">
      <c r="B694" s="446"/>
      <c r="C694" s="459"/>
      <c r="D694" s="446"/>
      <c r="E694" s="459"/>
      <c r="F694" s="766"/>
      <c r="G694" s="125">
        <f>'Mapa de Risco'!H694</f>
        <v>0</v>
      </c>
      <c r="H694" s="770"/>
      <c r="I694" s="781"/>
      <c r="J694" s="207" t="s">
        <v>28</v>
      </c>
      <c r="K694" s="208"/>
      <c r="L694" s="207" t="s">
        <v>28</v>
      </c>
      <c r="M694" s="207" t="s">
        <v>28</v>
      </c>
      <c r="N694" s="207" t="s">
        <v>28</v>
      </c>
      <c r="O694" s="207" t="s">
        <v>28</v>
      </c>
      <c r="P694" s="207" t="s">
        <v>265</v>
      </c>
      <c r="Q694" s="208"/>
      <c r="R694" s="9" t="str">
        <f t="shared" si="10"/>
        <v/>
      </c>
    </row>
    <row r="695" spans="2:18" s="78" customFormat="1" ht="13.9" customHeight="1" thickTop="1" thickBot="1" x14ac:dyDescent="0.25">
      <c r="B695" s="446"/>
      <c r="C695" s="459"/>
      <c r="D695" s="446"/>
      <c r="E695" s="459"/>
      <c r="F695" s="766"/>
      <c r="G695" s="125">
        <f>'Mapa de Risco'!H695</f>
        <v>0</v>
      </c>
      <c r="H695" s="770"/>
      <c r="I695" s="781"/>
      <c r="J695" s="207" t="s">
        <v>28</v>
      </c>
      <c r="K695" s="208"/>
      <c r="L695" s="207" t="s">
        <v>28</v>
      </c>
      <c r="M695" s="207" t="s">
        <v>28</v>
      </c>
      <c r="N695" s="207" t="s">
        <v>28</v>
      </c>
      <c r="O695" s="207" t="s">
        <v>28</v>
      </c>
      <c r="P695" s="207" t="s">
        <v>265</v>
      </c>
      <c r="Q695" s="208"/>
      <c r="R695" s="9" t="str">
        <f t="shared" si="10"/>
        <v/>
      </c>
    </row>
    <row r="696" spans="2:18" s="78" customFormat="1" ht="13.9" customHeight="1" thickTop="1" thickBot="1" x14ac:dyDescent="0.25">
      <c r="B696" s="446"/>
      <c r="C696" s="459"/>
      <c r="D696" s="446"/>
      <c r="E696" s="459"/>
      <c r="F696" s="766"/>
      <c r="G696" s="125">
        <f>'Mapa de Risco'!H696</f>
        <v>0</v>
      </c>
      <c r="H696" s="770"/>
      <c r="I696" s="781"/>
      <c r="J696" s="207" t="s">
        <v>28</v>
      </c>
      <c r="K696" s="208"/>
      <c r="L696" s="207" t="s">
        <v>28</v>
      </c>
      <c r="M696" s="207" t="s">
        <v>28</v>
      </c>
      <c r="N696" s="207" t="s">
        <v>28</v>
      </c>
      <c r="O696" s="207" t="s">
        <v>28</v>
      </c>
      <c r="P696" s="207" t="s">
        <v>265</v>
      </c>
      <c r="Q696" s="208"/>
      <c r="R696" s="9" t="str">
        <f t="shared" si="10"/>
        <v/>
      </c>
    </row>
    <row r="697" spans="2:18" s="78" customFormat="1" ht="13.9" customHeight="1" thickTop="1" thickBot="1" x14ac:dyDescent="0.25">
      <c r="B697" s="446"/>
      <c r="C697" s="459"/>
      <c r="D697" s="446"/>
      <c r="E697" s="459"/>
      <c r="F697" s="766"/>
      <c r="G697" s="125">
        <f>'Mapa de Risco'!H697</f>
        <v>0</v>
      </c>
      <c r="H697" s="770"/>
      <c r="I697" s="781"/>
      <c r="J697" s="207" t="s">
        <v>28</v>
      </c>
      <c r="K697" s="208"/>
      <c r="L697" s="207" t="s">
        <v>28</v>
      </c>
      <c r="M697" s="207" t="s">
        <v>28</v>
      </c>
      <c r="N697" s="207" t="s">
        <v>28</v>
      </c>
      <c r="O697" s="207" t="s">
        <v>28</v>
      </c>
      <c r="P697" s="207" t="s">
        <v>265</v>
      </c>
      <c r="Q697" s="208"/>
      <c r="R697" s="9" t="str">
        <f t="shared" si="10"/>
        <v/>
      </c>
    </row>
    <row r="698" spans="2:18" s="78" customFormat="1" ht="13.9" customHeight="1" thickTop="1" thickBot="1" x14ac:dyDescent="0.25">
      <c r="B698" s="446"/>
      <c r="C698" s="459"/>
      <c r="D698" s="446"/>
      <c r="E698" s="459"/>
      <c r="F698" s="766"/>
      <c r="G698" s="125">
        <f>'Mapa de Risco'!H698</f>
        <v>0</v>
      </c>
      <c r="H698" s="770"/>
      <c r="I698" s="781"/>
      <c r="J698" s="207" t="s">
        <v>28</v>
      </c>
      <c r="K698" s="208"/>
      <c r="L698" s="207" t="s">
        <v>28</v>
      </c>
      <c r="M698" s="207" t="s">
        <v>28</v>
      </c>
      <c r="N698" s="207" t="s">
        <v>28</v>
      </c>
      <c r="O698" s="207" t="s">
        <v>28</v>
      </c>
      <c r="P698" s="207" t="s">
        <v>265</v>
      </c>
      <c r="Q698" s="208"/>
      <c r="R698" s="9" t="str">
        <f t="shared" si="10"/>
        <v/>
      </c>
    </row>
    <row r="699" spans="2:18" s="78" customFormat="1" ht="13.9" customHeight="1" thickTop="1" thickBot="1" x14ac:dyDescent="0.25">
      <c r="B699" s="446"/>
      <c r="C699" s="459"/>
      <c r="D699" s="446"/>
      <c r="E699" s="459"/>
      <c r="F699" s="766"/>
      <c r="G699" s="125">
        <f>'Mapa de Risco'!H699</f>
        <v>0</v>
      </c>
      <c r="H699" s="770"/>
      <c r="I699" s="781"/>
      <c r="J699" s="207" t="s">
        <v>28</v>
      </c>
      <c r="K699" s="208"/>
      <c r="L699" s="207" t="s">
        <v>28</v>
      </c>
      <c r="M699" s="207" t="s">
        <v>28</v>
      </c>
      <c r="N699" s="207" t="s">
        <v>28</v>
      </c>
      <c r="O699" s="207" t="s">
        <v>28</v>
      </c>
      <c r="P699" s="207" t="s">
        <v>265</v>
      </c>
      <c r="Q699" s="208"/>
      <c r="R699" s="9" t="str">
        <f t="shared" si="10"/>
        <v/>
      </c>
    </row>
    <row r="700" spans="2:18" s="78" customFormat="1" ht="13.9" customHeight="1" thickTop="1" thickBot="1" x14ac:dyDescent="0.25">
      <c r="B700" s="446"/>
      <c r="C700" s="459"/>
      <c r="D700" s="446"/>
      <c r="E700" s="459"/>
      <c r="F700" s="766"/>
      <c r="G700" s="125">
        <f>'Mapa de Risco'!H700</f>
        <v>0</v>
      </c>
      <c r="H700" s="770"/>
      <c r="I700" s="781"/>
      <c r="J700" s="207" t="s">
        <v>28</v>
      </c>
      <c r="K700" s="208"/>
      <c r="L700" s="207" t="s">
        <v>28</v>
      </c>
      <c r="M700" s="207" t="s">
        <v>28</v>
      </c>
      <c r="N700" s="207" t="s">
        <v>28</v>
      </c>
      <c r="O700" s="207" t="s">
        <v>28</v>
      </c>
      <c r="P700" s="207" t="s">
        <v>265</v>
      </c>
      <c r="Q700" s="208"/>
      <c r="R700" s="9" t="str">
        <f t="shared" si="10"/>
        <v/>
      </c>
    </row>
    <row r="701" spans="2:18" s="78" customFormat="1" ht="13.9" customHeight="1" thickTop="1" thickBot="1" x14ac:dyDescent="0.25">
      <c r="B701" s="446"/>
      <c r="C701" s="459"/>
      <c r="D701" s="447"/>
      <c r="E701" s="460"/>
      <c r="F701" s="766"/>
      <c r="G701" s="125">
        <f>'Mapa de Risco'!H701</f>
        <v>0</v>
      </c>
      <c r="H701" s="770"/>
      <c r="I701" s="782"/>
      <c r="J701" s="207" t="s">
        <v>28</v>
      </c>
      <c r="K701" s="208"/>
      <c r="L701" s="207" t="s">
        <v>28</v>
      </c>
      <c r="M701" s="207" t="s">
        <v>28</v>
      </c>
      <c r="N701" s="207" t="s">
        <v>28</v>
      </c>
      <c r="O701" s="207" t="s">
        <v>28</v>
      </c>
      <c r="P701" s="207" t="s">
        <v>265</v>
      </c>
      <c r="Q701" s="208"/>
      <c r="R701" s="9" t="str">
        <f t="shared" si="10"/>
        <v/>
      </c>
    </row>
    <row r="702" spans="2:18" s="78" customFormat="1" ht="13.9" customHeight="1" thickTop="1" thickBot="1" x14ac:dyDescent="0.25">
      <c r="B702" s="446"/>
      <c r="C702" s="459"/>
      <c r="D702" s="445" t="str">
        <f>'Mapa de Risco'!D702:D711</f>
        <v>FCS.06</v>
      </c>
      <c r="E702" s="470">
        <f>'Mapa de Risco'!E702:E711</f>
        <v>0</v>
      </c>
      <c r="F702" s="766" t="str">
        <f>'Mapa de Risco'!G702:G711</f>
        <v>Evento 70</v>
      </c>
      <c r="G702" s="125">
        <f>'Mapa de Risco'!H702</f>
        <v>0</v>
      </c>
      <c r="H702" s="770" t="str">
        <f>'Avaliar os Controles Existent.'!AD702:AD711</f>
        <v/>
      </c>
      <c r="I702" s="781">
        <f>'Plano de ação'!I702:I711</f>
        <v>0</v>
      </c>
      <c r="J702" s="207" t="s">
        <v>28</v>
      </c>
      <c r="K702" s="208"/>
      <c r="L702" s="207" t="s">
        <v>28</v>
      </c>
      <c r="M702" s="207" t="s">
        <v>28</v>
      </c>
      <c r="N702" s="207" t="s">
        <v>28</v>
      </c>
      <c r="O702" s="207" t="s">
        <v>28</v>
      </c>
      <c r="P702" s="207" t="s">
        <v>265</v>
      </c>
      <c r="Q702" s="208"/>
      <c r="R702" s="9" t="str">
        <f t="shared" si="10"/>
        <v/>
      </c>
    </row>
    <row r="703" spans="2:18" s="78" customFormat="1" ht="13.9" customHeight="1" thickTop="1" thickBot="1" x14ac:dyDescent="0.25">
      <c r="B703" s="446"/>
      <c r="C703" s="459"/>
      <c r="D703" s="446"/>
      <c r="E703" s="459"/>
      <c r="F703" s="766"/>
      <c r="G703" s="125">
        <f>'Mapa de Risco'!H703</f>
        <v>0</v>
      </c>
      <c r="H703" s="770"/>
      <c r="I703" s="781"/>
      <c r="J703" s="207" t="s">
        <v>28</v>
      </c>
      <c r="K703" s="208"/>
      <c r="L703" s="207" t="s">
        <v>28</v>
      </c>
      <c r="M703" s="207" t="s">
        <v>28</v>
      </c>
      <c r="N703" s="207" t="s">
        <v>28</v>
      </c>
      <c r="O703" s="207" t="s">
        <v>28</v>
      </c>
      <c r="P703" s="207" t="s">
        <v>265</v>
      </c>
      <c r="Q703" s="208"/>
      <c r="R703" s="9" t="str">
        <f t="shared" si="10"/>
        <v/>
      </c>
    </row>
    <row r="704" spans="2:18" s="78" customFormat="1" ht="13.9" customHeight="1" thickTop="1" thickBot="1" x14ac:dyDescent="0.25">
      <c r="B704" s="446"/>
      <c r="C704" s="459"/>
      <c r="D704" s="446"/>
      <c r="E704" s="459"/>
      <c r="F704" s="766"/>
      <c r="G704" s="125">
        <f>'Mapa de Risco'!H704</f>
        <v>0</v>
      </c>
      <c r="H704" s="770"/>
      <c r="I704" s="781"/>
      <c r="J704" s="207" t="s">
        <v>28</v>
      </c>
      <c r="K704" s="208"/>
      <c r="L704" s="207" t="s">
        <v>28</v>
      </c>
      <c r="M704" s="207" t="s">
        <v>28</v>
      </c>
      <c r="N704" s="207" t="s">
        <v>28</v>
      </c>
      <c r="O704" s="207" t="s">
        <v>28</v>
      </c>
      <c r="P704" s="207" t="s">
        <v>265</v>
      </c>
      <c r="Q704" s="208"/>
      <c r="R704" s="9" t="str">
        <f t="shared" si="10"/>
        <v/>
      </c>
    </row>
    <row r="705" spans="2:18" s="78" customFormat="1" ht="13.9" customHeight="1" thickTop="1" thickBot="1" x14ac:dyDescent="0.25">
      <c r="B705" s="446"/>
      <c r="C705" s="459"/>
      <c r="D705" s="446"/>
      <c r="E705" s="459"/>
      <c r="F705" s="766"/>
      <c r="G705" s="125">
        <f>'Mapa de Risco'!H705</f>
        <v>0</v>
      </c>
      <c r="H705" s="770"/>
      <c r="I705" s="781"/>
      <c r="J705" s="207" t="s">
        <v>28</v>
      </c>
      <c r="K705" s="208"/>
      <c r="L705" s="207" t="s">
        <v>28</v>
      </c>
      <c r="M705" s="207" t="s">
        <v>28</v>
      </c>
      <c r="N705" s="207" t="s">
        <v>28</v>
      </c>
      <c r="O705" s="207" t="s">
        <v>28</v>
      </c>
      <c r="P705" s="207" t="s">
        <v>265</v>
      </c>
      <c r="Q705" s="208"/>
      <c r="R705" s="9" t="str">
        <f t="shared" si="10"/>
        <v/>
      </c>
    </row>
    <row r="706" spans="2:18" s="78" customFormat="1" ht="13.9" customHeight="1" thickTop="1" thickBot="1" x14ac:dyDescent="0.25">
      <c r="B706" s="446"/>
      <c r="C706" s="459"/>
      <c r="D706" s="446"/>
      <c r="E706" s="459"/>
      <c r="F706" s="766"/>
      <c r="G706" s="125">
        <f>'Mapa de Risco'!H706</f>
        <v>0</v>
      </c>
      <c r="H706" s="770"/>
      <c r="I706" s="781"/>
      <c r="J706" s="207" t="s">
        <v>28</v>
      </c>
      <c r="K706" s="208"/>
      <c r="L706" s="207" t="s">
        <v>28</v>
      </c>
      <c r="M706" s="207" t="s">
        <v>28</v>
      </c>
      <c r="N706" s="207" t="s">
        <v>28</v>
      </c>
      <c r="O706" s="207" t="s">
        <v>28</v>
      </c>
      <c r="P706" s="207" t="s">
        <v>265</v>
      </c>
      <c r="Q706" s="208"/>
      <c r="R706" s="9" t="str">
        <f t="shared" si="10"/>
        <v/>
      </c>
    </row>
    <row r="707" spans="2:18" s="78" customFormat="1" ht="13.9" customHeight="1" thickTop="1" thickBot="1" x14ac:dyDescent="0.25">
      <c r="B707" s="446"/>
      <c r="C707" s="459"/>
      <c r="D707" s="446"/>
      <c r="E707" s="459"/>
      <c r="F707" s="766"/>
      <c r="G707" s="125">
        <f>'Mapa de Risco'!H707</f>
        <v>0</v>
      </c>
      <c r="H707" s="770"/>
      <c r="I707" s="781"/>
      <c r="J707" s="207" t="s">
        <v>28</v>
      </c>
      <c r="K707" s="208"/>
      <c r="L707" s="207" t="s">
        <v>28</v>
      </c>
      <c r="M707" s="207" t="s">
        <v>28</v>
      </c>
      <c r="N707" s="207" t="s">
        <v>28</v>
      </c>
      <c r="O707" s="207" t="s">
        <v>28</v>
      </c>
      <c r="P707" s="207" t="s">
        <v>265</v>
      </c>
      <c r="Q707" s="208"/>
      <c r="R707" s="9" t="str">
        <f t="shared" si="10"/>
        <v/>
      </c>
    </row>
    <row r="708" spans="2:18" s="78" customFormat="1" ht="13.9" customHeight="1" thickTop="1" thickBot="1" x14ac:dyDescent="0.25">
      <c r="B708" s="446"/>
      <c r="C708" s="459"/>
      <c r="D708" s="446"/>
      <c r="E708" s="459"/>
      <c r="F708" s="766"/>
      <c r="G708" s="125">
        <f>'Mapa de Risco'!H708</f>
        <v>0</v>
      </c>
      <c r="H708" s="770"/>
      <c r="I708" s="781"/>
      <c r="J708" s="207" t="s">
        <v>28</v>
      </c>
      <c r="K708" s="208"/>
      <c r="L708" s="207" t="s">
        <v>28</v>
      </c>
      <c r="M708" s="207" t="s">
        <v>28</v>
      </c>
      <c r="N708" s="207" t="s">
        <v>28</v>
      </c>
      <c r="O708" s="207" t="s">
        <v>28</v>
      </c>
      <c r="P708" s="207" t="s">
        <v>265</v>
      </c>
      <c r="Q708" s="208"/>
      <c r="R708" s="9" t="str">
        <f t="shared" si="10"/>
        <v/>
      </c>
    </row>
    <row r="709" spans="2:18" s="78" customFormat="1" ht="13.9" customHeight="1" thickTop="1" thickBot="1" x14ac:dyDescent="0.25">
      <c r="B709" s="446"/>
      <c r="C709" s="459"/>
      <c r="D709" s="446"/>
      <c r="E709" s="459"/>
      <c r="F709" s="766"/>
      <c r="G709" s="125">
        <f>'Mapa de Risco'!H709</f>
        <v>0</v>
      </c>
      <c r="H709" s="770"/>
      <c r="I709" s="781"/>
      <c r="J709" s="207" t="s">
        <v>28</v>
      </c>
      <c r="K709" s="208"/>
      <c r="L709" s="207" t="s">
        <v>28</v>
      </c>
      <c r="M709" s="207" t="s">
        <v>28</v>
      </c>
      <c r="N709" s="207" t="s">
        <v>28</v>
      </c>
      <c r="O709" s="207" t="s">
        <v>28</v>
      </c>
      <c r="P709" s="207" t="s">
        <v>265</v>
      </c>
      <c r="Q709" s="208"/>
      <c r="R709" s="9" t="str">
        <f t="shared" si="10"/>
        <v/>
      </c>
    </row>
    <row r="710" spans="2:18" s="78" customFormat="1" ht="13.9" customHeight="1" thickTop="1" thickBot="1" x14ac:dyDescent="0.25">
      <c r="B710" s="446"/>
      <c r="C710" s="459"/>
      <c r="D710" s="446"/>
      <c r="E710" s="459"/>
      <c r="F710" s="766"/>
      <c r="G710" s="125">
        <f>'Mapa de Risco'!H710</f>
        <v>0</v>
      </c>
      <c r="H710" s="770"/>
      <c r="I710" s="781"/>
      <c r="J710" s="207" t="s">
        <v>28</v>
      </c>
      <c r="K710" s="208"/>
      <c r="L710" s="207" t="s">
        <v>28</v>
      </c>
      <c r="M710" s="207" t="s">
        <v>28</v>
      </c>
      <c r="N710" s="207" t="s">
        <v>28</v>
      </c>
      <c r="O710" s="207" t="s">
        <v>28</v>
      </c>
      <c r="P710" s="207" t="s">
        <v>265</v>
      </c>
      <c r="Q710" s="208"/>
      <c r="R710" s="9" t="str">
        <f t="shared" si="10"/>
        <v/>
      </c>
    </row>
    <row r="711" spans="2:18" s="78" customFormat="1" ht="13.9" customHeight="1" thickTop="1" thickBot="1" x14ac:dyDescent="0.25">
      <c r="B711" s="446"/>
      <c r="C711" s="459"/>
      <c r="D711" s="447"/>
      <c r="E711" s="460"/>
      <c r="F711" s="766"/>
      <c r="G711" s="125">
        <f>'Mapa de Risco'!H711</f>
        <v>0</v>
      </c>
      <c r="H711" s="770"/>
      <c r="I711" s="782"/>
      <c r="J711" s="207" t="s">
        <v>28</v>
      </c>
      <c r="K711" s="208"/>
      <c r="L711" s="207" t="s">
        <v>28</v>
      </c>
      <c r="M711" s="207" t="s">
        <v>28</v>
      </c>
      <c r="N711" s="207" t="s">
        <v>28</v>
      </c>
      <c r="O711" s="207" t="s">
        <v>28</v>
      </c>
      <c r="P711" s="207" t="s">
        <v>265</v>
      </c>
      <c r="Q711" s="208"/>
      <c r="R711" s="9" t="str">
        <f t="shared" si="10"/>
        <v/>
      </c>
    </row>
    <row r="712" spans="2:18" s="78" customFormat="1" ht="13.9" customHeight="1" thickTop="1" thickBot="1" x14ac:dyDescent="0.25">
      <c r="B712" s="446"/>
      <c r="C712" s="459"/>
      <c r="D712" s="445" t="str">
        <f>'Mapa de Risco'!D712:D721</f>
        <v>FCS.07</v>
      </c>
      <c r="E712" s="470">
        <f>'Mapa de Risco'!E712:E721</f>
        <v>0</v>
      </c>
      <c r="F712" s="766" t="str">
        <f>'Mapa de Risco'!G712:G721</f>
        <v>Evento 71</v>
      </c>
      <c r="G712" s="125">
        <f>'Mapa de Risco'!H712</f>
        <v>0</v>
      </c>
      <c r="H712" s="770" t="str">
        <f>'Avaliar os Controles Existent.'!AD712:AD721</f>
        <v/>
      </c>
      <c r="I712" s="781">
        <f>'Plano de ação'!I712:I721</f>
        <v>0</v>
      </c>
      <c r="J712" s="207" t="s">
        <v>28</v>
      </c>
      <c r="K712" s="208"/>
      <c r="L712" s="207" t="s">
        <v>28</v>
      </c>
      <c r="M712" s="207" t="s">
        <v>28</v>
      </c>
      <c r="N712" s="207" t="s">
        <v>28</v>
      </c>
      <c r="O712" s="207" t="s">
        <v>28</v>
      </c>
      <c r="P712" s="207" t="s">
        <v>265</v>
      </c>
      <c r="Q712" s="208"/>
      <c r="R712" s="9" t="str">
        <f t="shared" si="10"/>
        <v/>
      </c>
    </row>
    <row r="713" spans="2:18" s="78" customFormat="1" ht="13.9" customHeight="1" thickTop="1" thickBot="1" x14ac:dyDescent="0.25">
      <c r="B713" s="446"/>
      <c r="C713" s="459"/>
      <c r="D713" s="446"/>
      <c r="E713" s="459"/>
      <c r="F713" s="766"/>
      <c r="G713" s="125">
        <f>'Mapa de Risco'!H713</f>
        <v>0</v>
      </c>
      <c r="H713" s="770"/>
      <c r="I713" s="781"/>
      <c r="J713" s="207" t="s">
        <v>28</v>
      </c>
      <c r="K713" s="208"/>
      <c r="L713" s="207" t="s">
        <v>28</v>
      </c>
      <c r="M713" s="207" t="s">
        <v>28</v>
      </c>
      <c r="N713" s="207" t="s">
        <v>28</v>
      </c>
      <c r="O713" s="207" t="s">
        <v>28</v>
      </c>
      <c r="P713" s="207" t="s">
        <v>265</v>
      </c>
      <c r="Q713" s="208"/>
      <c r="R713" s="9" t="str">
        <f t="shared" si="10"/>
        <v/>
      </c>
    </row>
    <row r="714" spans="2:18" s="78" customFormat="1" ht="13.9" customHeight="1" thickTop="1" thickBot="1" x14ac:dyDescent="0.25">
      <c r="B714" s="446"/>
      <c r="C714" s="459"/>
      <c r="D714" s="446"/>
      <c r="E714" s="459"/>
      <c r="F714" s="766"/>
      <c r="G714" s="125">
        <f>'Mapa de Risco'!H714</f>
        <v>0</v>
      </c>
      <c r="H714" s="770"/>
      <c r="I714" s="781"/>
      <c r="J714" s="207" t="s">
        <v>28</v>
      </c>
      <c r="K714" s="208"/>
      <c r="L714" s="207" t="s">
        <v>28</v>
      </c>
      <c r="M714" s="207" t="s">
        <v>28</v>
      </c>
      <c r="N714" s="207" t="s">
        <v>28</v>
      </c>
      <c r="O714" s="207" t="s">
        <v>28</v>
      </c>
      <c r="P714" s="207" t="s">
        <v>265</v>
      </c>
      <c r="Q714" s="208"/>
      <c r="R714" s="9" t="str">
        <f t="shared" si="10"/>
        <v/>
      </c>
    </row>
    <row r="715" spans="2:18" s="78" customFormat="1" ht="13.9" customHeight="1" thickTop="1" thickBot="1" x14ac:dyDescent="0.25">
      <c r="B715" s="446"/>
      <c r="C715" s="459"/>
      <c r="D715" s="446"/>
      <c r="E715" s="459"/>
      <c r="F715" s="766"/>
      <c r="G715" s="125">
        <f>'Mapa de Risco'!H715</f>
        <v>0</v>
      </c>
      <c r="H715" s="770"/>
      <c r="I715" s="781"/>
      <c r="J715" s="207" t="s">
        <v>28</v>
      </c>
      <c r="K715" s="208"/>
      <c r="L715" s="207" t="s">
        <v>28</v>
      </c>
      <c r="M715" s="207" t="s">
        <v>28</v>
      </c>
      <c r="N715" s="207" t="s">
        <v>28</v>
      </c>
      <c r="O715" s="207" t="s">
        <v>28</v>
      </c>
      <c r="P715" s="207" t="s">
        <v>265</v>
      </c>
      <c r="Q715" s="208"/>
      <c r="R715" s="9" t="str">
        <f t="shared" si="10"/>
        <v/>
      </c>
    </row>
    <row r="716" spans="2:18" s="78" customFormat="1" ht="13.9" customHeight="1" thickTop="1" thickBot="1" x14ac:dyDescent="0.25">
      <c r="B716" s="446"/>
      <c r="C716" s="459"/>
      <c r="D716" s="446"/>
      <c r="E716" s="459"/>
      <c r="F716" s="766"/>
      <c r="G716" s="125">
        <f>'Mapa de Risco'!H716</f>
        <v>0</v>
      </c>
      <c r="H716" s="770"/>
      <c r="I716" s="781"/>
      <c r="J716" s="207" t="s">
        <v>28</v>
      </c>
      <c r="K716" s="208"/>
      <c r="L716" s="207" t="s">
        <v>28</v>
      </c>
      <c r="M716" s="207" t="s">
        <v>28</v>
      </c>
      <c r="N716" s="207" t="s">
        <v>28</v>
      </c>
      <c r="O716" s="207" t="s">
        <v>28</v>
      </c>
      <c r="P716" s="207" t="s">
        <v>265</v>
      </c>
      <c r="Q716" s="208"/>
      <c r="R716" s="9" t="str">
        <f t="shared" si="10"/>
        <v/>
      </c>
    </row>
    <row r="717" spans="2:18" s="78" customFormat="1" ht="13.9" customHeight="1" thickTop="1" thickBot="1" x14ac:dyDescent="0.25">
      <c r="B717" s="446"/>
      <c r="C717" s="459"/>
      <c r="D717" s="446"/>
      <c r="E717" s="459"/>
      <c r="F717" s="766"/>
      <c r="G717" s="125">
        <f>'Mapa de Risco'!H717</f>
        <v>0</v>
      </c>
      <c r="H717" s="770"/>
      <c r="I717" s="781"/>
      <c r="J717" s="207" t="s">
        <v>28</v>
      </c>
      <c r="K717" s="208"/>
      <c r="L717" s="207" t="s">
        <v>28</v>
      </c>
      <c r="M717" s="207" t="s">
        <v>28</v>
      </c>
      <c r="N717" s="207" t="s">
        <v>28</v>
      </c>
      <c r="O717" s="207" t="s">
        <v>28</v>
      </c>
      <c r="P717" s="207" t="s">
        <v>265</v>
      </c>
      <c r="Q717" s="208"/>
      <c r="R717" s="9" t="str">
        <f t="shared" ref="R717:R780" si="11">IF(Q717="","",IF(Q717="Concluído",4,IF(Q717="Em andamento",3,IF(Q717="Atrasado",2,IF(Q717="Não iniciado",1)))))</f>
        <v/>
      </c>
    </row>
    <row r="718" spans="2:18" s="78" customFormat="1" ht="13.9" customHeight="1" thickTop="1" thickBot="1" x14ac:dyDescent="0.25">
      <c r="B718" s="446"/>
      <c r="C718" s="459"/>
      <c r="D718" s="446"/>
      <c r="E718" s="459"/>
      <c r="F718" s="766"/>
      <c r="G718" s="125">
        <f>'Mapa de Risco'!H718</f>
        <v>0</v>
      </c>
      <c r="H718" s="770"/>
      <c r="I718" s="781"/>
      <c r="J718" s="207" t="s">
        <v>28</v>
      </c>
      <c r="K718" s="208"/>
      <c r="L718" s="207" t="s">
        <v>28</v>
      </c>
      <c r="M718" s="207" t="s">
        <v>28</v>
      </c>
      <c r="N718" s="207" t="s">
        <v>28</v>
      </c>
      <c r="O718" s="207" t="s">
        <v>28</v>
      </c>
      <c r="P718" s="207" t="s">
        <v>265</v>
      </c>
      <c r="Q718" s="208"/>
      <c r="R718" s="9" t="str">
        <f t="shared" si="11"/>
        <v/>
      </c>
    </row>
    <row r="719" spans="2:18" s="78" customFormat="1" ht="13.9" customHeight="1" thickTop="1" thickBot="1" x14ac:dyDescent="0.25">
      <c r="B719" s="446"/>
      <c r="C719" s="459"/>
      <c r="D719" s="446"/>
      <c r="E719" s="459"/>
      <c r="F719" s="766"/>
      <c r="G719" s="125">
        <f>'Mapa de Risco'!H719</f>
        <v>0</v>
      </c>
      <c r="H719" s="770"/>
      <c r="I719" s="781"/>
      <c r="J719" s="207" t="s">
        <v>28</v>
      </c>
      <c r="K719" s="208"/>
      <c r="L719" s="207" t="s">
        <v>28</v>
      </c>
      <c r="M719" s="207" t="s">
        <v>28</v>
      </c>
      <c r="N719" s="207" t="s">
        <v>28</v>
      </c>
      <c r="O719" s="207" t="s">
        <v>28</v>
      </c>
      <c r="P719" s="207" t="s">
        <v>265</v>
      </c>
      <c r="Q719" s="208"/>
      <c r="R719" s="9" t="str">
        <f t="shared" si="11"/>
        <v/>
      </c>
    </row>
    <row r="720" spans="2:18" s="78" customFormat="1" ht="13.9" customHeight="1" thickTop="1" thickBot="1" x14ac:dyDescent="0.25">
      <c r="B720" s="446"/>
      <c r="C720" s="459"/>
      <c r="D720" s="446"/>
      <c r="E720" s="459"/>
      <c r="F720" s="766"/>
      <c r="G720" s="125">
        <f>'Mapa de Risco'!H720</f>
        <v>0</v>
      </c>
      <c r="H720" s="770"/>
      <c r="I720" s="781"/>
      <c r="J720" s="207" t="s">
        <v>28</v>
      </c>
      <c r="K720" s="208"/>
      <c r="L720" s="207" t="s">
        <v>28</v>
      </c>
      <c r="M720" s="207" t="s">
        <v>28</v>
      </c>
      <c r="N720" s="207" t="s">
        <v>28</v>
      </c>
      <c r="O720" s="207" t="s">
        <v>28</v>
      </c>
      <c r="P720" s="207" t="s">
        <v>265</v>
      </c>
      <c r="Q720" s="208"/>
      <c r="R720" s="9" t="str">
        <f t="shared" si="11"/>
        <v/>
      </c>
    </row>
    <row r="721" spans="2:18" s="78" customFormat="1" ht="13.9" customHeight="1" thickTop="1" thickBot="1" x14ac:dyDescent="0.25">
      <c r="B721" s="446"/>
      <c r="C721" s="459"/>
      <c r="D721" s="447"/>
      <c r="E721" s="460"/>
      <c r="F721" s="766"/>
      <c r="G721" s="125">
        <f>'Mapa de Risco'!H721</f>
        <v>0</v>
      </c>
      <c r="H721" s="770"/>
      <c r="I721" s="782"/>
      <c r="J721" s="207" t="s">
        <v>28</v>
      </c>
      <c r="K721" s="208"/>
      <c r="L721" s="207" t="s">
        <v>28</v>
      </c>
      <c r="M721" s="207" t="s">
        <v>28</v>
      </c>
      <c r="N721" s="207" t="s">
        <v>28</v>
      </c>
      <c r="O721" s="207" t="s">
        <v>28</v>
      </c>
      <c r="P721" s="207" t="s">
        <v>265</v>
      </c>
      <c r="Q721" s="208"/>
      <c r="R721" s="9" t="str">
        <f t="shared" si="11"/>
        <v/>
      </c>
    </row>
    <row r="722" spans="2:18" s="78" customFormat="1" ht="13.9" customHeight="1" thickTop="1" thickBot="1" x14ac:dyDescent="0.25">
      <c r="B722" s="446"/>
      <c r="C722" s="459"/>
      <c r="D722" s="445" t="str">
        <f>'Mapa de Risco'!D722:D731</f>
        <v>FCS.08</v>
      </c>
      <c r="E722" s="470">
        <f>'Mapa de Risco'!E722:E731</f>
        <v>0</v>
      </c>
      <c r="F722" s="766" t="str">
        <f>'Mapa de Risco'!G722:G731</f>
        <v>Evento 72</v>
      </c>
      <c r="G722" s="125">
        <f>'Mapa de Risco'!H722</f>
        <v>0</v>
      </c>
      <c r="H722" s="770" t="str">
        <f>'Avaliar os Controles Existent.'!AD722:AD731</f>
        <v/>
      </c>
      <c r="I722" s="781">
        <f>'Plano de ação'!I722:I731</f>
        <v>0</v>
      </c>
      <c r="J722" s="207" t="s">
        <v>28</v>
      </c>
      <c r="K722" s="208"/>
      <c r="L722" s="207" t="s">
        <v>28</v>
      </c>
      <c r="M722" s="207" t="s">
        <v>28</v>
      </c>
      <c r="N722" s="207" t="s">
        <v>28</v>
      </c>
      <c r="O722" s="207" t="s">
        <v>28</v>
      </c>
      <c r="P722" s="207" t="s">
        <v>265</v>
      </c>
      <c r="Q722" s="208"/>
      <c r="R722" s="9" t="str">
        <f t="shared" si="11"/>
        <v/>
      </c>
    </row>
    <row r="723" spans="2:18" s="78" customFormat="1" ht="13.9" customHeight="1" thickTop="1" thickBot="1" x14ac:dyDescent="0.25">
      <c r="B723" s="446"/>
      <c r="C723" s="459"/>
      <c r="D723" s="446"/>
      <c r="E723" s="459"/>
      <c r="F723" s="766"/>
      <c r="G723" s="125">
        <f>'Mapa de Risco'!H723</f>
        <v>0</v>
      </c>
      <c r="H723" s="770"/>
      <c r="I723" s="781"/>
      <c r="J723" s="207" t="s">
        <v>28</v>
      </c>
      <c r="K723" s="208"/>
      <c r="L723" s="207" t="s">
        <v>28</v>
      </c>
      <c r="M723" s="207" t="s">
        <v>28</v>
      </c>
      <c r="N723" s="207" t="s">
        <v>28</v>
      </c>
      <c r="O723" s="207" t="s">
        <v>28</v>
      </c>
      <c r="P723" s="207" t="s">
        <v>265</v>
      </c>
      <c r="Q723" s="208"/>
      <c r="R723" s="9" t="str">
        <f t="shared" si="11"/>
        <v/>
      </c>
    </row>
    <row r="724" spans="2:18" s="78" customFormat="1" ht="13.9" customHeight="1" thickTop="1" thickBot="1" x14ac:dyDescent="0.25">
      <c r="B724" s="446"/>
      <c r="C724" s="459"/>
      <c r="D724" s="446"/>
      <c r="E724" s="459"/>
      <c r="F724" s="766"/>
      <c r="G724" s="125">
        <f>'Mapa de Risco'!H724</f>
        <v>0</v>
      </c>
      <c r="H724" s="770"/>
      <c r="I724" s="781"/>
      <c r="J724" s="207" t="s">
        <v>28</v>
      </c>
      <c r="K724" s="208"/>
      <c r="L724" s="207" t="s">
        <v>28</v>
      </c>
      <c r="M724" s="207" t="s">
        <v>28</v>
      </c>
      <c r="N724" s="207" t="s">
        <v>28</v>
      </c>
      <c r="O724" s="207" t="s">
        <v>28</v>
      </c>
      <c r="P724" s="207" t="s">
        <v>265</v>
      </c>
      <c r="Q724" s="208"/>
      <c r="R724" s="9" t="str">
        <f t="shared" si="11"/>
        <v/>
      </c>
    </row>
    <row r="725" spans="2:18" s="78" customFormat="1" ht="13.9" customHeight="1" thickTop="1" thickBot="1" x14ac:dyDescent="0.25">
      <c r="B725" s="446"/>
      <c r="C725" s="459"/>
      <c r="D725" s="446"/>
      <c r="E725" s="459"/>
      <c r="F725" s="766"/>
      <c r="G725" s="125">
        <f>'Mapa de Risco'!H725</f>
        <v>0</v>
      </c>
      <c r="H725" s="770"/>
      <c r="I725" s="781"/>
      <c r="J725" s="207" t="s">
        <v>28</v>
      </c>
      <c r="K725" s="208"/>
      <c r="L725" s="207" t="s">
        <v>28</v>
      </c>
      <c r="M725" s="207" t="s">
        <v>28</v>
      </c>
      <c r="N725" s="207" t="s">
        <v>28</v>
      </c>
      <c r="O725" s="207" t="s">
        <v>28</v>
      </c>
      <c r="P725" s="207" t="s">
        <v>265</v>
      </c>
      <c r="Q725" s="208"/>
      <c r="R725" s="9" t="str">
        <f t="shared" si="11"/>
        <v/>
      </c>
    </row>
    <row r="726" spans="2:18" s="78" customFormat="1" ht="13.9" customHeight="1" thickTop="1" thickBot="1" x14ac:dyDescent="0.25">
      <c r="B726" s="446"/>
      <c r="C726" s="459"/>
      <c r="D726" s="446"/>
      <c r="E726" s="459"/>
      <c r="F726" s="766"/>
      <c r="G726" s="125">
        <f>'Mapa de Risco'!H726</f>
        <v>0</v>
      </c>
      <c r="H726" s="770"/>
      <c r="I726" s="781"/>
      <c r="J726" s="207" t="s">
        <v>28</v>
      </c>
      <c r="K726" s="208"/>
      <c r="L726" s="207" t="s">
        <v>28</v>
      </c>
      <c r="M726" s="207" t="s">
        <v>28</v>
      </c>
      <c r="N726" s="207" t="s">
        <v>28</v>
      </c>
      <c r="O726" s="207" t="s">
        <v>28</v>
      </c>
      <c r="P726" s="207" t="s">
        <v>265</v>
      </c>
      <c r="Q726" s="208"/>
      <c r="R726" s="9" t="str">
        <f t="shared" si="11"/>
        <v/>
      </c>
    </row>
    <row r="727" spans="2:18" s="78" customFormat="1" ht="13.9" customHeight="1" thickTop="1" thickBot="1" x14ac:dyDescent="0.25">
      <c r="B727" s="446"/>
      <c r="C727" s="459"/>
      <c r="D727" s="446"/>
      <c r="E727" s="459"/>
      <c r="F727" s="766"/>
      <c r="G727" s="125">
        <f>'Mapa de Risco'!H727</f>
        <v>0</v>
      </c>
      <c r="H727" s="770"/>
      <c r="I727" s="781"/>
      <c r="J727" s="207" t="s">
        <v>28</v>
      </c>
      <c r="K727" s="208"/>
      <c r="L727" s="207" t="s">
        <v>28</v>
      </c>
      <c r="M727" s="207" t="s">
        <v>28</v>
      </c>
      <c r="N727" s="207" t="s">
        <v>28</v>
      </c>
      <c r="O727" s="207" t="s">
        <v>28</v>
      </c>
      <c r="P727" s="207" t="s">
        <v>265</v>
      </c>
      <c r="Q727" s="208"/>
      <c r="R727" s="9" t="str">
        <f t="shared" si="11"/>
        <v/>
      </c>
    </row>
    <row r="728" spans="2:18" s="78" customFormat="1" ht="13.9" customHeight="1" thickTop="1" thickBot="1" x14ac:dyDescent="0.25">
      <c r="B728" s="446"/>
      <c r="C728" s="459"/>
      <c r="D728" s="446"/>
      <c r="E728" s="459"/>
      <c r="F728" s="766"/>
      <c r="G728" s="125">
        <f>'Mapa de Risco'!H728</f>
        <v>0</v>
      </c>
      <c r="H728" s="770"/>
      <c r="I728" s="781"/>
      <c r="J728" s="207" t="s">
        <v>28</v>
      </c>
      <c r="K728" s="208"/>
      <c r="L728" s="207" t="s">
        <v>28</v>
      </c>
      <c r="M728" s="207" t="s">
        <v>28</v>
      </c>
      <c r="N728" s="207" t="s">
        <v>28</v>
      </c>
      <c r="O728" s="207" t="s">
        <v>28</v>
      </c>
      <c r="P728" s="207" t="s">
        <v>265</v>
      </c>
      <c r="Q728" s="208"/>
      <c r="R728" s="9" t="str">
        <f t="shared" si="11"/>
        <v/>
      </c>
    </row>
    <row r="729" spans="2:18" s="78" customFormat="1" ht="13.9" customHeight="1" thickTop="1" thickBot="1" x14ac:dyDescent="0.25">
      <c r="B729" s="446"/>
      <c r="C729" s="459"/>
      <c r="D729" s="446"/>
      <c r="E729" s="459"/>
      <c r="F729" s="766"/>
      <c r="G729" s="125">
        <f>'Mapa de Risco'!H729</f>
        <v>0</v>
      </c>
      <c r="H729" s="770"/>
      <c r="I729" s="781"/>
      <c r="J729" s="207" t="s">
        <v>28</v>
      </c>
      <c r="K729" s="208"/>
      <c r="L729" s="207" t="s">
        <v>28</v>
      </c>
      <c r="M729" s="207" t="s">
        <v>28</v>
      </c>
      <c r="N729" s="207" t="s">
        <v>28</v>
      </c>
      <c r="O729" s="207" t="s">
        <v>28</v>
      </c>
      <c r="P729" s="207" t="s">
        <v>265</v>
      </c>
      <c r="Q729" s="208"/>
      <c r="R729" s="9" t="str">
        <f t="shared" si="11"/>
        <v/>
      </c>
    </row>
    <row r="730" spans="2:18" s="78" customFormat="1" ht="13.9" customHeight="1" thickTop="1" thickBot="1" x14ac:dyDescent="0.25">
      <c r="B730" s="446"/>
      <c r="C730" s="459"/>
      <c r="D730" s="446"/>
      <c r="E730" s="459"/>
      <c r="F730" s="766"/>
      <c r="G730" s="125">
        <f>'Mapa de Risco'!H730</f>
        <v>0</v>
      </c>
      <c r="H730" s="770"/>
      <c r="I730" s="781"/>
      <c r="J730" s="207" t="s">
        <v>28</v>
      </c>
      <c r="K730" s="208"/>
      <c r="L730" s="207" t="s">
        <v>28</v>
      </c>
      <c r="M730" s="207" t="s">
        <v>28</v>
      </c>
      <c r="N730" s="207" t="s">
        <v>28</v>
      </c>
      <c r="O730" s="207" t="s">
        <v>28</v>
      </c>
      <c r="P730" s="207" t="s">
        <v>265</v>
      </c>
      <c r="Q730" s="208"/>
      <c r="R730" s="9" t="str">
        <f t="shared" si="11"/>
        <v/>
      </c>
    </row>
    <row r="731" spans="2:18" s="78" customFormat="1" ht="13.9" customHeight="1" thickTop="1" thickBot="1" x14ac:dyDescent="0.25">
      <c r="B731" s="447"/>
      <c r="C731" s="460"/>
      <c r="D731" s="447"/>
      <c r="E731" s="460"/>
      <c r="F731" s="766"/>
      <c r="G731" s="125">
        <f>'Mapa de Risco'!H731</f>
        <v>0</v>
      </c>
      <c r="H731" s="770"/>
      <c r="I731" s="782"/>
      <c r="J731" s="207" t="s">
        <v>28</v>
      </c>
      <c r="K731" s="208"/>
      <c r="L731" s="207" t="s">
        <v>28</v>
      </c>
      <c r="M731" s="207" t="s">
        <v>28</v>
      </c>
      <c r="N731" s="207" t="s">
        <v>28</v>
      </c>
      <c r="O731" s="207" t="s">
        <v>28</v>
      </c>
      <c r="P731" s="207" t="s">
        <v>265</v>
      </c>
      <c r="Q731" s="208"/>
      <c r="R731" s="9" t="str">
        <f t="shared" si="11"/>
        <v/>
      </c>
    </row>
    <row r="732" spans="2:18" s="78" customFormat="1" ht="13.9" customHeight="1" thickTop="1" thickBot="1" x14ac:dyDescent="0.25">
      <c r="B732" s="454" t="str">
        <f>'Mapa de Risco'!B732:B811</f>
        <v>Subp.10</v>
      </c>
      <c r="C732" s="461">
        <f>'Mapa de Risco'!C732:C811</f>
        <v>0</v>
      </c>
      <c r="D732" s="464" t="str">
        <f>'Mapa de Risco'!D732:D741</f>
        <v>FCS.01</v>
      </c>
      <c r="E732" s="471">
        <f>'Mapa de Risco'!E732:E741</f>
        <v>0</v>
      </c>
      <c r="F732" s="771" t="str">
        <f>'Mapa de Risco'!G732:G741</f>
        <v>Evento 73</v>
      </c>
      <c r="G732" s="217">
        <f>'Mapa de Risco'!H732</f>
        <v>0</v>
      </c>
      <c r="H732" s="772" t="str">
        <f>'Avaliar os Controles Existent.'!AD732:AD741</f>
        <v/>
      </c>
      <c r="I732" s="779">
        <f>'Plano de ação'!I732:I741</f>
        <v>0</v>
      </c>
      <c r="J732" s="210" t="s">
        <v>28</v>
      </c>
      <c r="K732" s="211"/>
      <c r="L732" s="210" t="s">
        <v>28</v>
      </c>
      <c r="M732" s="210" t="s">
        <v>28</v>
      </c>
      <c r="N732" s="210" t="s">
        <v>28</v>
      </c>
      <c r="O732" s="210" t="s">
        <v>28</v>
      </c>
      <c r="P732" s="210" t="s">
        <v>265</v>
      </c>
      <c r="Q732" s="211"/>
      <c r="R732" s="60" t="str">
        <f t="shared" si="11"/>
        <v/>
      </c>
    </row>
    <row r="733" spans="2:18" s="78" customFormat="1" ht="13.9" customHeight="1" thickTop="1" thickBot="1" x14ac:dyDescent="0.25">
      <c r="B733" s="455"/>
      <c r="C733" s="462"/>
      <c r="D733" s="465"/>
      <c r="E733" s="472"/>
      <c r="F733" s="771"/>
      <c r="G733" s="217">
        <f>'Mapa de Risco'!H733</f>
        <v>0</v>
      </c>
      <c r="H733" s="772"/>
      <c r="I733" s="779"/>
      <c r="J733" s="210" t="s">
        <v>28</v>
      </c>
      <c r="K733" s="211"/>
      <c r="L733" s="210" t="s">
        <v>28</v>
      </c>
      <c r="M733" s="210" t="s">
        <v>28</v>
      </c>
      <c r="N733" s="210" t="s">
        <v>28</v>
      </c>
      <c r="O733" s="210" t="s">
        <v>28</v>
      </c>
      <c r="P733" s="210" t="s">
        <v>265</v>
      </c>
      <c r="Q733" s="211"/>
      <c r="R733" s="60" t="str">
        <f t="shared" si="11"/>
        <v/>
      </c>
    </row>
    <row r="734" spans="2:18" s="78" customFormat="1" ht="13.9" customHeight="1" thickTop="1" thickBot="1" x14ac:dyDescent="0.25">
      <c r="B734" s="455"/>
      <c r="C734" s="462"/>
      <c r="D734" s="465"/>
      <c r="E734" s="472"/>
      <c r="F734" s="771"/>
      <c r="G734" s="217">
        <f>'Mapa de Risco'!H734</f>
        <v>0</v>
      </c>
      <c r="H734" s="772"/>
      <c r="I734" s="779"/>
      <c r="J734" s="210" t="s">
        <v>28</v>
      </c>
      <c r="K734" s="211"/>
      <c r="L734" s="210" t="s">
        <v>28</v>
      </c>
      <c r="M734" s="210" t="s">
        <v>28</v>
      </c>
      <c r="N734" s="210" t="s">
        <v>28</v>
      </c>
      <c r="O734" s="210" t="s">
        <v>28</v>
      </c>
      <c r="P734" s="210" t="s">
        <v>265</v>
      </c>
      <c r="Q734" s="211"/>
      <c r="R734" s="60" t="str">
        <f t="shared" si="11"/>
        <v/>
      </c>
    </row>
    <row r="735" spans="2:18" s="78" customFormat="1" ht="13.9" customHeight="1" thickTop="1" thickBot="1" x14ac:dyDescent="0.25">
      <c r="B735" s="455"/>
      <c r="C735" s="462"/>
      <c r="D735" s="465"/>
      <c r="E735" s="472"/>
      <c r="F735" s="771"/>
      <c r="G735" s="217">
        <f>'Mapa de Risco'!H735</f>
        <v>0</v>
      </c>
      <c r="H735" s="772"/>
      <c r="I735" s="779"/>
      <c r="J735" s="210" t="s">
        <v>28</v>
      </c>
      <c r="K735" s="211"/>
      <c r="L735" s="210" t="s">
        <v>28</v>
      </c>
      <c r="M735" s="210" t="s">
        <v>28</v>
      </c>
      <c r="N735" s="210" t="s">
        <v>28</v>
      </c>
      <c r="O735" s="210" t="s">
        <v>28</v>
      </c>
      <c r="P735" s="210" t="s">
        <v>265</v>
      </c>
      <c r="Q735" s="211"/>
      <c r="R735" s="60" t="str">
        <f t="shared" si="11"/>
        <v/>
      </c>
    </row>
    <row r="736" spans="2:18" s="78" customFormat="1" ht="13.9" customHeight="1" thickTop="1" thickBot="1" x14ac:dyDescent="0.25">
      <c r="B736" s="455"/>
      <c r="C736" s="462"/>
      <c r="D736" s="465"/>
      <c r="E736" s="472"/>
      <c r="F736" s="771"/>
      <c r="G736" s="217">
        <f>'Mapa de Risco'!H736</f>
        <v>0</v>
      </c>
      <c r="H736" s="772"/>
      <c r="I736" s="779"/>
      <c r="J736" s="210" t="s">
        <v>28</v>
      </c>
      <c r="K736" s="211"/>
      <c r="L736" s="210" t="s">
        <v>28</v>
      </c>
      <c r="M736" s="210" t="s">
        <v>28</v>
      </c>
      <c r="N736" s="210" t="s">
        <v>28</v>
      </c>
      <c r="O736" s="210" t="s">
        <v>28</v>
      </c>
      <c r="P736" s="210" t="s">
        <v>265</v>
      </c>
      <c r="Q736" s="211"/>
      <c r="R736" s="60" t="str">
        <f t="shared" si="11"/>
        <v/>
      </c>
    </row>
    <row r="737" spans="2:18" s="78" customFormat="1" ht="13.9" customHeight="1" thickTop="1" thickBot="1" x14ac:dyDescent="0.25">
      <c r="B737" s="455"/>
      <c r="C737" s="462"/>
      <c r="D737" s="465"/>
      <c r="E737" s="472"/>
      <c r="F737" s="771"/>
      <c r="G737" s="217">
        <f>'Mapa de Risco'!H737</f>
        <v>0</v>
      </c>
      <c r="H737" s="772"/>
      <c r="I737" s="779"/>
      <c r="J737" s="210" t="s">
        <v>28</v>
      </c>
      <c r="K737" s="211"/>
      <c r="L737" s="210" t="s">
        <v>28</v>
      </c>
      <c r="M737" s="210" t="s">
        <v>28</v>
      </c>
      <c r="N737" s="210" t="s">
        <v>28</v>
      </c>
      <c r="O737" s="210" t="s">
        <v>28</v>
      </c>
      <c r="P737" s="210" t="s">
        <v>265</v>
      </c>
      <c r="Q737" s="211"/>
      <c r="R737" s="60" t="str">
        <f t="shared" si="11"/>
        <v/>
      </c>
    </row>
    <row r="738" spans="2:18" s="78" customFormat="1" ht="13.9" customHeight="1" thickTop="1" thickBot="1" x14ac:dyDescent="0.25">
      <c r="B738" s="455"/>
      <c r="C738" s="462"/>
      <c r="D738" s="465"/>
      <c r="E738" s="472"/>
      <c r="F738" s="771"/>
      <c r="G738" s="217">
        <f>'Mapa de Risco'!H738</f>
        <v>0</v>
      </c>
      <c r="H738" s="772"/>
      <c r="I738" s="779"/>
      <c r="J738" s="210" t="s">
        <v>28</v>
      </c>
      <c r="K738" s="211"/>
      <c r="L738" s="210" t="s">
        <v>28</v>
      </c>
      <c r="M738" s="210" t="s">
        <v>28</v>
      </c>
      <c r="N738" s="210" t="s">
        <v>28</v>
      </c>
      <c r="O738" s="210" t="s">
        <v>28</v>
      </c>
      <c r="P738" s="210" t="s">
        <v>265</v>
      </c>
      <c r="Q738" s="211"/>
      <c r="R738" s="60" t="str">
        <f t="shared" si="11"/>
        <v/>
      </c>
    </row>
    <row r="739" spans="2:18" s="78" customFormat="1" ht="13.9" customHeight="1" thickTop="1" thickBot="1" x14ac:dyDescent="0.25">
      <c r="B739" s="455"/>
      <c r="C739" s="462"/>
      <c r="D739" s="465"/>
      <c r="E739" s="472"/>
      <c r="F739" s="771"/>
      <c r="G739" s="217">
        <f>'Mapa de Risco'!H739</f>
        <v>0</v>
      </c>
      <c r="H739" s="772"/>
      <c r="I739" s="779"/>
      <c r="J739" s="210" t="s">
        <v>28</v>
      </c>
      <c r="K739" s="211"/>
      <c r="L739" s="210" t="s">
        <v>28</v>
      </c>
      <c r="M739" s="210" t="s">
        <v>28</v>
      </c>
      <c r="N739" s="210" t="s">
        <v>28</v>
      </c>
      <c r="O739" s="210" t="s">
        <v>28</v>
      </c>
      <c r="P739" s="210" t="s">
        <v>265</v>
      </c>
      <c r="Q739" s="211"/>
      <c r="R739" s="60" t="str">
        <f t="shared" si="11"/>
        <v/>
      </c>
    </row>
    <row r="740" spans="2:18" s="78" customFormat="1" ht="13.9" customHeight="1" thickTop="1" thickBot="1" x14ac:dyDescent="0.25">
      <c r="B740" s="455"/>
      <c r="C740" s="462"/>
      <c r="D740" s="465"/>
      <c r="E740" s="472"/>
      <c r="F740" s="771"/>
      <c r="G740" s="217">
        <f>'Mapa de Risco'!H740</f>
        <v>0</v>
      </c>
      <c r="H740" s="772"/>
      <c r="I740" s="779"/>
      <c r="J740" s="210" t="s">
        <v>28</v>
      </c>
      <c r="K740" s="211"/>
      <c r="L740" s="210" t="s">
        <v>28</v>
      </c>
      <c r="M740" s="210" t="s">
        <v>28</v>
      </c>
      <c r="N740" s="210" t="s">
        <v>28</v>
      </c>
      <c r="O740" s="210" t="s">
        <v>28</v>
      </c>
      <c r="P740" s="210" t="s">
        <v>265</v>
      </c>
      <c r="Q740" s="211"/>
      <c r="R740" s="60" t="str">
        <f t="shared" si="11"/>
        <v/>
      </c>
    </row>
    <row r="741" spans="2:18" s="78" customFormat="1" ht="13.9" customHeight="1" thickTop="1" thickBot="1" x14ac:dyDescent="0.25">
      <c r="B741" s="455"/>
      <c r="C741" s="462"/>
      <c r="D741" s="466"/>
      <c r="E741" s="473"/>
      <c r="F741" s="771"/>
      <c r="G741" s="217">
        <f>'Mapa de Risco'!H741</f>
        <v>0</v>
      </c>
      <c r="H741" s="772"/>
      <c r="I741" s="780"/>
      <c r="J741" s="210" t="s">
        <v>28</v>
      </c>
      <c r="K741" s="211"/>
      <c r="L741" s="210" t="s">
        <v>28</v>
      </c>
      <c r="M741" s="210" t="s">
        <v>28</v>
      </c>
      <c r="N741" s="210" t="s">
        <v>28</v>
      </c>
      <c r="O741" s="210" t="s">
        <v>28</v>
      </c>
      <c r="P741" s="210" t="s">
        <v>265</v>
      </c>
      <c r="Q741" s="211"/>
      <c r="R741" s="60" t="str">
        <f t="shared" si="11"/>
        <v/>
      </c>
    </row>
    <row r="742" spans="2:18" s="78" customFormat="1" ht="13.9" customHeight="1" thickTop="1" thickBot="1" x14ac:dyDescent="0.25">
      <c r="B742" s="455"/>
      <c r="C742" s="462"/>
      <c r="D742" s="464" t="str">
        <f>'Mapa de Risco'!D742:D751</f>
        <v>FCS.02</v>
      </c>
      <c r="E742" s="471">
        <f>'Mapa de Risco'!E742:E751</f>
        <v>0</v>
      </c>
      <c r="F742" s="771" t="str">
        <f>'Mapa de Risco'!G742:G751</f>
        <v>Evento 74</v>
      </c>
      <c r="G742" s="217">
        <f>'Mapa de Risco'!H742</f>
        <v>0</v>
      </c>
      <c r="H742" s="772" t="str">
        <f>'Avaliar os Controles Existent.'!AD742:AD751</f>
        <v/>
      </c>
      <c r="I742" s="779">
        <f>'Plano de ação'!I742:I751</f>
        <v>0</v>
      </c>
      <c r="J742" s="210" t="s">
        <v>28</v>
      </c>
      <c r="K742" s="211"/>
      <c r="L742" s="210" t="s">
        <v>28</v>
      </c>
      <c r="M742" s="210" t="s">
        <v>28</v>
      </c>
      <c r="N742" s="210" t="s">
        <v>28</v>
      </c>
      <c r="O742" s="210" t="s">
        <v>28</v>
      </c>
      <c r="P742" s="210" t="s">
        <v>265</v>
      </c>
      <c r="Q742" s="211"/>
      <c r="R742" s="60" t="str">
        <f t="shared" si="11"/>
        <v/>
      </c>
    </row>
    <row r="743" spans="2:18" s="78" customFormat="1" ht="13.9" customHeight="1" thickTop="1" thickBot="1" x14ac:dyDescent="0.25">
      <c r="B743" s="455"/>
      <c r="C743" s="462"/>
      <c r="D743" s="465"/>
      <c r="E743" s="472"/>
      <c r="F743" s="771"/>
      <c r="G743" s="217">
        <f>'Mapa de Risco'!H743</f>
        <v>0</v>
      </c>
      <c r="H743" s="772"/>
      <c r="I743" s="779"/>
      <c r="J743" s="210" t="s">
        <v>28</v>
      </c>
      <c r="K743" s="211"/>
      <c r="L743" s="210" t="s">
        <v>28</v>
      </c>
      <c r="M743" s="210" t="s">
        <v>28</v>
      </c>
      <c r="N743" s="210" t="s">
        <v>28</v>
      </c>
      <c r="O743" s="210" t="s">
        <v>28</v>
      </c>
      <c r="P743" s="210" t="s">
        <v>265</v>
      </c>
      <c r="Q743" s="211"/>
      <c r="R743" s="60" t="str">
        <f t="shared" si="11"/>
        <v/>
      </c>
    </row>
    <row r="744" spans="2:18" s="78" customFormat="1" ht="13.9" customHeight="1" thickTop="1" thickBot="1" x14ac:dyDescent="0.25">
      <c r="B744" s="455"/>
      <c r="C744" s="462"/>
      <c r="D744" s="465"/>
      <c r="E744" s="472"/>
      <c r="F744" s="771"/>
      <c r="G744" s="217">
        <f>'Mapa de Risco'!H744</f>
        <v>0</v>
      </c>
      <c r="H744" s="772"/>
      <c r="I744" s="779"/>
      <c r="J744" s="210" t="s">
        <v>28</v>
      </c>
      <c r="K744" s="211"/>
      <c r="L744" s="210" t="s">
        <v>28</v>
      </c>
      <c r="M744" s="210" t="s">
        <v>28</v>
      </c>
      <c r="N744" s="210" t="s">
        <v>28</v>
      </c>
      <c r="O744" s="210" t="s">
        <v>28</v>
      </c>
      <c r="P744" s="210" t="s">
        <v>265</v>
      </c>
      <c r="Q744" s="211"/>
      <c r="R744" s="60" t="str">
        <f t="shared" si="11"/>
        <v/>
      </c>
    </row>
    <row r="745" spans="2:18" s="78" customFormat="1" ht="13.9" customHeight="1" thickTop="1" thickBot="1" x14ac:dyDescent="0.25">
      <c r="B745" s="455"/>
      <c r="C745" s="462"/>
      <c r="D745" s="465"/>
      <c r="E745" s="472"/>
      <c r="F745" s="771"/>
      <c r="G745" s="217">
        <f>'Mapa de Risco'!H745</f>
        <v>0</v>
      </c>
      <c r="H745" s="772"/>
      <c r="I745" s="779"/>
      <c r="J745" s="210" t="s">
        <v>28</v>
      </c>
      <c r="K745" s="211"/>
      <c r="L745" s="210" t="s">
        <v>28</v>
      </c>
      <c r="M745" s="210" t="s">
        <v>28</v>
      </c>
      <c r="N745" s="210" t="s">
        <v>28</v>
      </c>
      <c r="O745" s="210" t="s">
        <v>28</v>
      </c>
      <c r="P745" s="210" t="s">
        <v>265</v>
      </c>
      <c r="Q745" s="211"/>
      <c r="R745" s="60" t="str">
        <f t="shared" si="11"/>
        <v/>
      </c>
    </row>
    <row r="746" spans="2:18" s="78" customFormat="1" ht="13.9" customHeight="1" thickTop="1" thickBot="1" x14ac:dyDescent="0.25">
      <c r="B746" s="455"/>
      <c r="C746" s="462"/>
      <c r="D746" s="465"/>
      <c r="E746" s="472"/>
      <c r="F746" s="771"/>
      <c r="G746" s="217">
        <f>'Mapa de Risco'!H746</f>
        <v>0</v>
      </c>
      <c r="H746" s="772"/>
      <c r="I746" s="779"/>
      <c r="J746" s="210" t="s">
        <v>28</v>
      </c>
      <c r="K746" s="211"/>
      <c r="L746" s="210" t="s">
        <v>28</v>
      </c>
      <c r="M746" s="210" t="s">
        <v>28</v>
      </c>
      <c r="N746" s="210" t="s">
        <v>28</v>
      </c>
      <c r="O746" s="210" t="s">
        <v>28</v>
      </c>
      <c r="P746" s="210" t="s">
        <v>265</v>
      </c>
      <c r="Q746" s="211"/>
      <c r="R746" s="60" t="str">
        <f t="shared" si="11"/>
        <v/>
      </c>
    </row>
    <row r="747" spans="2:18" s="78" customFormat="1" ht="13.9" customHeight="1" thickTop="1" thickBot="1" x14ac:dyDescent="0.25">
      <c r="B747" s="455"/>
      <c r="C747" s="462"/>
      <c r="D747" s="465"/>
      <c r="E747" s="472"/>
      <c r="F747" s="771"/>
      <c r="G747" s="217">
        <f>'Mapa de Risco'!H747</f>
        <v>0</v>
      </c>
      <c r="H747" s="772"/>
      <c r="I747" s="779"/>
      <c r="J747" s="210" t="s">
        <v>28</v>
      </c>
      <c r="K747" s="211"/>
      <c r="L747" s="210" t="s">
        <v>28</v>
      </c>
      <c r="M747" s="210" t="s">
        <v>28</v>
      </c>
      <c r="N747" s="210" t="s">
        <v>28</v>
      </c>
      <c r="O747" s="210" t="s">
        <v>28</v>
      </c>
      <c r="P747" s="210" t="s">
        <v>265</v>
      </c>
      <c r="Q747" s="211"/>
      <c r="R747" s="60" t="str">
        <f t="shared" si="11"/>
        <v/>
      </c>
    </row>
    <row r="748" spans="2:18" s="78" customFormat="1" ht="13.9" customHeight="1" thickTop="1" thickBot="1" x14ac:dyDescent="0.25">
      <c r="B748" s="455"/>
      <c r="C748" s="462"/>
      <c r="D748" s="465"/>
      <c r="E748" s="472"/>
      <c r="F748" s="771"/>
      <c r="G748" s="217">
        <f>'Mapa de Risco'!H748</f>
        <v>0</v>
      </c>
      <c r="H748" s="772"/>
      <c r="I748" s="779"/>
      <c r="J748" s="210" t="s">
        <v>28</v>
      </c>
      <c r="K748" s="211"/>
      <c r="L748" s="210" t="s">
        <v>28</v>
      </c>
      <c r="M748" s="210" t="s">
        <v>28</v>
      </c>
      <c r="N748" s="210" t="s">
        <v>28</v>
      </c>
      <c r="O748" s="210" t="s">
        <v>28</v>
      </c>
      <c r="P748" s="210" t="s">
        <v>265</v>
      </c>
      <c r="Q748" s="211"/>
      <c r="R748" s="60" t="str">
        <f t="shared" si="11"/>
        <v/>
      </c>
    </row>
    <row r="749" spans="2:18" s="78" customFormat="1" ht="13.9" customHeight="1" thickTop="1" thickBot="1" x14ac:dyDescent="0.25">
      <c r="B749" s="455"/>
      <c r="C749" s="462"/>
      <c r="D749" s="465"/>
      <c r="E749" s="472"/>
      <c r="F749" s="771"/>
      <c r="G749" s="217">
        <f>'Mapa de Risco'!H749</f>
        <v>0</v>
      </c>
      <c r="H749" s="772"/>
      <c r="I749" s="779"/>
      <c r="J749" s="210" t="s">
        <v>28</v>
      </c>
      <c r="K749" s="211"/>
      <c r="L749" s="210" t="s">
        <v>28</v>
      </c>
      <c r="M749" s="210" t="s">
        <v>28</v>
      </c>
      <c r="N749" s="210" t="s">
        <v>28</v>
      </c>
      <c r="O749" s="210" t="s">
        <v>28</v>
      </c>
      <c r="P749" s="210" t="s">
        <v>265</v>
      </c>
      <c r="Q749" s="211"/>
      <c r="R749" s="60" t="str">
        <f t="shared" si="11"/>
        <v/>
      </c>
    </row>
    <row r="750" spans="2:18" s="78" customFormat="1" ht="13.9" customHeight="1" thickTop="1" thickBot="1" x14ac:dyDescent="0.25">
      <c r="B750" s="455"/>
      <c r="C750" s="462"/>
      <c r="D750" s="465"/>
      <c r="E750" s="472"/>
      <c r="F750" s="771"/>
      <c r="G750" s="217">
        <f>'Mapa de Risco'!H750</f>
        <v>0</v>
      </c>
      <c r="H750" s="772"/>
      <c r="I750" s="779"/>
      <c r="J750" s="210" t="s">
        <v>28</v>
      </c>
      <c r="K750" s="211"/>
      <c r="L750" s="210" t="s">
        <v>28</v>
      </c>
      <c r="M750" s="210" t="s">
        <v>28</v>
      </c>
      <c r="N750" s="210" t="s">
        <v>28</v>
      </c>
      <c r="O750" s="210" t="s">
        <v>28</v>
      </c>
      <c r="P750" s="210" t="s">
        <v>265</v>
      </c>
      <c r="Q750" s="211"/>
      <c r="R750" s="60" t="str">
        <f t="shared" si="11"/>
        <v/>
      </c>
    </row>
    <row r="751" spans="2:18" s="78" customFormat="1" ht="13.9" customHeight="1" thickTop="1" thickBot="1" x14ac:dyDescent="0.25">
      <c r="B751" s="455"/>
      <c r="C751" s="462"/>
      <c r="D751" s="466"/>
      <c r="E751" s="473"/>
      <c r="F751" s="771"/>
      <c r="G751" s="217">
        <f>'Mapa de Risco'!H751</f>
        <v>0</v>
      </c>
      <c r="H751" s="772"/>
      <c r="I751" s="780"/>
      <c r="J751" s="210" t="s">
        <v>28</v>
      </c>
      <c r="K751" s="211"/>
      <c r="L751" s="210" t="s">
        <v>28</v>
      </c>
      <c r="M751" s="210" t="s">
        <v>28</v>
      </c>
      <c r="N751" s="210" t="s">
        <v>28</v>
      </c>
      <c r="O751" s="210" t="s">
        <v>28</v>
      </c>
      <c r="P751" s="210" t="s">
        <v>265</v>
      </c>
      <c r="Q751" s="211"/>
      <c r="R751" s="60" t="str">
        <f t="shared" si="11"/>
        <v/>
      </c>
    </row>
    <row r="752" spans="2:18" s="78" customFormat="1" ht="13.9" customHeight="1" thickTop="1" thickBot="1" x14ac:dyDescent="0.25">
      <c r="B752" s="455"/>
      <c r="C752" s="462"/>
      <c r="D752" s="464" t="str">
        <f>'Mapa de Risco'!D752:D761</f>
        <v>FCS.03</v>
      </c>
      <c r="E752" s="471">
        <f>'Mapa de Risco'!E752:E761</f>
        <v>0</v>
      </c>
      <c r="F752" s="771" t="str">
        <f>'Mapa de Risco'!G752:G761</f>
        <v>Evento 75</v>
      </c>
      <c r="G752" s="217">
        <f>'Mapa de Risco'!H752</f>
        <v>0</v>
      </c>
      <c r="H752" s="772" t="str">
        <f>'Avaliar os Controles Existent.'!AD752:AD761</f>
        <v/>
      </c>
      <c r="I752" s="779">
        <f>'Plano de ação'!I752:I761</f>
        <v>0</v>
      </c>
      <c r="J752" s="210" t="s">
        <v>28</v>
      </c>
      <c r="K752" s="211"/>
      <c r="L752" s="210" t="s">
        <v>28</v>
      </c>
      <c r="M752" s="210" t="s">
        <v>28</v>
      </c>
      <c r="N752" s="210" t="s">
        <v>28</v>
      </c>
      <c r="O752" s="210" t="s">
        <v>28</v>
      </c>
      <c r="P752" s="210" t="s">
        <v>265</v>
      </c>
      <c r="Q752" s="211"/>
      <c r="R752" s="60" t="str">
        <f t="shared" si="11"/>
        <v/>
      </c>
    </row>
    <row r="753" spans="2:18" s="78" customFormat="1" ht="13.9" customHeight="1" thickTop="1" thickBot="1" x14ac:dyDescent="0.25">
      <c r="B753" s="455"/>
      <c r="C753" s="462"/>
      <c r="D753" s="465"/>
      <c r="E753" s="472"/>
      <c r="F753" s="771"/>
      <c r="G753" s="217">
        <f>'Mapa de Risco'!H753</f>
        <v>0</v>
      </c>
      <c r="H753" s="772"/>
      <c r="I753" s="779"/>
      <c r="J753" s="210" t="s">
        <v>28</v>
      </c>
      <c r="K753" s="211"/>
      <c r="L753" s="210" t="s">
        <v>28</v>
      </c>
      <c r="M753" s="210" t="s">
        <v>28</v>
      </c>
      <c r="N753" s="210" t="s">
        <v>28</v>
      </c>
      <c r="O753" s="210" t="s">
        <v>28</v>
      </c>
      <c r="P753" s="210" t="s">
        <v>265</v>
      </c>
      <c r="Q753" s="211"/>
      <c r="R753" s="60" t="str">
        <f t="shared" si="11"/>
        <v/>
      </c>
    </row>
    <row r="754" spans="2:18" s="78" customFormat="1" ht="13.9" customHeight="1" thickTop="1" thickBot="1" x14ac:dyDescent="0.25">
      <c r="B754" s="455"/>
      <c r="C754" s="462"/>
      <c r="D754" s="465"/>
      <c r="E754" s="472"/>
      <c r="F754" s="771"/>
      <c r="G754" s="217">
        <f>'Mapa de Risco'!H754</f>
        <v>0</v>
      </c>
      <c r="H754" s="772"/>
      <c r="I754" s="779"/>
      <c r="J754" s="210" t="s">
        <v>28</v>
      </c>
      <c r="K754" s="211"/>
      <c r="L754" s="210" t="s">
        <v>28</v>
      </c>
      <c r="M754" s="210" t="s">
        <v>28</v>
      </c>
      <c r="N754" s="210" t="s">
        <v>28</v>
      </c>
      <c r="O754" s="210" t="s">
        <v>28</v>
      </c>
      <c r="P754" s="210" t="s">
        <v>265</v>
      </c>
      <c r="Q754" s="211"/>
      <c r="R754" s="60" t="str">
        <f t="shared" si="11"/>
        <v/>
      </c>
    </row>
    <row r="755" spans="2:18" s="78" customFormat="1" ht="13.9" customHeight="1" thickTop="1" thickBot="1" x14ac:dyDescent="0.25">
      <c r="B755" s="455"/>
      <c r="C755" s="462"/>
      <c r="D755" s="465"/>
      <c r="E755" s="472"/>
      <c r="F755" s="771"/>
      <c r="G755" s="217">
        <f>'Mapa de Risco'!H755</f>
        <v>0</v>
      </c>
      <c r="H755" s="772"/>
      <c r="I755" s="779"/>
      <c r="J755" s="210" t="s">
        <v>28</v>
      </c>
      <c r="K755" s="211"/>
      <c r="L755" s="210" t="s">
        <v>28</v>
      </c>
      <c r="M755" s="210" t="s">
        <v>28</v>
      </c>
      <c r="N755" s="210" t="s">
        <v>28</v>
      </c>
      <c r="O755" s="210" t="s">
        <v>28</v>
      </c>
      <c r="P755" s="210" t="s">
        <v>265</v>
      </c>
      <c r="Q755" s="211"/>
      <c r="R755" s="60" t="str">
        <f t="shared" si="11"/>
        <v/>
      </c>
    </row>
    <row r="756" spans="2:18" s="78" customFormat="1" ht="13.9" customHeight="1" thickTop="1" thickBot="1" x14ac:dyDescent="0.25">
      <c r="B756" s="455"/>
      <c r="C756" s="462"/>
      <c r="D756" s="465"/>
      <c r="E756" s="472"/>
      <c r="F756" s="771"/>
      <c r="G756" s="217">
        <f>'Mapa de Risco'!H756</f>
        <v>0</v>
      </c>
      <c r="H756" s="772"/>
      <c r="I756" s="779"/>
      <c r="J756" s="210" t="s">
        <v>28</v>
      </c>
      <c r="K756" s="211"/>
      <c r="L756" s="210" t="s">
        <v>28</v>
      </c>
      <c r="M756" s="210" t="s">
        <v>28</v>
      </c>
      <c r="N756" s="210" t="s">
        <v>28</v>
      </c>
      <c r="O756" s="210" t="s">
        <v>28</v>
      </c>
      <c r="P756" s="210" t="s">
        <v>265</v>
      </c>
      <c r="Q756" s="211"/>
      <c r="R756" s="60" t="str">
        <f t="shared" si="11"/>
        <v/>
      </c>
    </row>
    <row r="757" spans="2:18" s="78" customFormat="1" ht="13.9" customHeight="1" thickTop="1" thickBot="1" x14ac:dyDescent="0.25">
      <c r="B757" s="455"/>
      <c r="C757" s="462"/>
      <c r="D757" s="465"/>
      <c r="E757" s="472"/>
      <c r="F757" s="771"/>
      <c r="G757" s="217">
        <f>'Mapa de Risco'!H757</f>
        <v>0</v>
      </c>
      <c r="H757" s="772"/>
      <c r="I757" s="779"/>
      <c r="J757" s="210" t="s">
        <v>28</v>
      </c>
      <c r="K757" s="211"/>
      <c r="L757" s="210" t="s">
        <v>28</v>
      </c>
      <c r="M757" s="210" t="s">
        <v>28</v>
      </c>
      <c r="N757" s="210" t="s">
        <v>28</v>
      </c>
      <c r="O757" s="210" t="s">
        <v>28</v>
      </c>
      <c r="P757" s="210" t="s">
        <v>265</v>
      </c>
      <c r="Q757" s="211"/>
      <c r="R757" s="60" t="str">
        <f t="shared" si="11"/>
        <v/>
      </c>
    </row>
    <row r="758" spans="2:18" s="78" customFormat="1" ht="13.9" customHeight="1" thickTop="1" thickBot="1" x14ac:dyDescent="0.25">
      <c r="B758" s="455"/>
      <c r="C758" s="462"/>
      <c r="D758" s="465"/>
      <c r="E758" s="472"/>
      <c r="F758" s="771"/>
      <c r="G758" s="217">
        <f>'Mapa de Risco'!H758</f>
        <v>0</v>
      </c>
      <c r="H758" s="772"/>
      <c r="I758" s="779"/>
      <c r="J758" s="210" t="s">
        <v>28</v>
      </c>
      <c r="K758" s="211"/>
      <c r="L758" s="210" t="s">
        <v>28</v>
      </c>
      <c r="M758" s="210" t="s">
        <v>28</v>
      </c>
      <c r="N758" s="210" t="s">
        <v>28</v>
      </c>
      <c r="O758" s="210" t="s">
        <v>28</v>
      </c>
      <c r="P758" s="210" t="s">
        <v>265</v>
      </c>
      <c r="Q758" s="211"/>
      <c r="R758" s="60" t="str">
        <f t="shared" si="11"/>
        <v/>
      </c>
    </row>
    <row r="759" spans="2:18" s="78" customFormat="1" ht="13.9" customHeight="1" thickTop="1" thickBot="1" x14ac:dyDescent="0.25">
      <c r="B759" s="455"/>
      <c r="C759" s="462"/>
      <c r="D759" s="465"/>
      <c r="E759" s="472"/>
      <c r="F759" s="771"/>
      <c r="G759" s="217">
        <f>'Mapa de Risco'!H759</f>
        <v>0</v>
      </c>
      <c r="H759" s="772"/>
      <c r="I759" s="779"/>
      <c r="J759" s="210" t="s">
        <v>28</v>
      </c>
      <c r="K759" s="211"/>
      <c r="L759" s="210" t="s">
        <v>28</v>
      </c>
      <c r="M759" s="210" t="s">
        <v>28</v>
      </c>
      <c r="N759" s="210" t="s">
        <v>28</v>
      </c>
      <c r="O759" s="210" t="s">
        <v>28</v>
      </c>
      <c r="P759" s="210" t="s">
        <v>265</v>
      </c>
      <c r="Q759" s="211"/>
      <c r="R759" s="60" t="str">
        <f t="shared" si="11"/>
        <v/>
      </c>
    </row>
    <row r="760" spans="2:18" s="78" customFormat="1" ht="13.9" customHeight="1" thickTop="1" thickBot="1" x14ac:dyDescent="0.25">
      <c r="B760" s="455"/>
      <c r="C760" s="462"/>
      <c r="D760" s="465"/>
      <c r="E760" s="472"/>
      <c r="F760" s="771"/>
      <c r="G760" s="217">
        <f>'Mapa de Risco'!H760</f>
        <v>0</v>
      </c>
      <c r="H760" s="772"/>
      <c r="I760" s="779"/>
      <c r="J760" s="210" t="s">
        <v>28</v>
      </c>
      <c r="K760" s="211"/>
      <c r="L760" s="210" t="s">
        <v>28</v>
      </c>
      <c r="M760" s="210" t="s">
        <v>28</v>
      </c>
      <c r="N760" s="210" t="s">
        <v>28</v>
      </c>
      <c r="O760" s="210" t="s">
        <v>28</v>
      </c>
      <c r="P760" s="210" t="s">
        <v>265</v>
      </c>
      <c r="Q760" s="211"/>
      <c r="R760" s="60" t="str">
        <f t="shared" si="11"/>
        <v/>
      </c>
    </row>
    <row r="761" spans="2:18" s="78" customFormat="1" ht="13.9" customHeight="1" thickTop="1" thickBot="1" x14ac:dyDescent="0.25">
      <c r="B761" s="455"/>
      <c r="C761" s="462"/>
      <c r="D761" s="466"/>
      <c r="E761" s="473"/>
      <c r="F761" s="771"/>
      <c r="G761" s="217">
        <f>'Mapa de Risco'!H761</f>
        <v>0</v>
      </c>
      <c r="H761" s="772"/>
      <c r="I761" s="780"/>
      <c r="J761" s="210" t="s">
        <v>28</v>
      </c>
      <c r="K761" s="211"/>
      <c r="L761" s="210" t="s">
        <v>28</v>
      </c>
      <c r="M761" s="210" t="s">
        <v>28</v>
      </c>
      <c r="N761" s="210" t="s">
        <v>28</v>
      </c>
      <c r="O761" s="210" t="s">
        <v>28</v>
      </c>
      <c r="P761" s="210" t="s">
        <v>265</v>
      </c>
      <c r="Q761" s="211"/>
      <c r="R761" s="60" t="str">
        <f t="shared" si="11"/>
        <v/>
      </c>
    </row>
    <row r="762" spans="2:18" s="78" customFormat="1" ht="13.9" customHeight="1" thickTop="1" thickBot="1" x14ac:dyDescent="0.25">
      <c r="B762" s="455"/>
      <c r="C762" s="462"/>
      <c r="D762" s="464" t="str">
        <f>'Mapa de Risco'!D762:D771</f>
        <v>FCS.04</v>
      </c>
      <c r="E762" s="471">
        <f>'Mapa de Risco'!E762:E771</f>
        <v>0</v>
      </c>
      <c r="F762" s="771" t="str">
        <f>'Mapa de Risco'!G762:G771</f>
        <v>Evento 76</v>
      </c>
      <c r="G762" s="217">
        <f>'Mapa de Risco'!H762</f>
        <v>0</v>
      </c>
      <c r="H762" s="772" t="str">
        <f>'Avaliar os Controles Existent.'!AD762:AD771</f>
        <v/>
      </c>
      <c r="I762" s="779">
        <f>'Plano de ação'!I762:I771</f>
        <v>0</v>
      </c>
      <c r="J762" s="210" t="s">
        <v>28</v>
      </c>
      <c r="K762" s="211"/>
      <c r="L762" s="210" t="s">
        <v>28</v>
      </c>
      <c r="M762" s="210" t="s">
        <v>28</v>
      </c>
      <c r="N762" s="210" t="s">
        <v>28</v>
      </c>
      <c r="O762" s="210" t="s">
        <v>28</v>
      </c>
      <c r="P762" s="210" t="s">
        <v>265</v>
      </c>
      <c r="Q762" s="211"/>
      <c r="R762" s="60" t="str">
        <f t="shared" si="11"/>
        <v/>
      </c>
    </row>
    <row r="763" spans="2:18" s="78" customFormat="1" ht="13.9" customHeight="1" thickTop="1" thickBot="1" x14ac:dyDescent="0.25">
      <c r="B763" s="455"/>
      <c r="C763" s="462"/>
      <c r="D763" s="465"/>
      <c r="E763" s="472"/>
      <c r="F763" s="771"/>
      <c r="G763" s="217">
        <f>'Mapa de Risco'!H763</f>
        <v>0</v>
      </c>
      <c r="H763" s="772"/>
      <c r="I763" s="779"/>
      <c r="J763" s="210" t="s">
        <v>28</v>
      </c>
      <c r="K763" s="211"/>
      <c r="L763" s="210" t="s">
        <v>28</v>
      </c>
      <c r="M763" s="210" t="s">
        <v>28</v>
      </c>
      <c r="N763" s="210" t="s">
        <v>28</v>
      </c>
      <c r="O763" s="210" t="s">
        <v>28</v>
      </c>
      <c r="P763" s="210" t="s">
        <v>265</v>
      </c>
      <c r="Q763" s="211"/>
      <c r="R763" s="60" t="str">
        <f t="shared" si="11"/>
        <v/>
      </c>
    </row>
    <row r="764" spans="2:18" s="78" customFormat="1" ht="13.9" customHeight="1" thickTop="1" thickBot="1" x14ac:dyDescent="0.25">
      <c r="B764" s="455"/>
      <c r="C764" s="462"/>
      <c r="D764" s="465"/>
      <c r="E764" s="472"/>
      <c r="F764" s="771"/>
      <c r="G764" s="217">
        <f>'Mapa de Risco'!H764</f>
        <v>0</v>
      </c>
      <c r="H764" s="772"/>
      <c r="I764" s="779"/>
      <c r="J764" s="210" t="s">
        <v>28</v>
      </c>
      <c r="K764" s="211"/>
      <c r="L764" s="210" t="s">
        <v>28</v>
      </c>
      <c r="M764" s="210" t="s">
        <v>28</v>
      </c>
      <c r="N764" s="210" t="s">
        <v>28</v>
      </c>
      <c r="O764" s="210" t="s">
        <v>28</v>
      </c>
      <c r="P764" s="210" t="s">
        <v>265</v>
      </c>
      <c r="Q764" s="211"/>
      <c r="R764" s="60" t="str">
        <f t="shared" si="11"/>
        <v/>
      </c>
    </row>
    <row r="765" spans="2:18" s="78" customFormat="1" ht="13.9" customHeight="1" thickTop="1" thickBot="1" x14ac:dyDescent="0.25">
      <c r="B765" s="455"/>
      <c r="C765" s="462"/>
      <c r="D765" s="465"/>
      <c r="E765" s="472"/>
      <c r="F765" s="771"/>
      <c r="G765" s="217">
        <f>'Mapa de Risco'!H765</f>
        <v>0</v>
      </c>
      <c r="H765" s="772"/>
      <c r="I765" s="779"/>
      <c r="J765" s="210" t="s">
        <v>28</v>
      </c>
      <c r="K765" s="211"/>
      <c r="L765" s="210" t="s">
        <v>28</v>
      </c>
      <c r="M765" s="210" t="s">
        <v>28</v>
      </c>
      <c r="N765" s="210" t="s">
        <v>28</v>
      </c>
      <c r="O765" s="210" t="s">
        <v>28</v>
      </c>
      <c r="P765" s="210" t="s">
        <v>265</v>
      </c>
      <c r="Q765" s="211"/>
      <c r="R765" s="60" t="str">
        <f t="shared" si="11"/>
        <v/>
      </c>
    </row>
    <row r="766" spans="2:18" s="78" customFormat="1" ht="13.9" customHeight="1" thickTop="1" thickBot="1" x14ac:dyDescent="0.25">
      <c r="B766" s="455"/>
      <c r="C766" s="462"/>
      <c r="D766" s="465"/>
      <c r="E766" s="472"/>
      <c r="F766" s="771"/>
      <c r="G766" s="217">
        <f>'Mapa de Risco'!H766</f>
        <v>0</v>
      </c>
      <c r="H766" s="772"/>
      <c r="I766" s="779"/>
      <c r="J766" s="210" t="s">
        <v>28</v>
      </c>
      <c r="K766" s="211"/>
      <c r="L766" s="210" t="s">
        <v>28</v>
      </c>
      <c r="M766" s="210" t="s">
        <v>28</v>
      </c>
      <c r="N766" s="210" t="s">
        <v>28</v>
      </c>
      <c r="O766" s="210" t="s">
        <v>28</v>
      </c>
      <c r="P766" s="210" t="s">
        <v>265</v>
      </c>
      <c r="Q766" s="211"/>
      <c r="R766" s="60" t="str">
        <f t="shared" si="11"/>
        <v/>
      </c>
    </row>
    <row r="767" spans="2:18" s="78" customFormat="1" ht="13.9" customHeight="1" thickTop="1" thickBot="1" x14ac:dyDescent="0.25">
      <c r="B767" s="455"/>
      <c r="C767" s="462"/>
      <c r="D767" s="465"/>
      <c r="E767" s="472"/>
      <c r="F767" s="771"/>
      <c r="G767" s="217">
        <f>'Mapa de Risco'!H767</f>
        <v>0</v>
      </c>
      <c r="H767" s="772"/>
      <c r="I767" s="779"/>
      <c r="J767" s="210" t="s">
        <v>28</v>
      </c>
      <c r="K767" s="211"/>
      <c r="L767" s="210" t="s">
        <v>28</v>
      </c>
      <c r="M767" s="210" t="s">
        <v>28</v>
      </c>
      <c r="N767" s="210" t="s">
        <v>28</v>
      </c>
      <c r="O767" s="210" t="s">
        <v>28</v>
      </c>
      <c r="P767" s="210" t="s">
        <v>265</v>
      </c>
      <c r="Q767" s="211"/>
      <c r="R767" s="60" t="str">
        <f t="shared" si="11"/>
        <v/>
      </c>
    </row>
    <row r="768" spans="2:18" s="78" customFormat="1" ht="13.9" customHeight="1" thickTop="1" thickBot="1" x14ac:dyDescent="0.25">
      <c r="B768" s="455"/>
      <c r="C768" s="462"/>
      <c r="D768" s="465"/>
      <c r="E768" s="472"/>
      <c r="F768" s="771"/>
      <c r="G768" s="217">
        <f>'Mapa de Risco'!H768</f>
        <v>0</v>
      </c>
      <c r="H768" s="772"/>
      <c r="I768" s="779"/>
      <c r="J768" s="210" t="s">
        <v>28</v>
      </c>
      <c r="K768" s="211"/>
      <c r="L768" s="210" t="s">
        <v>28</v>
      </c>
      <c r="M768" s="210" t="s">
        <v>28</v>
      </c>
      <c r="N768" s="210" t="s">
        <v>28</v>
      </c>
      <c r="O768" s="210" t="s">
        <v>28</v>
      </c>
      <c r="P768" s="210" t="s">
        <v>265</v>
      </c>
      <c r="Q768" s="211"/>
      <c r="R768" s="60" t="str">
        <f t="shared" si="11"/>
        <v/>
      </c>
    </row>
    <row r="769" spans="2:18" s="78" customFormat="1" ht="13.9" customHeight="1" thickTop="1" thickBot="1" x14ac:dyDescent="0.25">
      <c r="B769" s="455"/>
      <c r="C769" s="462"/>
      <c r="D769" s="465"/>
      <c r="E769" s="472"/>
      <c r="F769" s="771"/>
      <c r="G769" s="217">
        <f>'Mapa de Risco'!H769</f>
        <v>0</v>
      </c>
      <c r="H769" s="772"/>
      <c r="I769" s="779"/>
      <c r="J769" s="210" t="s">
        <v>28</v>
      </c>
      <c r="K769" s="211"/>
      <c r="L769" s="210" t="s">
        <v>28</v>
      </c>
      <c r="M769" s="210" t="s">
        <v>28</v>
      </c>
      <c r="N769" s="210" t="s">
        <v>28</v>
      </c>
      <c r="O769" s="210" t="s">
        <v>28</v>
      </c>
      <c r="P769" s="210" t="s">
        <v>265</v>
      </c>
      <c r="Q769" s="211"/>
      <c r="R769" s="60" t="str">
        <f t="shared" si="11"/>
        <v/>
      </c>
    </row>
    <row r="770" spans="2:18" s="78" customFormat="1" ht="13.9" customHeight="1" thickTop="1" thickBot="1" x14ac:dyDescent="0.25">
      <c r="B770" s="455"/>
      <c r="C770" s="462"/>
      <c r="D770" s="465"/>
      <c r="E770" s="472"/>
      <c r="F770" s="771"/>
      <c r="G770" s="217">
        <f>'Mapa de Risco'!H770</f>
        <v>0</v>
      </c>
      <c r="H770" s="772"/>
      <c r="I770" s="779"/>
      <c r="J770" s="210" t="s">
        <v>28</v>
      </c>
      <c r="K770" s="211"/>
      <c r="L770" s="210" t="s">
        <v>28</v>
      </c>
      <c r="M770" s="210" t="s">
        <v>28</v>
      </c>
      <c r="N770" s="210" t="s">
        <v>28</v>
      </c>
      <c r="O770" s="210" t="s">
        <v>28</v>
      </c>
      <c r="P770" s="210" t="s">
        <v>265</v>
      </c>
      <c r="Q770" s="211"/>
      <c r="R770" s="60" t="str">
        <f t="shared" si="11"/>
        <v/>
      </c>
    </row>
    <row r="771" spans="2:18" s="78" customFormat="1" ht="13.9" customHeight="1" thickTop="1" thickBot="1" x14ac:dyDescent="0.25">
      <c r="B771" s="455"/>
      <c r="C771" s="462"/>
      <c r="D771" s="466"/>
      <c r="E771" s="473"/>
      <c r="F771" s="771"/>
      <c r="G771" s="217">
        <f>'Mapa de Risco'!H771</f>
        <v>0</v>
      </c>
      <c r="H771" s="772"/>
      <c r="I771" s="780"/>
      <c r="J771" s="210" t="s">
        <v>28</v>
      </c>
      <c r="K771" s="211"/>
      <c r="L771" s="210" t="s">
        <v>28</v>
      </c>
      <c r="M771" s="210" t="s">
        <v>28</v>
      </c>
      <c r="N771" s="210" t="s">
        <v>28</v>
      </c>
      <c r="O771" s="210" t="s">
        <v>28</v>
      </c>
      <c r="P771" s="210" t="s">
        <v>265</v>
      </c>
      <c r="Q771" s="211"/>
      <c r="R771" s="60" t="str">
        <f t="shared" si="11"/>
        <v/>
      </c>
    </row>
    <row r="772" spans="2:18" s="78" customFormat="1" ht="13.9" customHeight="1" thickTop="1" thickBot="1" x14ac:dyDescent="0.25">
      <c r="B772" s="455"/>
      <c r="C772" s="462"/>
      <c r="D772" s="464" t="str">
        <f>'Mapa de Risco'!D772:D781</f>
        <v>FCS.05</v>
      </c>
      <c r="E772" s="471">
        <f>'Mapa de Risco'!E772:E781</f>
        <v>0</v>
      </c>
      <c r="F772" s="771" t="str">
        <f>'Mapa de Risco'!G772:G781</f>
        <v>Evento 77</v>
      </c>
      <c r="G772" s="217">
        <f>'Mapa de Risco'!H772</f>
        <v>0</v>
      </c>
      <c r="H772" s="772" t="str">
        <f>'Avaliar os Controles Existent.'!AD772:AD781</f>
        <v/>
      </c>
      <c r="I772" s="779">
        <f>'Plano de ação'!I772:I781</f>
        <v>0</v>
      </c>
      <c r="J772" s="210" t="s">
        <v>28</v>
      </c>
      <c r="K772" s="211"/>
      <c r="L772" s="210" t="s">
        <v>28</v>
      </c>
      <c r="M772" s="210" t="s">
        <v>28</v>
      </c>
      <c r="N772" s="210" t="s">
        <v>28</v>
      </c>
      <c r="O772" s="210" t="s">
        <v>28</v>
      </c>
      <c r="P772" s="210" t="s">
        <v>265</v>
      </c>
      <c r="Q772" s="211"/>
      <c r="R772" s="60" t="str">
        <f t="shared" si="11"/>
        <v/>
      </c>
    </row>
    <row r="773" spans="2:18" s="78" customFormat="1" ht="13.9" customHeight="1" thickTop="1" thickBot="1" x14ac:dyDescent="0.25">
      <c r="B773" s="455"/>
      <c r="C773" s="462"/>
      <c r="D773" s="465"/>
      <c r="E773" s="472"/>
      <c r="F773" s="771"/>
      <c r="G773" s="217">
        <f>'Mapa de Risco'!H773</f>
        <v>0</v>
      </c>
      <c r="H773" s="772"/>
      <c r="I773" s="779"/>
      <c r="J773" s="210" t="s">
        <v>28</v>
      </c>
      <c r="K773" s="211"/>
      <c r="L773" s="210" t="s">
        <v>28</v>
      </c>
      <c r="M773" s="210" t="s">
        <v>28</v>
      </c>
      <c r="N773" s="210" t="s">
        <v>28</v>
      </c>
      <c r="O773" s="210" t="s">
        <v>28</v>
      </c>
      <c r="P773" s="210" t="s">
        <v>265</v>
      </c>
      <c r="Q773" s="211"/>
      <c r="R773" s="60" t="str">
        <f t="shared" si="11"/>
        <v/>
      </c>
    </row>
    <row r="774" spans="2:18" s="78" customFormat="1" ht="13.9" customHeight="1" thickTop="1" thickBot="1" x14ac:dyDescent="0.25">
      <c r="B774" s="455"/>
      <c r="C774" s="462"/>
      <c r="D774" s="465"/>
      <c r="E774" s="472"/>
      <c r="F774" s="771"/>
      <c r="G774" s="217">
        <f>'Mapa de Risco'!H774</f>
        <v>0</v>
      </c>
      <c r="H774" s="772"/>
      <c r="I774" s="779"/>
      <c r="J774" s="210" t="s">
        <v>28</v>
      </c>
      <c r="K774" s="211"/>
      <c r="L774" s="210" t="s">
        <v>28</v>
      </c>
      <c r="M774" s="210" t="s">
        <v>28</v>
      </c>
      <c r="N774" s="210" t="s">
        <v>28</v>
      </c>
      <c r="O774" s="210" t="s">
        <v>28</v>
      </c>
      <c r="P774" s="210" t="s">
        <v>265</v>
      </c>
      <c r="Q774" s="211"/>
      <c r="R774" s="60" t="str">
        <f t="shared" si="11"/>
        <v/>
      </c>
    </row>
    <row r="775" spans="2:18" s="78" customFormat="1" ht="13.9" customHeight="1" thickTop="1" thickBot="1" x14ac:dyDescent="0.25">
      <c r="B775" s="455"/>
      <c r="C775" s="462"/>
      <c r="D775" s="465"/>
      <c r="E775" s="472"/>
      <c r="F775" s="771"/>
      <c r="G775" s="217">
        <f>'Mapa de Risco'!H775</f>
        <v>0</v>
      </c>
      <c r="H775" s="772"/>
      <c r="I775" s="779"/>
      <c r="J775" s="210" t="s">
        <v>28</v>
      </c>
      <c r="K775" s="211"/>
      <c r="L775" s="210" t="s">
        <v>28</v>
      </c>
      <c r="M775" s="210" t="s">
        <v>28</v>
      </c>
      <c r="N775" s="210" t="s">
        <v>28</v>
      </c>
      <c r="O775" s="210" t="s">
        <v>28</v>
      </c>
      <c r="P775" s="210" t="s">
        <v>265</v>
      </c>
      <c r="Q775" s="211"/>
      <c r="R775" s="60" t="str">
        <f t="shared" si="11"/>
        <v/>
      </c>
    </row>
    <row r="776" spans="2:18" s="78" customFormat="1" ht="13.9" customHeight="1" thickTop="1" thickBot="1" x14ac:dyDescent="0.25">
      <c r="B776" s="455"/>
      <c r="C776" s="462"/>
      <c r="D776" s="465"/>
      <c r="E776" s="472"/>
      <c r="F776" s="771"/>
      <c r="G776" s="217">
        <f>'Mapa de Risco'!H776</f>
        <v>0</v>
      </c>
      <c r="H776" s="772"/>
      <c r="I776" s="779"/>
      <c r="J776" s="210" t="s">
        <v>28</v>
      </c>
      <c r="K776" s="211"/>
      <c r="L776" s="210" t="s">
        <v>28</v>
      </c>
      <c r="M776" s="210" t="s">
        <v>28</v>
      </c>
      <c r="N776" s="210" t="s">
        <v>28</v>
      </c>
      <c r="O776" s="210" t="s">
        <v>28</v>
      </c>
      <c r="P776" s="210" t="s">
        <v>265</v>
      </c>
      <c r="Q776" s="211"/>
      <c r="R776" s="60" t="str">
        <f t="shared" si="11"/>
        <v/>
      </c>
    </row>
    <row r="777" spans="2:18" s="78" customFormat="1" ht="13.9" customHeight="1" thickTop="1" thickBot="1" x14ac:dyDescent="0.25">
      <c r="B777" s="455"/>
      <c r="C777" s="462"/>
      <c r="D777" s="465"/>
      <c r="E777" s="472"/>
      <c r="F777" s="771"/>
      <c r="G777" s="217">
        <f>'Mapa de Risco'!H777</f>
        <v>0</v>
      </c>
      <c r="H777" s="772"/>
      <c r="I777" s="779"/>
      <c r="J777" s="210" t="s">
        <v>28</v>
      </c>
      <c r="K777" s="211"/>
      <c r="L777" s="210" t="s">
        <v>28</v>
      </c>
      <c r="M777" s="210" t="s">
        <v>28</v>
      </c>
      <c r="N777" s="210" t="s">
        <v>28</v>
      </c>
      <c r="O777" s="210" t="s">
        <v>28</v>
      </c>
      <c r="P777" s="210" t="s">
        <v>265</v>
      </c>
      <c r="Q777" s="211"/>
      <c r="R777" s="60" t="str">
        <f t="shared" si="11"/>
        <v/>
      </c>
    </row>
    <row r="778" spans="2:18" s="78" customFormat="1" ht="13.9" customHeight="1" thickTop="1" thickBot="1" x14ac:dyDescent="0.25">
      <c r="B778" s="455"/>
      <c r="C778" s="462"/>
      <c r="D778" s="465"/>
      <c r="E778" s="472"/>
      <c r="F778" s="771"/>
      <c r="G778" s="217">
        <f>'Mapa de Risco'!H778</f>
        <v>0</v>
      </c>
      <c r="H778" s="772"/>
      <c r="I778" s="779"/>
      <c r="J778" s="210" t="s">
        <v>28</v>
      </c>
      <c r="K778" s="211"/>
      <c r="L778" s="210" t="s">
        <v>28</v>
      </c>
      <c r="M778" s="210" t="s">
        <v>28</v>
      </c>
      <c r="N778" s="210" t="s">
        <v>28</v>
      </c>
      <c r="O778" s="210" t="s">
        <v>28</v>
      </c>
      <c r="P778" s="210" t="s">
        <v>265</v>
      </c>
      <c r="Q778" s="211"/>
      <c r="R778" s="60" t="str">
        <f t="shared" si="11"/>
        <v/>
      </c>
    </row>
    <row r="779" spans="2:18" s="78" customFormat="1" ht="13.9" customHeight="1" thickTop="1" thickBot="1" x14ac:dyDescent="0.25">
      <c r="B779" s="455"/>
      <c r="C779" s="462"/>
      <c r="D779" s="465"/>
      <c r="E779" s="472"/>
      <c r="F779" s="771"/>
      <c r="G779" s="217">
        <f>'Mapa de Risco'!H779</f>
        <v>0</v>
      </c>
      <c r="H779" s="772"/>
      <c r="I779" s="779"/>
      <c r="J779" s="210" t="s">
        <v>28</v>
      </c>
      <c r="K779" s="211"/>
      <c r="L779" s="210" t="s">
        <v>28</v>
      </c>
      <c r="M779" s="210" t="s">
        <v>28</v>
      </c>
      <c r="N779" s="210" t="s">
        <v>28</v>
      </c>
      <c r="O779" s="210" t="s">
        <v>28</v>
      </c>
      <c r="P779" s="210" t="s">
        <v>265</v>
      </c>
      <c r="Q779" s="211"/>
      <c r="R779" s="60" t="str">
        <f t="shared" si="11"/>
        <v/>
      </c>
    </row>
    <row r="780" spans="2:18" s="78" customFormat="1" ht="13.9" customHeight="1" thickTop="1" thickBot="1" x14ac:dyDescent="0.25">
      <c r="B780" s="455"/>
      <c r="C780" s="462"/>
      <c r="D780" s="465"/>
      <c r="E780" s="472"/>
      <c r="F780" s="771"/>
      <c r="G780" s="217">
        <f>'Mapa de Risco'!H780</f>
        <v>0</v>
      </c>
      <c r="H780" s="772"/>
      <c r="I780" s="779"/>
      <c r="J780" s="210" t="s">
        <v>28</v>
      </c>
      <c r="K780" s="211"/>
      <c r="L780" s="210" t="s">
        <v>28</v>
      </c>
      <c r="M780" s="210" t="s">
        <v>28</v>
      </c>
      <c r="N780" s="210" t="s">
        <v>28</v>
      </c>
      <c r="O780" s="210" t="s">
        <v>28</v>
      </c>
      <c r="P780" s="210" t="s">
        <v>265</v>
      </c>
      <c r="Q780" s="211"/>
      <c r="R780" s="60" t="str">
        <f t="shared" si="11"/>
        <v/>
      </c>
    </row>
    <row r="781" spans="2:18" s="78" customFormat="1" ht="13.9" customHeight="1" thickTop="1" thickBot="1" x14ac:dyDescent="0.25">
      <c r="B781" s="455"/>
      <c r="C781" s="462"/>
      <c r="D781" s="466"/>
      <c r="E781" s="473"/>
      <c r="F781" s="771"/>
      <c r="G781" s="217">
        <f>'Mapa de Risco'!H781</f>
        <v>0</v>
      </c>
      <c r="H781" s="772"/>
      <c r="I781" s="780"/>
      <c r="J781" s="210" t="s">
        <v>28</v>
      </c>
      <c r="K781" s="211"/>
      <c r="L781" s="210" t="s">
        <v>28</v>
      </c>
      <c r="M781" s="210" t="s">
        <v>28</v>
      </c>
      <c r="N781" s="210" t="s">
        <v>28</v>
      </c>
      <c r="O781" s="210" t="s">
        <v>28</v>
      </c>
      <c r="P781" s="210" t="s">
        <v>265</v>
      </c>
      <c r="Q781" s="211"/>
      <c r="R781" s="60" t="str">
        <f t="shared" ref="R781:R831" si="12">IF(Q781="","",IF(Q781="Concluído",4,IF(Q781="Em andamento",3,IF(Q781="Atrasado",2,IF(Q781="Não iniciado",1)))))</f>
        <v/>
      </c>
    </row>
    <row r="782" spans="2:18" s="78" customFormat="1" ht="13.9" customHeight="1" thickTop="1" thickBot="1" x14ac:dyDescent="0.25">
      <c r="B782" s="455"/>
      <c r="C782" s="462"/>
      <c r="D782" s="464" t="str">
        <f>'Mapa de Risco'!D782:D791</f>
        <v>FCS.06</v>
      </c>
      <c r="E782" s="471">
        <f>'Mapa de Risco'!E782:E791</f>
        <v>0</v>
      </c>
      <c r="F782" s="771" t="str">
        <f>'Mapa de Risco'!G782:G791</f>
        <v>Evento 78</v>
      </c>
      <c r="G782" s="217">
        <f>'Mapa de Risco'!H782</f>
        <v>0</v>
      </c>
      <c r="H782" s="772" t="str">
        <f>'Avaliar os Controles Existent.'!AD782:AD791</f>
        <v/>
      </c>
      <c r="I782" s="779">
        <f>'Plano de ação'!I782:I791</f>
        <v>0</v>
      </c>
      <c r="J782" s="210" t="s">
        <v>28</v>
      </c>
      <c r="K782" s="211"/>
      <c r="L782" s="210" t="s">
        <v>28</v>
      </c>
      <c r="M782" s="210" t="s">
        <v>28</v>
      </c>
      <c r="N782" s="210" t="s">
        <v>28</v>
      </c>
      <c r="O782" s="210" t="s">
        <v>28</v>
      </c>
      <c r="P782" s="210" t="s">
        <v>265</v>
      </c>
      <c r="Q782" s="211"/>
      <c r="R782" s="60" t="str">
        <f t="shared" si="12"/>
        <v/>
      </c>
    </row>
    <row r="783" spans="2:18" s="78" customFormat="1" ht="13.9" customHeight="1" thickTop="1" thickBot="1" x14ac:dyDescent="0.25">
      <c r="B783" s="455"/>
      <c r="C783" s="462"/>
      <c r="D783" s="465"/>
      <c r="E783" s="472"/>
      <c r="F783" s="771"/>
      <c r="G783" s="217">
        <f>'Mapa de Risco'!H783</f>
        <v>0</v>
      </c>
      <c r="H783" s="772"/>
      <c r="I783" s="779"/>
      <c r="J783" s="210" t="s">
        <v>28</v>
      </c>
      <c r="K783" s="211"/>
      <c r="L783" s="210" t="s">
        <v>28</v>
      </c>
      <c r="M783" s="210" t="s">
        <v>28</v>
      </c>
      <c r="N783" s="210" t="s">
        <v>28</v>
      </c>
      <c r="O783" s="210" t="s">
        <v>28</v>
      </c>
      <c r="P783" s="210" t="s">
        <v>265</v>
      </c>
      <c r="Q783" s="211"/>
      <c r="R783" s="60" t="str">
        <f t="shared" si="12"/>
        <v/>
      </c>
    </row>
    <row r="784" spans="2:18" s="78" customFormat="1" ht="13.9" customHeight="1" thickTop="1" thickBot="1" x14ac:dyDescent="0.25">
      <c r="B784" s="455"/>
      <c r="C784" s="462"/>
      <c r="D784" s="465"/>
      <c r="E784" s="472"/>
      <c r="F784" s="771"/>
      <c r="G784" s="217">
        <f>'Mapa de Risco'!H784</f>
        <v>0</v>
      </c>
      <c r="H784" s="772"/>
      <c r="I784" s="779"/>
      <c r="J784" s="210" t="s">
        <v>28</v>
      </c>
      <c r="K784" s="211"/>
      <c r="L784" s="210" t="s">
        <v>28</v>
      </c>
      <c r="M784" s="210" t="s">
        <v>28</v>
      </c>
      <c r="N784" s="210" t="s">
        <v>28</v>
      </c>
      <c r="O784" s="210" t="s">
        <v>28</v>
      </c>
      <c r="P784" s="210" t="s">
        <v>265</v>
      </c>
      <c r="Q784" s="211"/>
      <c r="R784" s="60" t="str">
        <f t="shared" si="12"/>
        <v/>
      </c>
    </row>
    <row r="785" spans="2:18" s="78" customFormat="1" ht="13.9" customHeight="1" thickTop="1" thickBot="1" x14ac:dyDescent="0.25">
      <c r="B785" s="455"/>
      <c r="C785" s="462"/>
      <c r="D785" s="465"/>
      <c r="E785" s="472"/>
      <c r="F785" s="771"/>
      <c r="G785" s="217">
        <f>'Mapa de Risco'!H785</f>
        <v>0</v>
      </c>
      <c r="H785" s="772"/>
      <c r="I785" s="779"/>
      <c r="J785" s="210" t="s">
        <v>28</v>
      </c>
      <c r="K785" s="211"/>
      <c r="L785" s="210" t="s">
        <v>28</v>
      </c>
      <c r="M785" s="210" t="s">
        <v>28</v>
      </c>
      <c r="N785" s="210" t="s">
        <v>28</v>
      </c>
      <c r="O785" s="210" t="s">
        <v>28</v>
      </c>
      <c r="P785" s="210" t="s">
        <v>265</v>
      </c>
      <c r="Q785" s="211"/>
      <c r="R785" s="60" t="str">
        <f t="shared" si="12"/>
        <v/>
      </c>
    </row>
    <row r="786" spans="2:18" s="78" customFormat="1" ht="13.9" customHeight="1" thickTop="1" thickBot="1" x14ac:dyDescent="0.25">
      <c r="B786" s="455"/>
      <c r="C786" s="462"/>
      <c r="D786" s="465"/>
      <c r="E786" s="472"/>
      <c r="F786" s="771"/>
      <c r="G786" s="217">
        <f>'Mapa de Risco'!H786</f>
        <v>0</v>
      </c>
      <c r="H786" s="772"/>
      <c r="I786" s="779"/>
      <c r="J786" s="210" t="s">
        <v>28</v>
      </c>
      <c r="K786" s="211"/>
      <c r="L786" s="210" t="s">
        <v>28</v>
      </c>
      <c r="M786" s="210" t="s">
        <v>28</v>
      </c>
      <c r="N786" s="210" t="s">
        <v>28</v>
      </c>
      <c r="O786" s="210" t="s">
        <v>28</v>
      </c>
      <c r="P786" s="210" t="s">
        <v>265</v>
      </c>
      <c r="Q786" s="211"/>
      <c r="R786" s="60" t="str">
        <f t="shared" si="12"/>
        <v/>
      </c>
    </row>
    <row r="787" spans="2:18" s="78" customFormat="1" ht="13.9" customHeight="1" thickTop="1" thickBot="1" x14ac:dyDescent="0.25">
      <c r="B787" s="455"/>
      <c r="C787" s="462"/>
      <c r="D787" s="465"/>
      <c r="E787" s="472"/>
      <c r="F787" s="771"/>
      <c r="G787" s="217">
        <f>'Mapa de Risco'!H787</f>
        <v>0</v>
      </c>
      <c r="H787" s="772"/>
      <c r="I787" s="779"/>
      <c r="J787" s="210" t="s">
        <v>28</v>
      </c>
      <c r="K787" s="211"/>
      <c r="L787" s="210" t="s">
        <v>28</v>
      </c>
      <c r="M787" s="210" t="s">
        <v>28</v>
      </c>
      <c r="N787" s="210" t="s">
        <v>28</v>
      </c>
      <c r="O787" s="210" t="s">
        <v>28</v>
      </c>
      <c r="P787" s="210" t="s">
        <v>265</v>
      </c>
      <c r="Q787" s="211"/>
      <c r="R787" s="60" t="str">
        <f t="shared" si="12"/>
        <v/>
      </c>
    </row>
    <row r="788" spans="2:18" s="78" customFormat="1" ht="13.9" customHeight="1" thickTop="1" thickBot="1" x14ac:dyDescent="0.25">
      <c r="B788" s="455"/>
      <c r="C788" s="462"/>
      <c r="D788" s="465"/>
      <c r="E788" s="472"/>
      <c r="F788" s="771"/>
      <c r="G788" s="217">
        <f>'Mapa de Risco'!H788</f>
        <v>0</v>
      </c>
      <c r="H788" s="772"/>
      <c r="I788" s="779"/>
      <c r="J788" s="210" t="s">
        <v>28</v>
      </c>
      <c r="K788" s="211"/>
      <c r="L788" s="210" t="s">
        <v>28</v>
      </c>
      <c r="M788" s="210" t="s">
        <v>28</v>
      </c>
      <c r="N788" s="210" t="s">
        <v>28</v>
      </c>
      <c r="O788" s="210" t="s">
        <v>28</v>
      </c>
      <c r="P788" s="210" t="s">
        <v>265</v>
      </c>
      <c r="Q788" s="211"/>
      <c r="R788" s="60" t="str">
        <f t="shared" si="12"/>
        <v/>
      </c>
    </row>
    <row r="789" spans="2:18" s="78" customFormat="1" ht="13.9" customHeight="1" thickTop="1" thickBot="1" x14ac:dyDescent="0.25">
      <c r="B789" s="455"/>
      <c r="C789" s="462"/>
      <c r="D789" s="465"/>
      <c r="E789" s="472"/>
      <c r="F789" s="771"/>
      <c r="G789" s="217">
        <f>'Mapa de Risco'!H789</f>
        <v>0</v>
      </c>
      <c r="H789" s="772"/>
      <c r="I789" s="779"/>
      <c r="J789" s="210" t="s">
        <v>28</v>
      </c>
      <c r="K789" s="211"/>
      <c r="L789" s="210" t="s">
        <v>28</v>
      </c>
      <c r="M789" s="210" t="s">
        <v>28</v>
      </c>
      <c r="N789" s="210" t="s">
        <v>28</v>
      </c>
      <c r="O789" s="210" t="s">
        <v>28</v>
      </c>
      <c r="P789" s="210" t="s">
        <v>265</v>
      </c>
      <c r="Q789" s="211"/>
      <c r="R789" s="60" t="str">
        <f t="shared" si="12"/>
        <v/>
      </c>
    </row>
    <row r="790" spans="2:18" s="78" customFormat="1" ht="13.9" customHeight="1" thickTop="1" thickBot="1" x14ac:dyDescent="0.25">
      <c r="B790" s="455"/>
      <c r="C790" s="462"/>
      <c r="D790" s="465"/>
      <c r="E790" s="472"/>
      <c r="F790" s="771"/>
      <c r="G790" s="217">
        <f>'Mapa de Risco'!H790</f>
        <v>0</v>
      </c>
      <c r="H790" s="772"/>
      <c r="I790" s="779"/>
      <c r="J790" s="210" t="s">
        <v>28</v>
      </c>
      <c r="K790" s="211"/>
      <c r="L790" s="210" t="s">
        <v>28</v>
      </c>
      <c r="M790" s="210" t="s">
        <v>28</v>
      </c>
      <c r="N790" s="210" t="s">
        <v>28</v>
      </c>
      <c r="O790" s="210" t="s">
        <v>28</v>
      </c>
      <c r="P790" s="210" t="s">
        <v>265</v>
      </c>
      <c r="Q790" s="211"/>
      <c r="R790" s="60" t="str">
        <f t="shared" si="12"/>
        <v/>
      </c>
    </row>
    <row r="791" spans="2:18" s="78" customFormat="1" ht="13.9" customHeight="1" thickTop="1" thickBot="1" x14ac:dyDescent="0.25">
      <c r="B791" s="455"/>
      <c r="C791" s="462"/>
      <c r="D791" s="466"/>
      <c r="E791" s="473"/>
      <c r="F791" s="771"/>
      <c r="G791" s="217">
        <f>'Mapa de Risco'!H791</f>
        <v>0</v>
      </c>
      <c r="H791" s="772"/>
      <c r="I791" s="780"/>
      <c r="J791" s="210" t="s">
        <v>28</v>
      </c>
      <c r="K791" s="211"/>
      <c r="L791" s="210" t="s">
        <v>28</v>
      </c>
      <c r="M791" s="210" t="s">
        <v>28</v>
      </c>
      <c r="N791" s="210" t="s">
        <v>28</v>
      </c>
      <c r="O791" s="210" t="s">
        <v>28</v>
      </c>
      <c r="P791" s="210" t="s">
        <v>265</v>
      </c>
      <c r="Q791" s="211"/>
      <c r="R791" s="60" t="str">
        <f t="shared" si="12"/>
        <v/>
      </c>
    </row>
    <row r="792" spans="2:18" s="78" customFormat="1" ht="13.9" customHeight="1" thickTop="1" thickBot="1" x14ac:dyDescent="0.25">
      <c r="B792" s="455"/>
      <c r="C792" s="462"/>
      <c r="D792" s="464" t="str">
        <f>'Mapa de Risco'!D792:D801</f>
        <v>FCS.07</v>
      </c>
      <c r="E792" s="471">
        <f>'Mapa de Risco'!E792:E801</f>
        <v>0</v>
      </c>
      <c r="F792" s="771" t="str">
        <f>'Mapa de Risco'!G792:G801</f>
        <v>Evento 79</v>
      </c>
      <c r="G792" s="217">
        <f>'Mapa de Risco'!H792</f>
        <v>0</v>
      </c>
      <c r="H792" s="772" t="str">
        <f>'Avaliar os Controles Existent.'!AD792:AD801</f>
        <v/>
      </c>
      <c r="I792" s="779">
        <f>'Plano de ação'!I792:I801</f>
        <v>0</v>
      </c>
      <c r="J792" s="210" t="s">
        <v>28</v>
      </c>
      <c r="K792" s="211"/>
      <c r="L792" s="210" t="s">
        <v>28</v>
      </c>
      <c r="M792" s="210" t="s">
        <v>28</v>
      </c>
      <c r="N792" s="210" t="s">
        <v>28</v>
      </c>
      <c r="O792" s="210" t="s">
        <v>28</v>
      </c>
      <c r="P792" s="210" t="s">
        <v>265</v>
      </c>
      <c r="Q792" s="211"/>
      <c r="R792" s="60" t="str">
        <f t="shared" si="12"/>
        <v/>
      </c>
    </row>
    <row r="793" spans="2:18" s="78" customFormat="1" ht="13.9" customHeight="1" thickTop="1" thickBot="1" x14ac:dyDescent="0.25">
      <c r="B793" s="455"/>
      <c r="C793" s="462"/>
      <c r="D793" s="465"/>
      <c r="E793" s="472"/>
      <c r="F793" s="771"/>
      <c r="G793" s="217">
        <f>'Mapa de Risco'!H793</f>
        <v>0</v>
      </c>
      <c r="H793" s="772"/>
      <c r="I793" s="779"/>
      <c r="J793" s="210" t="s">
        <v>28</v>
      </c>
      <c r="K793" s="211"/>
      <c r="L793" s="210" t="s">
        <v>28</v>
      </c>
      <c r="M793" s="210" t="s">
        <v>28</v>
      </c>
      <c r="N793" s="210" t="s">
        <v>28</v>
      </c>
      <c r="O793" s="210" t="s">
        <v>28</v>
      </c>
      <c r="P793" s="210" t="s">
        <v>265</v>
      </c>
      <c r="Q793" s="211"/>
      <c r="R793" s="60" t="str">
        <f t="shared" si="12"/>
        <v/>
      </c>
    </row>
    <row r="794" spans="2:18" s="78" customFormat="1" ht="13.9" customHeight="1" thickTop="1" thickBot="1" x14ac:dyDescent="0.25">
      <c r="B794" s="455"/>
      <c r="C794" s="462"/>
      <c r="D794" s="465"/>
      <c r="E794" s="472"/>
      <c r="F794" s="771"/>
      <c r="G794" s="217">
        <f>'Mapa de Risco'!H794</f>
        <v>0</v>
      </c>
      <c r="H794" s="772"/>
      <c r="I794" s="779"/>
      <c r="J794" s="210" t="s">
        <v>28</v>
      </c>
      <c r="K794" s="211"/>
      <c r="L794" s="210" t="s">
        <v>28</v>
      </c>
      <c r="M794" s="210" t="s">
        <v>28</v>
      </c>
      <c r="N794" s="210" t="s">
        <v>28</v>
      </c>
      <c r="O794" s="210" t="s">
        <v>28</v>
      </c>
      <c r="P794" s="210" t="s">
        <v>265</v>
      </c>
      <c r="Q794" s="211"/>
      <c r="R794" s="60" t="str">
        <f t="shared" si="12"/>
        <v/>
      </c>
    </row>
    <row r="795" spans="2:18" s="78" customFormat="1" ht="13.9" customHeight="1" thickTop="1" thickBot="1" x14ac:dyDescent="0.25">
      <c r="B795" s="455"/>
      <c r="C795" s="462"/>
      <c r="D795" s="465"/>
      <c r="E795" s="472"/>
      <c r="F795" s="771"/>
      <c r="G795" s="217">
        <f>'Mapa de Risco'!H795</f>
        <v>0</v>
      </c>
      <c r="H795" s="772"/>
      <c r="I795" s="779"/>
      <c r="J795" s="210" t="s">
        <v>28</v>
      </c>
      <c r="K795" s="211"/>
      <c r="L795" s="210" t="s">
        <v>28</v>
      </c>
      <c r="M795" s="210" t="s">
        <v>28</v>
      </c>
      <c r="N795" s="210" t="s">
        <v>28</v>
      </c>
      <c r="O795" s="210" t="s">
        <v>28</v>
      </c>
      <c r="P795" s="210" t="s">
        <v>265</v>
      </c>
      <c r="Q795" s="211"/>
      <c r="R795" s="60" t="str">
        <f t="shared" si="12"/>
        <v/>
      </c>
    </row>
    <row r="796" spans="2:18" s="78" customFormat="1" ht="13.9" customHeight="1" thickTop="1" thickBot="1" x14ac:dyDescent="0.25">
      <c r="B796" s="455"/>
      <c r="C796" s="462"/>
      <c r="D796" s="465"/>
      <c r="E796" s="472"/>
      <c r="F796" s="771"/>
      <c r="G796" s="217">
        <f>'Mapa de Risco'!H796</f>
        <v>0</v>
      </c>
      <c r="H796" s="772"/>
      <c r="I796" s="779"/>
      <c r="J796" s="210" t="s">
        <v>28</v>
      </c>
      <c r="K796" s="211"/>
      <c r="L796" s="210" t="s">
        <v>28</v>
      </c>
      <c r="M796" s="210" t="s">
        <v>28</v>
      </c>
      <c r="N796" s="210" t="s">
        <v>28</v>
      </c>
      <c r="O796" s="210" t="s">
        <v>28</v>
      </c>
      <c r="P796" s="210" t="s">
        <v>265</v>
      </c>
      <c r="Q796" s="211"/>
      <c r="R796" s="60" t="str">
        <f t="shared" si="12"/>
        <v/>
      </c>
    </row>
    <row r="797" spans="2:18" s="78" customFormat="1" ht="13.9" customHeight="1" thickTop="1" thickBot="1" x14ac:dyDescent="0.25">
      <c r="B797" s="455"/>
      <c r="C797" s="462"/>
      <c r="D797" s="465"/>
      <c r="E797" s="472"/>
      <c r="F797" s="771"/>
      <c r="G797" s="217">
        <f>'Mapa de Risco'!H797</f>
        <v>0</v>
      </c>
      <c r="H797" s="772"/>
      <c r="I797" s="779"/>
      <c r="J797" s="210" t="s">
        <v>28</v>
      </c>
      <c r="K797" s="211"/>
      <c r="L797" s="210" t="s">
        <v>28</v>
      </c>
      <c r="M797" s="210" t="s">
        <v>28</v>
      </c>
      <c r="N797" s="210" t="s">
        <v>28</v>
      </c>
      <c r="O797" s="210" t="s">
        <v>28</v>
      </c>
      <c r="P797" s="210" t="s">
        <v>265</v>
      </c>
      <c r="Q797" s="211"/>
      <c r="R797" s="60" t="str">
        <f t="shared" si="12"/>
        <v/>
      </c>
    </row>
    <row r="798" spans="2:18" s="78" customFormat="1" ht="13.9" customHeight="1" thickTop="1" thickBot="1" x14ac:dyDescent="0.25">
      <c r="B798" s="455"/>
      <c r="C798" s="462"/>
      <c r="D798" s="465"/>
      <c r="E798" s="472"/>
      <c r="F798" s="771"/>
      <c r="G798" s="217">
        <f>'Mapa de Risco'!H798</f>
        <v>0</v>
      </c>
      <c r="H798" s="772"/>
      <c r="I798" s="779"/>
      <c r="J798" s="210" t="s">
        <v>28</v>
      </c>
      <c r="K798" s="211"/>
      <c r="L798" s="210" t="s">
        <v>28</v>
      </c>
      <c r="M798" s="210" t="s">
        <v>28</v>
      </c>
      <c r="N798" s="210" t="s">
        <v>28</v>
      </c>
      <c r="O798" s="210" t="s">
        <v>28</v>
      </c>
      <c r="P798" s="210" t="s">
        <v>265</v>
      </c>
      <c r="Q798" s="211"/>
      <c r="R798" s="60" t="str">
        <f t="shared" si="12"/>
        <v/>
      </c>
    </row>
    <row r="799" spans="2:18" s="78" customFormat="1" ht="13.9" customHeight="1" thickTop="1" thickBot="1" x14ac:dyDescent="0.25">
      <c r="B799" s="455"/>
      <c r="C799" s="462"/>
      <c r="D799" s="465"/>
      <c r="E799" s="472"/>
      <c r="F799" s="771"/>
      <c r="G799" s="217">
        <f>'Mapa de Risco'!H799</f>
        <v>0</v>
      </c>
      <c r="H799" s="772"/>
      <c r="I799" s="779"/>
      <c r="J799" s="210" t="s">
        <v>28</v>
      </c>
      <c r="K799" s="211"/>
      <c r="L799" s="210" t="s">
        <v>28</v>
      </c>
      <c r="M799" s="210" t="s">
        <v>28</v>
      </c>
      <c r="N799" s="210" t="s">
        <v>28</v>
      </c>
      <c r="O799" s="210" t="s">
        <v>28</v>
      </c>
      <c r="P799" s="210" t="s">
        <v>265</v>
      </c>
      <c r="Q799" s="211"/>
      <c r="R799" s="60" t="str">
        <f t="shared" si="12"/>
        <v/>
      </c>
    </row>
    <row r="800" spans="2:18" s="78" customFormat="1" ht="13.9" customHeight="1" thickTop="1" thickBot="1" x14ac:dyDescent="0.25">
      <c r="B800" s="455"/>
      <c r="C800" s="462"/>
      <c r="D800" s="465"/>
      <c r="E800" s="472"/>
      <c r="F800" s="771"/>
      <c r="G800" s="217">
        <f>'Mapa de Risco'!H800</f>
        <v>0</v>
      </c>
      <c r="H800" s="772"/>
      <c r="I800" s="779"/>
      <c r="J800" s="210" t="s">
        <v>28</v>
      </c>
      <c r="K800" s="211"/>
      <c r="L800" s="210" t="s">
        <v>28</v>
      </c>
      <c r="M800" s="210" t="s">
        <v>28</v>
      </c>
      <c r="N800" s="210" t="s">
        <v>28</v>
      </c>
      <c r="O800" s="210" t="s">
        <v>28</v>
      </c>
      <c r="P800" s="210" t="s">
        <v>265</v>
      </c>
      <c r="Q800" s="211"/>
      <c r="R800" s="60" t="str">
        <f t="shared" si="12"/>
        <v/>
      </c>
    </row>
    <row r="801" spans="2:18" s="78" customFormat="1" ht="13.9" customHeight="1" thickTop="1" thickBot="1" x14ac:dyDescent="0.25">
      <c r="B801" s="455"/>
      <c r="C801" s="462"/>
      <c r="D801" s="466"/>
      <c r="E801" s="473"/>
      <c r="F801" s="771"/>
      <c r="G801" s="217">
        <f>'Mapa de Risco'!H801</f>
        <v>0</v>
      </c>
      <c r="H801" s="772"/>
      <c r="I801" s="780"/>
      <c r="J801" s="210" t="s">
        <v>28</v>
      </c>
      <c r="K801" s="211"/>
      <c r="L801" s="210" t="s">
        <v>28</v>
      </c>
      <c r="M801" s="210" t="s">
        <v>28</v>
      </c>
      <c r="N801" s="210" t="s">
        <v>28</v>
      </c>
      <c r="O801" s="210" t="s">
        <v>28</v>
      </c>
      <c r="P801" s="210" t="s">
        <v>265</v>
      </c>
      <c r="Q801" s="211"/>
      <c r="R801" s="60" t="str">
        <f t="shared" si="12"/>
        <v/>
      </c>
    </row>
    <row r="802" spans="2:18" s="78" customFormat="1" ht="13.9" customHeight="1" thickTop="1" thickBot="1" x14ac:dyDescent="0.25">
      <c r="B802" s="455"/>
      <c r="C802" s="462"/>
      <c r="D802" s="464" t="str">
        <f>'Mapa de Risco'!D802:D811</f>
        <v>FCS.08</v>
      </c>
      <c r="E802" s="471">
        <f>'Mapa de Risco'!E802:E811</f>
        <v>0</v>
      </c>
      <c r="F802" s="771" t="str">
        <f>'Mapa de Risco'!G802:G811</f>
        <v>Evento 80</v>
      </c>
      <c r="G802" s="217">
        <f>'Mapa de Risco'!H802</f>
        <v>0</v>
      </c>
      <c r="H802" s="772" t="str">
        <f>'Avaliar os Controles Existent.'!AD802:AD811</f>
        <v/>
      </c>
      <c r="I802" s="779">
        <f>'Plano de ação'!I802:I811</f>
        <v>0</v>
      </c>
      <c r="J802" s="210" t="s">
        <v>28</v>
      </c>
      <c r="K802" s="211"/>
      <c r="L802" s="210" t="s">
        <v>28</v>
      </c>
      <c r="M802" s="210" t="s">
        <v>28</v>
      </c>
      <c r="N802" s="210" t="s">
        <v>28</v>
      </c>
      <c r="O802" s="210" t="s">
        <v>28</v>
      </c>
      <c r="P802" s="210" t="s">
        <v>265</v>
      </c>
      <c r="Q802" s="211"/>
      <c r="R802" s="60" t="str">
        <f t="shared" si="12"/>
        <v/>
      </c>
    </row>
    <row r="803" spans="2:18" s="78" customFormat="1" ht="13.9" customHeight="1" thickTop="1" thickBot="1" x14ac:dyDescent="0.25">
      <c r="B803" s="455"/>
      <c r="C803" s="462"/>
      <c r="D803" s="465"/>
      <c r="E803" s="472"/>
      <c r="F803" s="771"/>
      <c r="G803" s="217">
        <f>'Mapa de Risco'!H803</f>
        <v>0</v>
      </c>
      <c r="H803" s="772"/>
      <c r="I803" s="779"/>
      <c r="J803" s="210" t="s">
        <v>28</v>
      </c>
      <c r="K803" s="211"/>
      <c r="L803" s="210" t="s">
        <v>28</v>
      </c>
      <c r="M803" s="210" t="s">
        <v>28</v>
      </c>
      <c r="N803" s="210" t="s">
        <v>28</v>
      </c>
      <c r="O803" s="210" t="s">
        <v>28</v>
      </c>
      <c r="P803" s="210" t="s">
        <v>265</v>
      </c>
      <c r="Q803" s="211"/>
      <c r="R803" s="60" t="str">
        <f t="shared" si="12"/>
        <v/>
      </c>
    </row>
    <row r="804" spans="2:18" s="78" customFormat="1" ht="13.9" customHeight="1" thickTop="1" thickBot="1" x14ac:dyDescent="0.25">
      <c r="B804" s="455"/>
      <c r="C804" s="462"/>
      <c r="D804" s="465"/>
      <c r="E804" s="472"/>
      <c r="F804" s="771"/>
      <c r="G804" s="217">
        <f>'Mapa de Risco'!H804</f>
        <v>0</v>
      </c>
      <c r="H804" s="772"/>
      <c r="I804" s="779"/>
      <c r="J804" s="210" t="s">
        <v>28</v>
      </c>
      <c r="K804" s="211"/>
      <c r="L804" s="210" t="s">
        <v>28</v>
      </c>
      <c r="M804" s="210" t="s">
        <v>28</v>
      </c>
      <c r="N804" s="210" t="s">
        <v>28</v>
      </c>
      <c r="O804" s="210" t="s">
        <v>28</v>
      </c>
      <c r="P804" s="210" t="s">
        <v>265</v>
      </c>
      <c r="Q804" s="211"/>
      <c r="R804" s="60" t="str">
        <f t="shared" si="12"/>
        <v/>
      </c>
    </row>
    <row r="805" spans="2:18" s="78" customFormat="1" ht="13.9" customHeight="1" thickTop="1" thickBot="1" x14ac:dyDescent="0.25">
      <c r="B805" s="455"/>
      <c r="C805" s="462"/>
      <c r="D805" s="465"/>
      <c r="E805" s="472"/>
      <c r="F805" s="771"/>
      <c r="G805" s="217">
        <f>'Mapa de Risco'!H805</f>
        <v>0</v>
      </c>
      <c r="H805" s="772"/>
      <c r="I805" s="779"/>
      <c r="J805" s="210" t="s">
        <v>28</v>
      </c>
      <c r="K805" s="211"/>
      <c r="L805" s="210" t="s">
        <v>28</v>
      </c>
      <c r="M805" s="210" t="s">
        <v>28</v>
      </c>
      <c r="N805" s="210" t="s">
        <v>28</v>
      </c>
      <c r="O805" s="210" t="s">
        <v>28</v>
      </c>
      <c r="P805" s="210" t="s">
        <v>265</v>
      </c>
      <c r="Q805" s="211"/>
      <c r="R805" s="60" t="str">
        <f t="shared" si="12"/>
        <v/>
      </c>
    </row>
    <row r="806" spans="2:18" s="78" customFormat="1" ht="13.9" customHeight="1" thickTop="1" thickBot="1" x14ac:dyDescent="0.25">
      <c r="B806" s="455"/>
      <c r="C806" s="462"/>
      <c r="D806" s="465"/>
      <c r="E806" s="472"/>
      <c r="F806" s="771"/>
      <c r="G806" s="217">
        <f>'Mapa de Risco'!H806</f>
        <v>0</v>
      </c>
      <c r="H806" s="772"/>
      <c r="I806" s="779"/>
      <c r="J806" s="210" t="s">
        <v>28</v>
      </c>
      <c r="K806" s="211"/>
      <c r="L806" s="210" t="s">
        <v>28</v>
      </c>
      <c r="M806" s="210" t="s">
        <v>28</v>
      </c>
      <c r="N806" s="210" t="s">
        <v>28</v>
      </c>
      <c r="O806" s="210" t="s">
        <v>28</v>
      </c>
      <c r="P806" s="210" t="s">
        <v>265</v>
      </c>
      <c r="Q806" s="211"/>
      <c r="R806" s="60" t="str">
        <f t="shared" si="12"/>
        <v/>
      </c>
    </row>
    <row r="807" spans="2:18" s="78" customFormat="1" ht="13.9" customHeight="1" thickTop="1" thickBot="1" x14ac:dyDescent="0.25">
      <c r="B807" s="455"/>
      <c r="C807" s="462"/>
      <c r="D807" s="465"/>
      <c r="E807" s="472"/>
      <c r="F807" s="771"/>
      <c r="G807" s="217">
        <f>'Mapa de Risco'!H807</f>
        <v>0</v>
      </c>
      <c r="H807" s="772"/>
      <c r="I807" s="779"/>
      <c r="J807" s="210" t="s">
        <v>28</v>
      </c>
      <c r="K807" s="211"/>
      <c r="L807" s="210" t="s">
        <v>28</v>
      </c>
      <c r="M807" s="210" t="s">
        <v>28</v>
      </c>
      <c r="N807" s="210" t="s">
        <v>28</v>
      </c>
      <c r="O807" s="210" t="s">
        <v>28</v>
      </c>
      <c r="P807" s="210" t="s">
        <v>265</v>
      </c>
      <c r="Q807" s="211"/>
      <c r="R807" s="60" t="str">
        <f t="shared" si="12"/>
        <v/>
      </c>
    </row>
    <row r="808" spans="2:18" s="78" customFormat="1" ht="13.9" customHeight="1" thickTop="1" thickBot="1" x14ac:dyDescent="0.25">
      <c r="B808" s="455"/>
      <c r="C808" s="462"/>
      <c r="D808" s="465"/>
      <c r="E808" s="472"/>
      <c r="F808" s="771"/>
      <c r="G808" s="217">
        <f>'Mapa de Risco'!H808</f>
        <v>0</v>
      </c>
      <c r="H808" s="772"/>
      <c r="I808" s="779"/>
      <c r="J808" s="210" t="s">
        <v>28</v>
      </c>
      <c r="K808" s="211"/>
      <c r="L808" s="210" t="s">
        <v>28</v>
      </c>
      <c r="M808" s="210" t="s">
        <v>28</v>
      </c>
      <c r="N808" s="210" t="s">
        <v>28</v>
      </c>
      <c r="O808" s="210" t="s">
        <v>28</v>
      </c>
      <c r="P808" s="210" t="s">
        <v>265</v>
      </c>
      <c r="Q808" s="211"/>
      <c r="R808" s="60" t="str">
        <f t="shared" si="12"/>
        <v/>
      </c>
    </row>
    <row r="809" spans="2:18" s="78" customFormat="1" ht="13.9" customHeight="1" thickTop="1" thickBot="1" x14ac:dyDescent="0.25">
      <c r="B809" s="455"/>
      <c r="C809" s="462"/>
      <c r="D809" s="465"/>
      <c r="E809" s="472"/>
      <c r="F809" s="771"/>
      <c r="G809" s="217">
        <f>'Mapa de Risco'!H809</f>
        <v>0</v>
      </c>
      <c r="H809" s="772"/>
      <c r="I809" s="779"/>
      <c r="J809" s="210" t="s">
        <v>28</v>
      </c>
      <c r="K809" s="211"/>
      <c r="L809" s="210" t="s">
        <v>28</v>
      </c>
      <c r="M809" s="210" t="s">
        <v>28</v>
      </c>
      <c r="N809" s="210" t="s">
        <v>28</v>
      </c>
      <c r="O809" s="210" t="s">
        <v>28</v>
      </c>
      <c r="P809" s="210" t="s">
        <v>265</v>
      </c>
      <c r="Q809" s="211"/>
      <c r="R809" s="60" t="str">
        <f t="shared" si="12"/>
        <v/>
      </c>
    </row>
    <row r="810" spans="2:18" s="78" customFormat="1" ht="13.9" customHeight="1" thickTop="1" thickBot="1" x14ac:dyDescent="0.25">
      <c r="B810" s="455"/>
      <c r="C810" s="462"/>
      <c r="D810" s="465"/>
      <c r="E810" s="472"/>
      <c r="F810" s="771"/>
      <c r="G810" s="217">
        <f>'Mapa de Risco'!H810</f>
        <v>0</v>
      </c>
      <c r="H810" s="772"/>
      <c r="I810" s="779"/>
      <c r="J810" s="210" t="s">
        <v>28</v>
      </c>
      <c r="K810" s="211"/>
      <c r="L810" s="210" t="s">
        <v>28</v>
      </c>
      <c r="M810" s="210" t="s">
        <v>28</v>
      </c>
      <c r="N810" s="210" t="s">
        <v>28</v>
      </c>
      <c r="O810" s="210" t="s">
        <v>28</v>
      </c>
      <c r="P810" s="210" t="s">
        <v>265</v>
      </c>
      <c r="Q810" s="211"/>
      <c r="R810" s="60" t="str">
        <f t="shared" si="12"/>
        <v/>
      </c>
    </row>
    <row r="811" spans="2:18" s="78" customFormat="1" ht="13.9" customHeight="1" thickTop="1" thickBot="1" x14ac:dyDescent="0.25">
      <c r="B811" s="456"/>
      <c r="C811" s="463"/>
      <c r="D811" s="466"/>
      <c r="E811" s="473"/>
      <c r="F811" s="771"/>
      <c r="G811" s="217">
        <f>'Mapa de Risco'!H811</f>
        <v>0</v>
      </c>
      <c r="H811" s="772"/>
      <c r="I811" s="780"/>
      <c r="J811" s="210" t="s">
        <v>28</v>
      </c>
      <c r="K811" s="211"/>
      <c r="L811" s="213" t="s">
        <v>28</v>
      </c>
      <c r="M811" s="213" t="s">
        <v>28</v>
      </c>
      <c r="N811" s="213" t="s">
        <v>28</v>
      </c>
      <c r="O811" s="213" t="s">
        <v>28</v>
      </c>
      <c r="P811" s="213" t="s">
        <v>265</v>
      </c>
      <c r="Q811" s="211"/>
      <c r="R811" s="60" t="str">
        <f t="shared" si="12"/>
        <v/>
      </c>
    </row>
    <row r="812" spans="2:18" ht="30.75" thickTop="1" x14ac:dyDescent="0.2">
      <c r="J812" s="205"/>
      <c r="L812" s="205"/>
      <c r="M812" s="205"/>
      <c r="N812" s="205"/>
      <c r="O812" s="205"/>
      <c r="P812" s="205"/>
      <c r="R812" s="18" t="str">
        <f t="shared" si="12"/>
        <v/>
      </c>
    </row>
    <row r="813" spans="2:18" ht="14.45" customHeight="1" x14ac:dyDescent="0.2">
      <c r="J813" s="180"/>
      <c r="L813" s="180"/>
      <c r="M813" s="180"/>
      <c r="N813" s="180"/>
      <c r="O813" s="180"/>
      <c r="P813" s="180"/>
      <c r="R813" s="19" t="str">
        <f t="shared" si="12"/>
        <v/>
      </c>
    </row>
    <row r="814" spans="2:18" ht="14.45" customHeight="1" x14ac:dyDescent="0.2">
      <c r="J814" s="180"/>
      <c r="L814" s="180"/>
      <c r="M814" s="180"/>
      <c r="N814" s="180"/>
      <c r="O814" s="180"/>
      <c r="P814" s="180"/>
      <c r="R814" s="19" t="str">
        <f t="shared" si="12"/>
        <v/>
      </c>
    </row>
    <row r="815" spans="2:18" ht="14.45" customHeight="1" x14ac:dyDescent="0.2">
      <c r="J815" s="180"/>
      <c r="L815" s="180"/>
      <c r="M815" s="180"/>
      <c r="N815" s="180"/>
      <c r="O815" s="180"/>
      <c r="P815" s="180"/>
      <c r="R815" s="19" t="str">
        <f t="shared" si="12"/>
        <v/>
      </c>
    </row>
    <row r="816" spans="2:18" ht="14.45" customHeight="1" x14ac:dyDescent="0.2">
      <c r="J816" s="180"/>
      <c r="L816" s="180"/>
      <c r="M816" s="180"/>
      <c r="N816" s="180"/>
      <c r="O816" s="180"/>
      <c r="P816" s="180"/>
      <c r="R816" s="19" t="str">
        <f t="shared" si="12"/>
        <v/>
      </c>
    </row>
    <row r="817" spans="10:18" ht="14.45" customHeight="1" x14ac:dyDescent="0.2">
      <c r="J817" s="180"/>
      <c r="L817" s="180"/>
      <c r="M817" s="180"/>
      <c r="N817" s="180"/>
      <c r="O817" s="180"/>
      <c r="P817" s="180"/>
      <c r="R817" s="19" t="str">
        <f t="shared" si="12"/>
        <v/>
      </c>
    </row>
    <row r="818" spans="10:18" ht="14.45" customHeight="1" x14ac:dyDescent="0.2">
      <c r="J818" s="180"/>
      <c r="L818" s="180"/>
      <c r="M818" s="180"/>
      <c r="N818" s="180"/>
      <c r="O818" s="180"/>
      <c r="P818" s="180"/>
      <c r="R818" s="19" t="str">
        <f t="shared" si="12"/>
        <v/>
      </c>
    </row>
    <row r="819" spans="10:18" ht="14.45" customHeight="1" x14ac:dyDescent="0.2">
      <c r="J819" s="180"/>
      <c r="L819" s="180"/>
      <c r="M819" s="180"/>
      <c r="N819" s="180"/>
      <c r="O819" s="180"/>
      <c r="P819" s="180"/>
      <c r="R819" s="19" t="str">
        <f t="shared" si="12"/>
        <v/>
      </c>
    </row>
    <row r="820" spans="10:18" ht="14.45" customHeight="1" x14ac:dyDescent="0.2">
      <c r="J820" s="180"/>
      <c r="L820" s="180"/>
      <c r="M820" s="180"/>
      <c r="N820" s="180"/>
      <c r="O820" s="180"/>
      <c r="P820" s="180"/>
      <c r="R820" s="19" t="str">
        <f t="shared" si="12"/>
        <v/>
      </c>
    </row>
    <row r="821" spans="10:18" ht="14.45" customHeight="1" x14ac:dyDescent="0.2">
      <c r="J821" s="180"/>
      <c r="L821" s="180"/>
      <c r="M821" s="180"/>
      <c r="N821" s="180"/>
      <c r="O821" s="180"/>
      <c r="P821" s="180"/>
      <c r="R821" s="19" t="str">
        <f t="shared" si="12"/>
        <v/>
      </c>
    </row>
    <row r="822" spans="10:18" ht="14.45" customHeight="1" x14ac:dyDescent="0.2">
      <c r="J822" s="180"/>
      <c r="L822" s="180"/>
      <c r="M822" s="180"/>
      <c r="N822" s="180"/>
      <c r="O822" s="180"/>
      <c r="P822" s="180"/>
      <c r="R822" s="19" t="str">
        <f t="shared" si="12"/>
        <v/>
      </c>
    </row>
    <row r="823" spans="10:18" ht="14.45" customHeight="1" x14ac:dyDescent="0.2">
      <c r="J823" s="180"/>
      <c r="L823" s="180"/>
      <c r="M823" s="180"/>
      <c r="N823" s="180"/>
      <c r="O823" s="180"/>
      <c r="P823" s="180"/>
      <c r="R823" s="19" t="str">
        <f t="shared" si="12"/>
        <v/>
      </c>
    </row>
    <row r="824" spans="10:18" ht="14.45" customHeight="1" x14ac:dyDescent="0.2">
      <c r="J824" s="180"/>
      <c r="L824" s="180"/>
      <c r="M824" s="180"/>
      <c r="N824" s="180"/>
      <c r="O824" s="180"/>
      <c r="P824" s="180"/>
      <c r="R824" s="19" t="str">
        <f t="shared" si="12"/>
        <v/>
      </c>
    </row>
    <row r="825" spans="10:18" ht="14.45" customHeight="1" x14ac:dyDescent="0.2">
      <c r="J825" s="180"/>
      <c r="L825" s="180"/>
      <c r="M825" s="180"/>
      <c r="N825" s="180"/>
      <c r="O825" s="180"/>
      <c r="P825" s="180"/>
      <c r="R825" s="19" t="str">
        <f t="shared" si="12"/>
        <v/>
      </c>
    </row>
    <row r="826" spans="10:18" ht="14.45" customHeight="1" x14ac:dyDescent="0.2">
      <c r="J826" s="180"/>
      <c r="L826" s="180"/>
      <c r="M826" s="180"/>
      <c r="N826" s="180"/>
      <c r="O826" s="180"/>
      <c r="P826" s="180"/>
      <c r="R826" s="19" t="str">
        <f t="shared" si="12"/>
        <v/>
      </c>
    </row>
    <row r="827" spans="10:18" ht="14.45" customHeight="1" x14ac:dyDescent="0.2">
      <c r="J827" s="180"/>
      <c r="L827" s="180"/>
      <c r="M827" s="180"/>
      <c r="N827" s="180"/>
      <c r="O827" s="180"/>
      <c r="P827" s="180"/>
      <c r="R827" s="19" t="str">
        <f t="shared" si="12"/>
        <v/>
      </c>
    </row>
    <row r="828" spans="10:18" ht="14.45" customHeight="1" x14ac:dyDescent="0.2">
      <c r="J828" s="180"/>
      <c r="L828" s="180"/>
      <c r="M828" s="180"/>
      <c r="N828" s="180"/>
      <c r="O828" s="180"/>
      <c r="P828" s="180"/>
      <c r="R828" s="19" t="str">
        <f t="shared" si="12"/>
        <v/>
      </c>
    </row>
    <row r="829" spans="10:18" ht="14.45" customHeight="1" x14ac:dyDescent="0.2">
      <c r="J829" s="180"/>
      <c r="L829" s="180"/>
      <c r="M829" s="180"/>
      <c r="N829" s="180"/>
      <c r="O829" s="180"/>
      <c r="P829" s="180"/>
      <c r="R829" s="19" t="str">
        <f t="shared" si="12"/>
        <v/>
      </c>
    </row>
    <row r="830" spans="10:18" ht="14.45" customHeight="1" x14ac:dyDescent="0.2">
      <c r="J830" s="180"/>
      <c r="L830" s="180"/>
      <c r="M830" s="180"/>
      <c r="N830" s="180"/>
      <c r="O830" s="180"/>
      <c r="P830" s="180"/>
      <c r="R830" s="19" t="str">
        <f t="shared" si="12"/>
        <v/>
      </c>
    </row>
    <row r="831" spans="10:18" ht="14.45" customHeight="1" x14ac:dyDescent="0.2">
      <c r="J831" s="180"/>
      <c r="L831" s="180"/>
      <c r="M831" s="180"/>
      <c r="N831" s="180"/>
      <c r="O831" s="180"/>
      <c r="P831" s="180"/>
      <c r="R831" s="19" t="str">
        <f t="shared" si="12"/>
        <v/>
      </c>
    </row>
    <row r="832" spans="10:18" ht="14.45" customHeight="1" x14ac:dyDescent="0.2">
      <c r="J832" s="206"/>
    </row>
    <row r="833" ht="14.45" customHeight="1" x14ac:dyDescent="0.2"/>
    <row r="834" ht="14.45" customHeight="1" x14ac:dyDescent="0.2"/>
    <row r="835" ht="14.45" customHeight="1" x14ac:dyDescent="0.2"/>
    <row r="836" ht="14.45" customHeight="1" x14ac:dyDescent="0.2"/>
    <row r="837" ht="14.45" customHeight="1" x14ac:dyDescent="0.2"/>
    <row r="838" ht="14.45" customHeight="1" x14ac:dyDescent="0.2"/>
    <row r="839" ht="14.45" customHeight="1" x14ac:dyDescent="0.2"/>
    <row r="840" ht="14.45" customHeight="1" x14ac:dyDescent="0.2"/>
    <row r="841" ht="14.45" customHeight="1" x14ac:dyDescent="0.2"/>
  </sheetData>
  <sheetProtection algorithmName="SHA-512" hashValue="3jvKaNQtivGvzE3jttHc2Am9aJu7XFsS/pzhY/gpo23BC9ojsWSpClQ3jknbca4WGbvrqR7m6tcQR/Vq2uiwjA==" saltValue="xya4QVXNObiHoLNxp0abtg==" spinCount="100000" sheet="1" objects="1" scenarios="1"/>
  <dataConsolidate/>
  <mergeCells count="441">
    <mergeCell ref="B4:R4"/>
    <mergeCell ref="B5:C5"/>
    <mergeCell ref="D5:G5"/>
    <mergeCell ref="N7:O7"/>
    <mergeCell ref="J8:R8"/>
    <mergeCell ref="B1:C1"/>
    <mergeCell ref="D1:G1"/>
    <mergeCell ref="B2:C2"/>
    <mergeCell ref="D2:G2"/>
    <mergeCell ref="B3:C3"/>
    <mergeCell ref="D3:G3"/>
    <mergeCell ref="J7:K7"/>
    <mergeCell ref="J9:R9"/>
    <mergeCell ref="B10:B11"/>
    <mergeCell ref="C10:C11"/>
    <mergeCell ref="D10:E11"/>
    <mergeCell ref="F10:F11"/>
    <mergeCell ref="G10:G11"/>
    <mergeCell ref="H10:H11"/>
    <mergeCell ref="I10:I11"/>
    <mergeCell ref="Q10:R11"/>
    <mergeCell ref="C12:C91"/>
    <mergeCell ref="D12:D21"/>
    <mergeCell ref="E12:E21"/>
    <mergeCell ref="F12:F21"/>
    <mergeCell ref="H12:H21"/>
    <mergeCell ref="I12:I21"/>
    <mergeCell ref="D22:D31"/>
    <mergeCell ref="E22:E31"/>
    <mergeCell ref="F22:F31"/>
    <mergeCell ref="I62:I71"/>
    <mergeCell ref="D72:D81"/>
    <mergeCell ref="E72:E81"/>
    <mergeCell ref="F72:F81"/>
    <mergeCell ref="H72:H81"/>
    <mergeCell ref="I72:I81"/>
    <mergeCell ref="D42:D51"/>
    <mergeCell ref="I42:I51"/>
    <mergeCell ref="D52:D61"/>
    <mergeCell ref="E52:E61"/>
    <mergeCell ref="F52:F61"/>
    <mergeCell ref="H52:H61"/>
    <mergeCell ref="I52:I61"/>
    <mergeCell ref="H22:H31"/>
    <mergeCell ref="I22:I31"/>
    <mergeCell ref="D32:D41"/>
    <mergeCell ref="E32:E41"/>
    <mergeCell ref="F32:F41"/>
    <mergeCell ref="H32:H41"/>
    <mergeCell ref="I32:I41"/>
    <mergeCell ref="B92:B171"/>
    <mergeCell ref="C92:C171"/>
    <mergeCell ref="D92:D101"/>
    <mergeCell ref="E92:E101"/>
    <mergeCell ref="F92:F101"/>
    <mergeCell ref="D62:D71"/>
    <mergeCell ref="E62:E71"/>
    <mergeCell ref="F62:F71"/>
    <mergeCell ref="H62:H71"/>
    <mergeCell ref="H92:H101"/>
    <mergeCell ref="D112:D121"/>
    <mergeCell ref="E112:E121"/>
    <mergeCell ref="F112:F121"/>
    <mergeCell ref="H112:H121"/>
    <mergeCell ref="D142:D151"/>
    <mergeCell ref="E142:E151"/>
    <mergeCell ref="F142:F151"/>
    <mergeCell ref="H142:H151"/>
    <mergeCell ref="B12:B91"/>
    <mergeCell ref="E42:E51"/>
    <mergeCell ref="F42:F51"/>
    <mergeCell ref="H42:H51"/>
    <mergeCell ref="I92:I101"/>
    <mergeCell ref="D102:D111"/>
    <mergeCell ref="E102:E111"/>
    <mergeCell ref="F102:F111"/>
    <mergeCell ref="H102:H111"/>
    <mergeCell ref="I102:I111"/>
    <mergeCell ref="D82:D91"/>
    <mergeCell ref="E82:E91"/>
    <mergeCell ref="F82:F91"/>
    <mergeCell ref="H82:H91"/>
    <mergeCell ref="I82:I91"/>
    <mergeCell ref="I112:I121"/>
    <mergeCell ref="D122:D131"/>
    <mergeCell ref="E122:E131"/>
    <mergeCell ref="F122:F131"/>
    <mergeCell ref="H122:H131"/>
    <mergeCell ref="I122:I131"/>
    <mergeCell ref="D132:D141"/>
    <mergeCell ref="E132:E141"/>
    <mergeCell ref="F132:F141"/>
    <mergeCell ref="H132:H141"/>
    <mergeCell ref="I132:I141"/>
    <mergeCell ref="I142:I151"/>
    <mergeCell ref="D152:D161"/>
    <mergeCell ref="E152:E161"/>
    <mergeCell ref="F152:F161"/>
    <mergeCell ref="H152:H161"/>
    <mergeCell ref="I152:I161"/>
    <mergeCell ref="D162:D171"/>
    <mergeCell ref="E162:E171"/>
    <mergeCell ref="F162:F171"/>
    <mergeCell ref="H162:H171"/>
    <mergeCell ref="I162:I171"/>
    <mergeCell ref="B172:B251"/>
    <mergeCell ref="C172:C251"/>
    <mergeCell ref="D172:D181"/>
    <mergeCell ref="E172:E181"/>
    <mergeCell ref="F172:F181"/>
    <mergeCell ref="H172:H181"/>
    <mergeCell ref="D192:D201"/>
    <mergeCell ref="E192:E201"/>
    <mergeCell ref="F192:F201"/>
    <mergeCell ref="H192:H201"/>
    <mergeCell ref="D212:D221"/>
    <mergeCell ref="E212:E221"/>
    <mergeCell ref="F212:F221"/>
    <mergeCell ref="H212:H221"/>
    <mergeCell ref="D242:D251"/>
    <mergeCell ref="E242:E251"/>
    <mergeCell ref="F242:F251"/>
    <mergeCell ref="H242:H251"/>
    <mergeCell ref="I192:I201"/>
    <mergeCell ref="D202:D211"/>
    <mergeCell ref="E202:E211"/>
    <mergeCell ref="F202:F211"/>
    <mergeCell ref="H202:H211"/>
    <mergeCell ref="I202:I211"/>
    <mergeCell ref="I172:I181"/>
    <mergeCell ref="D182:D191"/>
    <mergeCell ref="E182:E191"/>
    <mergeCell ref="F182:F191"/>
    <mergeCell ref="H182:H191"/>
    <mergeCell ref="I182:I191"/>
    <mergeCell ref="I212:I221"/>
    <mergeCell ref="D222:D231"/>
    <mergeCell ref="E222:E231"/>
    <mergeCell ref="F222:F231"/>
    <mergeCell ref="H222:H231"/>
    <mergeCell ref="I222:I231"/>
    <mergeCell ref="D232:D241"/>
    <mergeCell ref="E232:E241"/>
    <mergeCell ref="F232:F241"/>
    <mergeCell ref="H232:H241"/>
    <mergeCell ref="I232:I241"/>
    <mergeCell ref="I242:I251"/>
    <mergeCell ref="B252:B331"/>
    <mergeCell ref="C252:C331"/>
    <mergeCell ref="D252:D261"/>
    <mergeCell ref="E252:E261"/>
    <mergeCell ref="F252:F261"/>
    <mergeCell ref="H252:H261"/>
    <mergeCell ref="D272:D281"/>
    <mergeCell ref="E272:E281"/>
    <mergeCell ref="F272:F281"/>
    <mergeCell ref="H272:H281"/>
    <mergeCell ref="I272:I281"/>
    <mergeCell ref="D282:D291"/>
    <mergeCell ref="E282:E291"/>
    <mergeCell ref="F282:F291"/>
    <mergeCell ref="H282:H291"/>
    <mergeCell ref="I282:I291"/>
    <mergeCell ref="I252:I261"/>
    <mergeCell ref="D262:D271"/>
    <mergeCell ref="E262:E271"/>
    <mergeCell ref="F262:F271"/>
    <mergeCell ref="H262:H271"/>
    <mergeCell ref="I262:I271"/>
    <mergeCell ref="D292:D301"/>
    <mergeCell ref="E292:E301"/>
    <mergeCell ref="F292:F301"/>
    <mergeCell ref="H292:H301"/>
    <mergeCell ref="I292:I301"/>
    <mergeCell ref="D302:D311"/>
    <mergeCell ref="E302:E311"/>
    <mergeCell ref="F302:F311"/>
    <mergeCell ref="H302:H311"/>
    <mergeCell ref="I302:I311"/>
    <mergeCell ref="D312:D321"/>
    <mergeCell ref="E312:E321"/>
    <mergeCell ref="F312:F321"/>
    <mergeCell ref="H312:H321"/>
    <mergeCell ref="I312:I321"/>
    <mergeCell ref="D322:D331"/>
    <mergeCell ref="E322:E331"/>
    <mergeCell ref="F322:F331"/>
    <mergeCell ref="H322:H331"/>
    <mergeCell ref="I322:I331"/>
    <mergeCell ref="B332:B411"/>
    <mergeCell ref="C332:C411"/>
    <mergeCell ref="D332:D341"/>
    <mergeCell ref="E332:E341"/>
    <mergeCell ref="F332:F341"/>
    <mergeCell ref="H332:H341"/>
    <mergeCell ref="D352:D361"/>
    <mergeCell ref="E352:E361"/>
    <mergeCell ref="F352:F361"/>
    <mergeCell ref="H352:H361"/>
    <mergeCell ref="D372:D381"/>
    <mergeCell ref="E372:E381"/>
    <mergeCell ref="F372:F381"/>
    <mergeCell ref="H372:H381"/>
    <mergeCell ref="D402:D411"/>
    <mergeCell ref="E402:E411"/>
    <mergeCell ref="F402:F411"/>
    <mergeCell ref="H402:H411"/>
    <mergeCell ref="I352:I361"/>
    <mergeCell ref="D362:D371"/>
    <mergeCell ref="E362:E371"/>
    <mergeCell ref="F362:F371"/>
    <mergeCell ref="H362:H371"/>
    <mergeCell ref="I362:I371"/>
    <mergeCell ref="I332:I341"/>
    <mergeCell ref="D342:D351"/>
    <mergeCell ref="E342:E351"/>
    <mergeCell ref="F342:F351"/>
    <mergeCell ref="H342:H351"/>
    <mergeCell ref="I342:I351"/>
    <mergeCell ref="I372:I381"/>
    <mergeCell ref="D382:D391"/>
    <mergeCell ref="E382:E391"/>
    <mergeCell ref="F382:F391"/>
    <mergeCell ref="H382:H391"/>
    <mergeCell ref="I382:I391"/>
    <mergeCell ref="D392:D401"/>
    <mergeCell ref="E392:E401"/>
    <mergeCell ref="F392:F401"/>
    <mergeCell ref="H392:H401"/>
    <mergeCell ref="I392:I401"/>
    <mergeCell ref="I402:I411"/>
    <mergeCell ref="B412:B491"/>
    <mergeCell ref="C412:C491"/>
    <mergeCell ref="D412:D421"/>
    <mergeCell ref="E412:E421"/>
    <mergeCell ref="F412:F421"/>
    <mergeCell ref="H412:H421"/>
    <mergeCell ref="D432:D441"/>
    <mergeCell ref="E432:E441"/>
    <mergeCell ref="F432:F441"/>
    <mergeCell ref="H432:H441"/>
    <mergeCell ref="I432:I441"/>
    <mergeCell ref="D442:D451"/>
    <mergeCell ref="E442:E451"/>
    <mergeCell ref="F442:F451"/>
    <mergeCell ref="H442:H451"/>
    <mergeCell ref="I442:I451"/>
    <mergeCell ref="I412:I421"/>
    <mergeCell ref="D422:D431"/>
    <mergeCell ref="E422:E431"/>
    <mergeCell ref="F422:F431"/>
    <mergeCell ref="H422:H431"/>
    <mergeCell ref="I422:I431"/>
    <mergeCell ref="D452:D461"/>
    <mergeCell ref="E452:E461"/>
    <mergeCell ref="F452:F461"/>
    <mergeCell ref="H452:H461"/>
    <mergeCell ref="I452:I461"/>
    <mergeCell ref="D462:D471"/>
    <mergeCell ref="E462:E471"/>
    <mergeCell ref="F462:F471"/>
    <mergeCell ref="H462:H471"/>
    <mergeCell ref="I462:I471"/>
    <mergeCell ref="D472:D481"/>
    <mergeCell ref="E472:E481"/>
    <mergeCell ref="F472:F481"/>
    <mergeCell ref="H472:H481"/>
    <mergeCell ref="I472:I481"/>
    <mergeCell ref="D482:D491"/>
    <mergeCell ref="E482:E491"/>
    <mergeCell ref="F482:F491"/>
    <mergeCell ref="H482:H491"/>
    <mergeCell ref="I482:I491"/>
    <mergeCell ref="B492:B571"/>
    <mergeCell ref="C492:C571"/>
    <mergeCell ref="D492:D501"/>
    <mergeCell ref="E492:E501"/>
    <mergeCell ref="F492:F501"/>
    <mergeCell ref="H492:H501"/>
    <mergeCell ref="D512:D521"/>
    <mergeCell ref="E512:E521"/>
    <mergeCell ref="F512:F521"/>
    <mergeCell ref="H512:H521"/>
    <mergeCell ref="D532:D541"/>
    <mergeCell ref="E532:E541"/>
    <mergeCell ref="F532:F541"/>
    <mergeCell ref="H532:H541"/>
    <mergeCell ref="D562:D571"/>
    <mergeCell ref="E562:E571"/>
    <mergeCell ref="F562:F571"/>
    <mergeCell ref="H562:H571"/>
    <mergeCell ref="I512:I521"/>
    <mergeCell ref="D522:D531"/>
    <mergeCell ref="E522:E531"/>
    <mergeCell ref="F522:F531"/>
    <mergeCell ref="H522:H531"/>
    <mergeCell ref="I522:I531"/>
    <mergeCell ref="I492:I501"/>
    <mergeCell ref="D502:D511"/>
    <mergeCell ref="E502:E511"/>
    <mergeCell ref="F502:F511"/>
    <mergeCell ref="H502:H511"/>
    <mergeCell ref="I502:I511"/>
    <mergeCell ref="I532:I541"/>
    <mergeCell ref="D542:D551"/>
    <mergeCell ref="E542:E551"/>
    <mergeCell ref="F542:F551"/>
    <mergeCell ref="H542:H551"/>
    <mergeCell ref="I542:I551"/>
    <mergeCell ref="D552:D561"/>
    <mergeCell ref="E552:E561"/>
    <mergeCell ref="F552:F561"/>
    <mergeCell ref="H552:H561"/>
    <mergeCell ref="I552:I561"/>
    <mergeCell ref="I562:I571"/>
    <mergeCell ref="B572:B651"/>
    <mergeCell ref="C572:C651"/>
    <mergeCell ref="D572:D581"/>
    <mergeCell ref="E572:E581"/>
    <mergeCell ref="F572:F581"/>
    <mergeCell ref="H572:H581"/>
    <mergeCell ref="D592:D601"/>
    <mergeCell ref="E592:E601"/>
    <mergeCell ref="F592:F601"/>
    <mergeCell ref="H592:H601"/>
    <mergeCell ref="I592:I601"/>
    <mergeCell ref="D602:D611"/>
    <mergeCell ref="E602:E611"/>
    <mergeCell ref="F602:F611"/>
    <mergeCell ref="H602:H611"/>
    <mergeCell ref="I602:I611"/>
    <mergeCell ref="I572:I581"/>
    <mergeCell ref="D582:D591"/>
    <mergeCell ref="E582:E591"/>
    <mergeCell ref="F582:F591"/>
    <mergeCell ref="H582:H591"/>
    <mergeCell ref="I582:I591"/>
    <mergeCell ref="D612:D621"/>
    <mergeCell ref="E612:E621"/>
    <mergeCell ref="F612:F621"/>
    <mergeCell ref="H612:H621"/>
    <mergeCell ref="I612:I621"/>
    <mergeCell ref="D622:D631"/>
    <mergeCell ref="E622:E631"/>
    <mergeCell ref="F622:F631"/>
    <mergeCell ref="H622:H631"/>
    <mergeCell ref="I622:I631"/>
    <mergeCell ref="D632:D641"/>
    <mergeCell ref="E632:E641"/>
    <mergeCell ref="F632:F641"/>
    <mergeCell ref="H632:H641"/>
    <mergeCell ref="I632:I641"/>
    <mergeCell ref="D642:D651"/>
    <mergeCell ref="E642:E651"/>
    <mergeCell ref="F642:F651"/>
    <mergeCell ref="H642:H651"/>
    <mergeCell ref="I642:I651"/>
    <mergeCell ref="B652:B731"/>
    <mergeCell ref="C652:C731"/>
    <mergeCell ref="D652:D661"/>
    <mergeCell ref="E652:E661"/>
    <mergeCell ref="F652:F661"/>
    <mergeCell ref="H652:H661"/>
    <mergeCell ref="D672:D681"/>
    <mergeCell ref="E672:E681"/>
    <mergeCell ref="F672:F681"/>
    <mergeCell ref="H672:H681"/>
    <mergeCell ref="D692:D701"/>
    <mergeCell ref="E692:E701"/>
    <mergeCell ref="F692:F701"/>
    <mergeCell ref="H692:H701"/>
    <mergeCell ref="D722:D731"/>
    <mergeCell ref="E722:E731"/>
    <mergeCell ref="F722:F731"/>
    <mergeCell ref="H722:H731"/>
    <mergeCell ref="I672:I681"/>
    <mergeCell ref="D682:D691"/>
    <mergeCell ref="E682:E691"/>
    <mergeCell ref="F682:F691"/>
    <mergeCell ref="H682:H691"/>
    <mergeCell ref="I682:I691"/>
    <mergeCell ref="I652:I661"/>
    <mergeCell ref="D662:D671"/>
    <mergeCell ref="E662:E671"/>
    <mergeCell ref="F662:F671"/>
    <mergeCell ref="H662:H671"/>
    <mergeCell ref="I662:I671"/>
    <mergeCell ref="I692:I701"/>
    <mergeCell ref="D702:D711"/>
    <mergeCell ref="E702:E711"/>
    <mergeCell ref="F702:F711"/>
    <mergeCell ref="H702:H711"/>
    <mergeCell ref="I702:I711"/>
    <mergeCell ref="D712:D721"/>
    <mergeCell ref="E712:E721"/>
    <mergeCell ref="F712:F721"/>
    <mergeCell ref="H712:H721"/>
    <mergeCell ref="I712:I721"/>
    <mergeCell ref="I722:I731"/>
    <mergeCell ref="B732:B811"/>
    <mergeCell ref="C732:C811"/>
    <mergeCell ref="D732:D741"/>
    <mergeCell ref="E732:E741"/>
    <mergeCell ref="F732:F741"/>
    <mergeCell ref="H732:H741"/>
    <mergeCell ref="D752:D761"/>
    <mergeCell ref="E752:E761"/>
    <mergeCell ref="F752:F761"/>
    <mergeCell ref="H752:H761"/>
    <mergeCell ref="I752:I761"/>
    <mergeCell ref="D762:D771"/>
    <mergeCell ref="E762:E771"/>
    <mergeCell ref="F762:F771"/>
    <mergeCell ref="H762:H771"/>
    <mergeCell ref="I762:I771"/>
    <mergeCell ref="I732:I741"/>
    <mergeCell ref="D742:D751"/>
    <mergeCell ref="E742:E751"/>
    <mergeCell ref="F742:F751"/>
    <mergeCell ref="H742:H751"/>
    <mergeCell ref="I742:I751"/>
    <mergeCell ref="D772:D781"/>
    <mergeCell ref="E772:E781"/>
    <mergeCell ref="F772:F781"/>
    <mergeCell ref="H772:H781"/>
    <mergeCell ref="I772:I781"/>
    <mergeCell ref="D782:D791"/>
    <mergeCell ref="E782:E791"/>
    <mergeCell ref="F782:F791"/>
    <mergeCell ref="H782:H791"/>
    <mergeCell ref="I782:I791"/>
    <mergeCell ref="D792:D801"/>
    <mergeCell ref="E792:E801"/>
    <mergeCell ref="F792:F801"/>
    <mergeCell ref="H792:H801"/>
    <mergeCell ref="I792:I801"/>
    <mergeCell ref="D802:D811"/>
    <mergeCell ref="E802:E811"/>
    <mergeCell ref="F802:F811"/>
    <mergeCell ref="H802:H811"/>
    <mergeCell ref="I802:I811"/>
  </mergeCells>
  <conditionalFormatting sqref="H12:H811">
    <cfRule type="expression" dxfId="9" priority="4">
      <formula>H12="Risco Crítico"</formula>
    </cfRule>
    <cfRule type="expression" dxfId="8" priority="5">
      <formula>H12="Risco Alto"</formula>
    </cfRule>
    <cfRule type="expression" dxfId="7" priority="6">
      <formula>H12="Risco Moderado"</formula>
    </cfRule>
    <cfRule type="expression" dxfId="6" priority="7">
      <formula>H12="Risco Pequeno"</formula>
    </cfRule>
    <cfRule type="expression" dxfId="5" priority="8">
      <formula>H12="Risco Insignificante"</formula>
    </cfRule>
  </conditionalFormatting>
  <conditionalFormatting sqref="Q12">
    <cfRule type="iconSet" priority="2">
      <iconSet iconSet="4TrafficLights">
        <cfvo type="percent" val="0"/>
        <cfvo type="num" val="1"/>
        <cfvo type="num" val="2"/>
        <cfvo type="num" val="3"/>
      </iconSet>
    </cfRule>
    <cfRule type="iconSet" priority="3">
      <iconSet iconSet="4RedToBlack">
        <cfvo type="percent" val="0"/>
        <cfvo type="percent" val="25"/>
        <cfvo type="percent" val="50"/>
        <cfvo type="percent" val="75"/>
      </iconSet>
    </cfRule>
  </conditionalFormatting>
  <dataValidations count="2">
    <dataValidation type="list" allowBlank="1" showInputMessage="1" showErrorMessage="1" sqref="Q12:Q811" xr:uid="{1595F7CD-2D1B-49CA-B793-7C499538890E}">
      <formula1>"Não Iniciado, Em andamento, Concluído, Atrasado"</formula1>
    </dataValidation>
    <dataValidation type="list" allowBlank="1" showInputMessage="1" showErrorMessage="1" sqref="K12:K811" xr:uid="{EFF65713-1BE6-4B6F-AA45-BA77691953D6}">
      <formula1>"Adotar Controle Novo, Melhorar Controle Existente"</formula1>
    </dataValidation>
  </dataValidations>
  <pageMargins left="0.25" right="0.25" top="0.75" bottom="0.75" header="0.3" footer="0.3"/>
  <pageSetup paperSize="9" scale="40" fitToHeight="0" orientation="landscape" r:id="rId1"/>
  <extLst>
    <ext xmlns:x14="http://schemas.microsoft.com/office/spreadsheetml/2009/9/main" uri="{78C0D931-6437-407d-A8EE-F0AAD7539E65}">
      <x14:conditionalFormattings>
        <x14:conditionalFormatting xmlns:xm="http://schemas.microsoft.com/office/excel/2006/main">
          <x14:cfRule type="iconSet" priority="1" id="{0A320C4C-8ED6-442A-8BF0-158636651E59}">
            <x14:iconSet iconSet="4TrafficLights" showValue="0" custom="1">
              <x14:cfvo type="percent">
                <xm:f>0</xm:f>
              </x14:cfvo>
              <x14:cfvo type="num">
                <xm:f>2</xm:f>
              </x14:cfvo>
              <x14:cfvo type="num">
                <xm:f>3</xm:f>
              </x14:cfvo>
              <x14:cfvo type="num">
                <xm:f>4</xm:f>
              </x14:cfvo>
              <x14:cfIcon iconSet="4TrafficLights" iconId="0"/>
              <x14:cfIcon iconSet="3TrafficLights1" iconId="0"/>
              <x14:cfIcon iconSet="3TrafficLights1" iconId="1"/>
              <x14:cfIcon iconSet="3Symbols" iconId="2"/>
            </x14:iconSet>
          </x14:cfRule>
          <xm:sqref>R12:R831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BD3D1-26E3-48B4-A78E-11B4D98AF722}">
  <sheetPr>
    <pageSetUpPr fitToPage="1"/>
  </sheetPr>
  <dimension ref="A1:J841"/>
  <sheetViews>
    <sheetView showGridLines="0" zoomScale="84" zoomScaleNormal="84" workbookViewId="0">
      <selection activeCell="J12" sqref="J12:J21"/>
    </sheetView>
  </sheetViews>
  <sheetFormatPr defaultColWidth="8.85546875" defaultRowHeight="14.25" x14ac:dyDescent="0.2"/>
  <cols>
    <col min="1" max="1" width="0.140625" style="62" customWidth="1"/>
    <col min="2" max="2" width="10.7109375" style="62" customWidth="1"/>
    <col min="3" max="3" width="21" style="62" customWidth="1"/>
    <col min="4" max="4" width="7.85546875" style="62" customWidth="1"/>
    <col min="5" max="5" width="33.42578125" style="62" customWidth="1"/>
    <col min="6" max="6" width="30.85546875" style="62" customWidth="1"/>
    <col min="7" max="8" width="25.28515625" style="62" customWidth="1"/>
    <col min="9" max="9" width="9.7109375" style="127" customWidth="1"/>
    <col min="10" max="10" width="16.85546875" style="127" customWidth="1"/>
    <col min="11" max="16384" width="8.85546875" style="62"/>
  </cols>
  <sheetData>
    <row r="1" spans="1:10" ht="15" x14ac:dyDescent="0.2">
      <c r="B1" s="580" t="str">
        <f>'Mapa de Risco'!B3:C3</f>
        <v>Processo:</v>
      </c>
      <c r="C1" s="580"/>
      <c r="D1" s="581" t="str">
        <f>'Mapa de Risco'!D3</f>
        <v>A nível de Unidade ou Subunidade, Informar o assunto dos Processos, caso não seja um processo, mas um objetivo estratégico, por favor descreva-o.</v>
      </c>
      <c r="E1" s="581"/>
      <c r="F1" s="581"/>
      <c r="G1" s="581"/>
      <c r="H1" s="218"/>
      <c r="I1" s="95"/>
      <c r="J1" s="95"/>
    </row>
    <row r="2" spans="1:10" ht="13.9" customHeight="1" x14ac:dyDescent="0.2">
      <c r="B2" s="580" t="str">
        <f>'Mapa de Risco'!B4:C4</f>
        <v>Responsável pelo Processo:</v>
      </c>
      <c r="C2" s="580" t="s">
        <v>48</v>
      </c>
      <c r="D2" s="581" t="str">
        <f>'Mapa de Risco'!D4</f>
        <v>Informe o nome completo do Responsável DIRETO pelo processo/objetivo estratégico Unidade/Subunidade</v>
      </c>
      <c r="E2" s="581"/>
      <c r="F2" s="581"/>
      <c r="G2" s="581"/>
      <c r="H2" s="218"/>
      <c r="I2" s="95"/>
      <c r="J2" s="95"/>
    </row>
    <row r="3" spans="1:10" ht="13.9" customHeight="1" x14ac:dyDescent="0.2">
      <c r="B3" s="582" t="str">
        <f>'Mapa de Risco'!B5:C5</f>
        <v>Objetivo do Processo:</v>
      </c>
      <c r="C3" s="582" t="s">
        <v>43</v>
      </c>
      <c r="D3" s="581" t="str">
        <f>'Mapa de Risco'!D5</f>
        <v>Informar o objetivo final do processo.</v>
      </c>
      <c r="E3" s="581"/>
      <c r="F3" s="581"/>
      <c r="G3" s="581"/>
      <c r="H3" s="218"/>
      <c r="I3" s="95"/>
      <c r="J3" s="95"/>
    </row>
    <row r="4" spans="1:10" s="100" customFormat="1" ht="13.9" customHeight="1" x14ac:dyDescent="0.2">
      <c r="A4" s="99"/>
      <c r="B4" s="589" t="s">
        <v>346</v>
      </c>
      <c r="C4" s="589"/>
      <c r="D4" s="589"/>
      <c r="E4" s="589"/>
      <c r="F4" s="589"/>
      <c r="G4" s="589"/>
      <c r="H4" s="589"/>
      <c r="I4" s="589"/>
      <c r="J4" s="589"/>
    </row>
    <row r="5" spans="1:10" s="96" customFormat="1" ht="18" hidden="1" customHeight="1" x14ac:dyDescent="0.2">
      <c r="B5" s="573"/>
      <c r="C5" s="573"/>
      <c r="D5" s="710"/>
      <c r="E5" s="710"/>
      <c r="F5" s="710"/>
      <c r="G5" s="710"/>
      <c r="H5" s="95"/>
      <c r="I5" s="101"/>
      <c r="J5" s="101"/>
    </row>
    <row r="6" spans="1:10" ht="4.9000000000000004" customHeight="1" x14ac:dyDescent="0.2">
      <c r="I6" s="185"/>
      <c r="J6" s="185"/>
    </row>
    <row r="7" spans="1:10" ht="14.45" customHeight="1" thickBot="1" x14ac:dyDescent="0.25">
      <c r="A7" s="70"/>
      <c r="B7" s="156"/>
      <c r="C7" s="156"/>
      <c r="D7" s="157"/>
      <c r="E7" s="156"/>
      <c r="F7" s="158"/>
      <c r="I7" s="186"/>
      <c r="J7" s="186"/>
    </row>
    <row r="8" spans="1:10" s="192" customFormat="1" ht="15.6" customHeight="1" thickTop="1" thickBot="1" x14ac:dyDescent="0.25">
      <c r="A8" s="188"/>
      <c r="B8" s="189"/>
      <c r="C8" s="189"/>
      <c r="D8" s="189"/>
      <c r="E8" s="189"/>
      <c r="F8" s="189"/>
      <c r="G8" s="190"/>
      <c r="H8" s="219"/>
      <c r="I8" s="191"/>
      <c r="J8" s="191"/>
    </row>
    <row r="9" spans="1:10" ht="2.4500000000000002" hidden="1" customHeight="1" thickTop="1" thickBot="1" x14ac:dyDescent="0.25">
      <c r="B9" s="193"/>
      <c r="C9" s="193"/>
      <c r="D9" s="194"/>
      <c r="E9" s="193"/>
      <c r="F9" s="195"/>
      <c r="G9" s="196"/>
      <c r="H9" s="220"/>
      <c r="I9" s="197"/>
      <c r="J9" s="197"/>
    </row>
    <row r="10" spans="1:10" s="70" customFormat="1" ht="17.45" customHeight="1" thickTop="1" x14ac:dyDescent="0.2">
      <c r="A10" s="198"/>
      <c r="B10" s="755" t="s">
        <v>87</v>
      </c>
      <c r="C10" s="755" t="s">
        <v>88</v>
      </c>
      <c r="D10" s="755" t="s">
        <v>59</v>
      </c>
      <c r="E10" s="755"/>
      <c r="F10" s="754" t="s">
        <v>91</v>
      </c>
      <c r="G10" s="754" t="s">
        <v>90</v>
      </c>
      <c r="H10" s="787" t="s">
        <v>345</v>
      </c>
      <c r="I10" s="756" t="s">
        <v>250</v>
      </c>
      <c r="J10" s="788" t="s">
        <v>353</v>
      </c>
    </row>
    <row r="11" spans="1:10" s="204" customFormat="1" ht="43.9" customHeight="1" thickBot="1" x14ac:dyDescent="0.25">
      <c r="A11" s="202"/>
      <c r="B11" s="755"/>
      <c r="C11" s="755"/>
      <c r="D11" s="755"/>
      <c r="E11" s="755"/>
      <c r="F11" s="754"/>
      <c r="G11" s="787"/>
      <c r="H11" s="789"/>
      <c r="I11" s="756"/>
      <c r="J11" s="788"/>
    </row>
    <row r="12" spans="1:10" s="78" customFormat="1" ht="55.9" customHeight="1" thickTop="1" thickBot="1" x14ac:dyDescent="0.25">
      <c r="B12" s="457" t="str">
        <f>'Mapa de Risco'!B12:B91</f>
        <v>Subp.01</v>
      </c>
      <c r="C12" s="458" t="str">
        <f>'Mapa de Risco'!C12:C91</f>
        <v xml:space="preserve">É o detalhamento do processo em etapas (caso não haja, repetir o processo neste campo)..
</v>
      </c>
      <c r="D12" s="457" t="str">
        <f>'Mapa de Risco'!D12:D21</f>
        <v>FCS.01</v>
      </c>
      <c r="E12" s="489" t="str">
        <f>'Mapa de Risco'!E12:E21</f>
        <v xml:space="preserve">  Ex.:                                                                                  
Planejamento</v>
      </c>
      <c r="F12" s="614" t="str">
        <f>'Mapa de Risco'!G12:G21</f>
        <v>Evento 1                                      É a negação do fator crítico de sucesso</v>
      </c>
      <c r="G12" s="221" t="str">
        <f>'Mapa de Risco'!F12</f>
        <v>fontes geradoras do risco</v>
      </c>
      <c r="H12" s="221" t="str">
        <f>'Mapa de Risco'!H12</f>
        <v>Efeito do risco</v>
      </c>
      <c r="I12" s="773" t="str">
        <f>'Avaliar os Controles Existent.'!AD12:AD21</f>
        <v>Risco Insignificante</v>
      </c>
      <c r="J12" s="790" t="s">
        <v>441</v>
      </c>
    </row>
    <row r="13" spans="1:10" s="78" customFormat="1" ht="15" customHeight="1" thickTop="1" thickBot="1" x14ac:dyDescent="0.25">
      <c r="B13" s="446"/>
      <c r="C13" s="459"/>
      <c r="D13" s="446"/>
      <c r="E13" s="490"/>
      <c r="F13" s="766"/>
      <c r="G13" s="222">
        <f>'Mapa de Risco'!F13</f>
        <v>0</v>
      </c>
      <c r="H13" s="222">
        <f>'Mapa de Risco'!H13</f>
        <v>0</v>
      </c>
      <c r="I13" s="770"/>
      <c r="J13" s="790"/>
    </row>
    <row r="14" spans="1:10" s="78" customFormat="1" ht="14.45" customHeight="1" thickTop="1" thickBot="1" x14ac:dyDescent="0.25">
      <c r="B14" s="446"/>
      <c r="C14" s="459"/>
      <c r="D14" s="446"/>
      <c r="E14" s="490"/>
      <c r="F14" s="766"/>
      <c r="G14" s="222">
        <f>'Mapa de Risco'!F14</f>
        <v>0</v>
      </c>
      <c r="H14" s="222">
        <f>'Mapa de Risco'!H14</f>
        <v>0</v>
      </c>
      <c r="I14" s="770"/>
      <c r="J14" s="790"/>
    </row>
    <row r="15" spans="1:10" s="78" customFormat="1" ht="15" customHeight="1" thickTop="1" thickBot="1" x14ac:dyDescent="0.25">
      <c r="B15" s="446"/>
      <c r="C15" s="459"/>
      <c r="D15" s="446"/>
      <c r="E15" s="490"/>
      <c r="F15" s="766"/>
      <c r="G15" s="222">
        <f>'Mapa de Risco'!F15</f>
        <v>0</v>
      </c>
      <c r="H15" s="222">
        <f>'Mapa de Risco'!H15</f>
        <v>0</v>
      </c>
      <c r="I15" s="770"/>
      <c r="J15" s="790"/>
    </row>
    <row r="16" spans="1:10" s="78" customFormat="1" ht="14.45" customHeight="1" thickTop="1" thickBot="1" x14ac:dyDescent="0.25">
      <c r="B16" s="446"/>
      <c r="C16" s="459"/>
      <c r="D16" s="446"/>
      <c r="E16" s="490"/>
      <c r="F16" s="766"/>
      <c r="G16" s="222">
        <f>'Mapa de Risco'!F16</f>
        <v>0</v>
      </c>
      <c r="H16" s="222">
        <f>'Mapa de Risco'!H16</f>
        <v>0</v>
      </c>
      <c r="I16" s="770"/>
      <c r="J16" s="790"/>
    </row>
    <row r="17" spans="2:10" s="78" customFormat="1" ht="14.45" customHeight="1" thickTop="1" thickBot="1" x14ac:dyDescent="0.25">
      <c r="B17" s="446"/>
      <c r="C17" s="459"/>
      <c r="D17" s="446"/>
      <c r="E17" s="490"/>
      <c r="F17" s="766"/>
      <c r="G17" s="222">
        <f>'Mapa de Risco'!F17</f>
        <v>0</v>
      </c>
      <c r="H17" s="222">
        <f>'Mapa de Risco'!H17</f>
        <v>0</v>
      </c>
      <c r="I17" s="770"/>
      <c r="J17" s="790"/>
    </row>
    <row r="18" spans="2:10" s="78" customFormat="1" ht="14.45" customHeight="1" thickTop="1" thickBot="1" x14ac:dyDescent="0.25">
      <c r="B18" s="446"/>
      <c r="C18" s="459"/>
      <c r="D18" s="446"/>
      <c r="E18" s="490"/>
      <c r="F18" s="766"/>
      <c r="G18" s="222">
        <f>'Mapa de Risco'!F18</f>
        <v>0</v>
      </c>
      <c r="H18" s="222">
        <f>'Mapa de Risco'!H18</f>
        <v>0</v>
      </c>
      <c r="I18" s="770"/>
      <c r="J18" s="790"/>
    </row>
    <row r="19" spans="2:10" s="78" customFormat="1" ht="14.45" customHeight="1" thickTop="1" thickBot="1" x14ac:dyDescent="0.25">
      <c r="B19" s="446"/>
      <c r="C19" s="459"/>
      <c r="D19" s="446"/>
      <c r="E19" s="490"/>
      <c r="F19" s="766"/>
      <c r="G19" s="222">
        <f>'Mapa de Risco'!F19</f>
        <v>0</v>
      </c>
      <c r="H19" s="222">
        <f>'Mapa de Risco'!H19</f>
        <v>0</v>
      </c>
      <c r="I19" s="770"/>
      <c r="J19" s="790"/>
    </row>
    <row r="20" spans="2:10" s="78" customFormat="1" ht="14.45" customHeight="1" thickTop="1" thickBot="1" x14ac:dyDescent="0.25">
      <c r="B20" s="446"/>
      <c r="C20" s="459"/>
      <c r="D20" s="446"/>
      <c r="E20" s="490"/>
      <c r="F20" s="766"/>
      <c r="G20" s="222">
        <f>'Mapa de Risco'!F20</f>
        <v>0</v>
      </c>
      <c r="H20" s="222">
        <f>'Mapa de Risco'!H20</f>
        <v>0</v>
      </c>
      <c r="I20" s="770"/>
      <c r="J20" s="790"/>
    </row>
    <row r="21" spans="2:10" s="78" customFormat="1" ht="15.6" customHeight="1" thickTop="1" thickBot="1" x14ac:dyDescent="0.25">
      <c r="B21" s="446"/>
      <c r="C21" s="459"/>
      <c r="D21" s="447"/>
      <c r="E21" s="491"/>
      <c r="F21" s="766"/>
      <c r="G21" s="222">
        <f>'Mapa de Risco'!F21</f>
        <v>0</v>
      </c>
      <c r="H21" s="222">
        <f>'Mapa de Risco'!H21</f>
        <v>0</v>
      </c>
      <c r="I21" s="770"/>
      <c r="J21" s="791"/>
    </row>
    <row r="22" spans="2:10" s="78" customFormat="1" ht="14.45" customHeight="1" thickTop="1" thickBot="1" x14ac:dyDescent="0.25">
      <c r="B22" s="446"/>
      <c r="C22" s="459"/>
      <c r="D22" s="457" t="str">
        <f>'Mapa de Risco'!D22:D31</f>
        <v>FCS.02</v>
      </c>
      <c r="E22" s="590" t="str">
        <f>'Mapa de Risco'!E22:E31</f>
        <v>Recursos Humanos</v>
      </c>
      <c r="F22" s="766" t="str">
        <f>'Mapa de Risco'!G22:G31</f>
        <v>Evento 2</v>
      </c>
      <c r="G22" s="222">
        <f>'Mapa de Risco'!F22</f>
        <v>0</v>
      </c>
      <c r="H22" s="222">
        <f>'Mapa de Risco'!H22</f>
        <v>0</v>
      </c>
      <c r="I22" s="770" t="str">
        <f>'Avaliar os Controles Existent.'!AD22:AD31</f>
        <v/>
      </c>
      <c r="J22" s="785"/>
    </row>
    <row r="23" spans="2:10" s="78" customFormat="1" ht="15.6" customHeight="1" thickTop="1" thickBot="1" x14ac:dyDescent="0.25">
      <c r="B23" s="446"/>
      <c r="C23" s="459"/>
      <c r="D23" s="446"/>
      <c r="E23" s="490"/>
      <c r="F23" s="766"/>
      <c r="G23" s="222">
        <f>'Mapa de Risco'!F23</f>
        <v>0</v>
      </c>
      <c r="H23" s="222">
        <f>'Mapa de Risco'!H23</f>
        <v>0</v>
      </c>
      <c r="I23" s="770"/>
      <c r="J23" s="785"/>
    </row>
    <row r="24" spans="2:10" s="78" customFormat="1" ht="15.6" customHeight="1" thickTop="1" thickBot="1" x14ac:dyDescent="0.25">
      <c r="B24" s="446"/>
      <c r="C24" s="459"/>
      <c r="D24" s="446"/>
      <c r="E24" s="490"/>
      <c r="F24" s="766"/>
      <c r="G24" s="222">
        <f>'Mapa de Risco'!F24</f>
        <v>0</v>
      </c>
      <c r="H24" s="222">
        <f>'Mapa de Risco'!H24</f>
        <v>0</v>
      </c>
      <c r="I24" s="770"/>
      <c r="J24" s="785"/>
    </row>
    <row r="25" spans="2:10" s="78" customFormat="1" ht="15.6" customHeight="1" thickTop="1" thickBot="1" x14ac:dyDescent="0.25">
      <c r="B25" s="446"/>
      <c r="C25" s="459"/>
      <c r="D25" s="446"/>
      <c r="E25" s="490"/>
      <c r="F25" s="766"/>
      <c r="G25" s="222">
        <f>'Mapa de Risco'!F25</f>
        <v>0</v>
      </c>
      <c r="H25" s="222">
        <f>'Mapa de Risco'!H25</f>
        <v>0</v>
      </c>
      <c r="I25" s="770"/>
      <c r="J25" s="785"/>
    </row>
    <row r="26" spans="2:10" s="78" customFormat="1" ht="15.6" customHeight="1" thickTop="1" thickBot="1" x14ac:dyDescent="0.25">
      <c r="B26" s="446"/>
      <c r="C26" s="459"/>
      <c r="D26" s="446"/>
      <c r="E26" s="490"/>
      <c r="F26" s="766"/>
      <c r="G26" s="222">
        <f>'Mapa de Risco'!F26</f>
        <v>0</v>
      </c>
      <c r="H26" s="222">
        <f>'Mapa de Risco'!H26</f>
        <v>0</v>
      </c>
      <c r="I26" s="770"/>
      <c r="J26" s="785"/>
    </row>
    <row r="27" spans="2:10" s="78" customFormat="1" ht="15.6" customHeight="1" thickTop="1" thickBot="1" x14ac:dyDescent="0.25">
      <c r="B27" s="446"/>
      <c r="C27" s="459"/>
      <c r="D27" s="446"/>
      <c r="E27" s="490"/>
      <c r="F27" s="766"/>
      <c r="G27" s="222">
        <f>'Mapa de Risco'!F27</f>
        <v>0</v>
      </c>
      <c r="H27" s="222">
        <f>'Mapa de Risco'!H27</f>
        <v>0</v>
      </c>
      <c r="I27" s="770"/>
      <c r="J27" s="785"/>
    </row>
    <row r="28" spans="2:10" s="78" customFormat="1" ht="15.6" customHeight="1" thickTop="1" thickBot="1" x14ac:dyDescent="0.25">
      <c r="B28" s="446"/>
      <c r="C28" s="459"/>
      <c r="D28" s="446"/>
      <c r="E28" s="490"/>
      <c r="F28" s="766"/>
      <c r="G28" s="222">
        <f>'Mapa de Risco'!F28</f>
        <v>0</v>
      </c>
      <c r="H28" s="222">
        <f>'Mapa de Risco'!H28</f>
        <v>0</v>
      </c>
      <c r="I28" s="770"/>
      <c r="J28" s="785"/>
    </row>
    <row r="29" spans="2:10" s="78" customFormat="1" ht="15.6" customHeight="1" thickTop="1" thickBot="1" x14ac:dyDescent="0.25">
      <c r="B29" s="446"/>
      <c r="C29" s="459"/>
      <c r="D29" s="446"/>
      <c r="E29" s="490"/>
      <c r="F29" s="766"/>
      <c r="G29" s="222">
        <f>'Mapa de Risco'!F29</f>
        <v>0</v>
      </c>
      <c r="H29" s="222">
        <f>'Mapa de Risco'!H29</f>
        <v>0</v>
      </c>
      <c r="I29" s="770"/>
      <c r="J29" s="785"/>
    </row>
    <row r="30" spans="2:10" s="78" customFormat="1" ht="15.6" customHeight="1" thickTop="1" thickBot="1" x14ac:dyDescent="0.25">
      <c r="B30" s="446"/>
      <c r="C30" s="459"/>
      <c r="D30" s="446"/>
      <c r="E30" s="490"/>
      <c r="F30" s="766"/>
      <c r="G30" s="222">
        <f>'Mapa de Risco'!F30</f>
        <v>0</v>
      </c>
      <c r="H30" s="222">
        <f>'Mapa de Risco'!H30</f>
        <v>0</v>
      </c>
      <c r="I30" s="770"/>
      <c r="J30" s="785"/>
    </row>
    <row r="31" spans="2:10" s="78" customFormat="1" ht="15.6" customHeight="1" thickTop="1" thickBot="1" x14ac:dyDescent="0.25">
      <c r="B31" s="446"/>
      <c r="C31" s="459"/>
      <c r="D31" s="447"/>
      <c r="E31" s="491"/>
      <c r="F31" s="766"/>
      <c r="G31" s="222">
        <f>'Mapa de Risco'!F31</f>
        <v>0</v>
      </c>
      <c r="H31" s="222">
        <f>'Mapa de Risco'!H31</f>
        <v>0</v>
      </c>
      <c r="I31" s="770"/>
      <c r="J31" s="786"/>
    </row>
    <row r="32" spans="2:10" s="78" customFormat="1" ht="15.6" customHeight="1" thickTop="1" thickBot="1" x14ac:dyDescent="0.25">
      <c r="B32" s="446"/>
      <c r="C32" s="459"/>
      <c r="D32" s="457" t="str">
        <f>'Mapa de Risco'!D32:D41</f>
        <v>FCS.03</v>
      </c>
      <c r="E32" s="590" t="str">
        <f>'Mapa de Risco'!E32:E41</f>
        <v>Orçamento</v>
      </c>
      <c r="F32" s="766" t="str">
        <f>'Mapa de Risco'!G32:G41</f>
        <v>Evento 3</v>
      </c>
      <c r="G32" s="222">
        <f>'Mapa de Risco'!F32</f>
        <v>0</v>
      </c>
      <c r="H32" s="222">
        <f>'Mapa de Risco'!H32</f>
        <v>0</v>
      </c>
      <c r="I32" s="770" t="str">
        <f>'Avaliar os Controles Existent.'!AD32:AD41</f>
        <v/>
      </c>
      <c r="J32" s="785"/>
    </row>
    <row r="33" spans="2:10" s="78" customFormat="1" ht="15.6" customHeight="1" thickTop="1" thickBot="1" x14ac:dyDescent="0.25">
      <c r="B33" s="446"/>
      <c r="C33" s="459"/>
      <c r="D33" s="446"/>
      <c r="E33" s="490"/>
      <c r="F33" s="766"/>
      <c r="G33" s="222">
        <f>'Mapa de Risco'!F33</f>
        <v>0</v>
      </c>
      <c r="H33" s="222">
        <f>'Mapa de Risco'!H33</f>
        <v>0</v>
      </c>
      <c r="I33" s="770"/>
      <c r="J33" s="785"/>
    </row>
    <row r="34" spans="2:10" s="78" customFormat="1" ht="15.6" customHeight="1" thickTop="1" thickBot="1" x14ac:dyDescent="0.25">
      <c r="B34" s="446"/>
      <c r="C34" s="459"/>
      <c r="D34" s="446"/>
      <c r="E34" s="490"/>
      <c r="F34" s="766"/>
      <c r="G34" s="222">
        <f>'Mapa de Risco'!F34</f>
        <v>0</v>
      </c>
      <c r="H34" s="222">
        <f>'Mapa de Risco'!H34</f>
        <v>0</v>
      </c>
      <c r="I34" s="770"/>
      <c r="J34" s="785"/>
    </row>
    <row r="35" spans="2:10" s="78" customFormat="1" ht="15.6" customHeight="1" thickTop="1" thickBot="1" x14ac:dyDescent="0.25">
      <c r="B35" s="446"/>
      <c r="C35" s="459"/>
      <c r="D35" s="446"/>
      <c r="E35" s="490"/>
      <c r="F35" s="766"/>
      <c r="G35" s="222">
        <f>'Mapa de Risco'!F35</f>
        <v>0</v>
      </c>
      <c r="H35" s="222">
        <f>'Mapa de Risco'!H35</f>
        <v>0</v>
      </c>
      <c r="I35" s="770"/>
      <c r="J35" s="785"/>
    </row>
    <row r="36" spans="2:10" s="78" customFormat="1" ht="15.6" customHeight="1" thickTop="1" thickBot="1" x14ac:dyDescent="0.25">
      <c r="B36" s="446"/>
      <c r="C36" s="459"/>
      <c r="D36" s="446"/>
      <c r="E36" s="490"/>
      <c r="F36" s="766"/>
      <c r="G36" s="222">
        <f>'Mapa de Risco'!F36</f>
        <v>0</v>
      </c>
      <c r="H36" s="222">
        <f>'Mapa de Risco'!H36</f>
        <v>0</v>
      </c>
      <c r="I36" s="770"/>
      <c r="J36" s="785"/>
    </row>
    <row r="37" spans="2:10" s="78" customFormat="1" ht="15.6" customHeight="1" thickTop="1" thickBot="1" x14ac:dyDescent="0.25">
      <c r="B37" s="446"/>
      <c r="C37" s="459"/>
      <c r="D37" s="446"/>
      <c r="E37" s="490"/>
      <c r="F37" s="766"/>
      <c r="G37" s="222">
        <f>'Mapa de Risco'!F37</f>
        <v>0</v>
      </c>
      <c r="H37" s="222">
        <f>'Mapa de Risco'!H37</f>
        <v>0</v>
      </c>
      <c r="I37" s="770"/>
      <c r="J37" s="785"/>
    </row>
    <row r="38" spans="2:10" s="78" customFormat="1" ht="15.6" customHeight="1" thickTop="1" thickBot="1" x14ac:dyDescent="0.25">
      <c r="B38" s="446"/>
      <c r="C38" s="459"/>
      <c r="D38" s="446"/>
      <c r="E38" s="490"/>
      <c r="F38" s="766"/>
      <c r="G38" s="222">
        <f>'Mapa de Risco'!F38</f>
        <v>0</v>
      </c>
      <c r="H38" s="222">
        <f>'Mapa de Risco'!H38</f>
        <v>0</v>
      </c>
      <c r="I38" s="770"/>
      <c r="J38" s="785"/>
    </row>
    <row r="39" spans="2:10" s="78" customFormat="1" ht="15.6" customHeight="1" thickTop="1" thickBot="1" x14ac:dyDescent="0.25">
      <c r="B39" s="446"/>
      <c r="C39" s="459"/>
      <c r="D39" s="446"/>
      <c r="E39" s="490"/>
      <c r="F39" s="766"/>
      <c r="G39" s="222">
        <f>'Mapa de Risco'!F39</f>
        <v>0</v>
      </c>
      <c r="H39" s="222">
        <f>'Mapa de Risco'!H39</f>
        <v>0</v>
      </c>
      <c r="I39" s="770"/>
      <c r="J39" s="785"/>
    </row>
    <row r="40" spans="2:10" s="78" customFormat="1" ht="15.6" customHeight="1" thickTop="1" thickBot="1" x14ac:dyDescent="0.25">
      <c r="B40" s="446"/>
      <c r="C40" s="459"/>
      <c r="D40" s="446"/>
      <c r="E40" s="490"/>
      <c r="F40" s="766"/>
      <c r="G40" s="222">
        <f>'Mapa de Risco'!F40</f>
        <v>0</v>
      </c>
      <c r="H40" s="222">
        <f>'Mapa de Risco'!H40</f>
        <v>0</v>
      </c>
      <c r="I40" s="770"/>
      <c r="J40" s="785"/>
    </row>
    <row r="41" spans="2:10" s="78" customFormat="1" ht="15.6" customHeight="1" thickTop="1" thickBot="1" x14ac:dyDescent="0.25">
      <c r="B41" s="446"/>
      <c r="C41" s="459"/>
      <c r="D41" s="447"/>
      <c r="E41" s="491"/>
      <c r="F41" s="766"/>
      <c r="G41" s="222">
        <f>'Mapa de Risco'!F41</f>
        <v>0</v>
      </c>
      <c r="H41" s="222">
        <f>'Mapa de Risco'!H41</f>
        <v>0</v>
      </c>
      <c r="I41" s="770"/>
      <c r="J41" s="786"/>
    </row>
    <row r="42" spans="2:10" s="78" customFormat="1" ht="15.6" customHeight="1" thickTop="1" thickBot="1" x14ac:dyDescent="0.25">
      <c r="B42" s="446"/>
      <c r="C42" s="459"/>
      <c r="D42" s="457" t="str">
        <f>'Mapa de Risco'!D42:D51</f>
        <v>FCS.04</v>
      </c>
      <c r="E42" s="590" t="str">
        <f>'Mapa de Risco'!E42:E51</f>
        <v>Pesquisa de Preços</v>
      </c>
      <c r="F42" s="766" t="str">
        <f>'Mapa de Risco'!G42:G51</f>
        <v>Evento 4</v>
      </c>
      <c r="G42" s="222">
        <f>'Mapa de Risco'!F42</f>
        <v>0</v>
      </c>
      <c r="H42" s="222">
        <f>'Mapa de Risco'!H42</f>
        <v>0</v>
      </c>
      <c r="I42" s="770" t="str">
        <f>'Avaliar os Controles Existent.'!AD42:AD51</f>
        <v/>
      </c>
      <c r="J42" s="785"/>
    </row>
    <row r="43" spans="2:10" s="78" customFormat="1" ht="15.6" customHeight="1" thickTop="1" thickBot="1" x14ac:dyDescent="0.25">
      <c r="B43" s="446"/>
      <c r="C43" s="459"/>
      <c r="D43" s="446"/>
      <c r="E43" s="490"/>
      <c r="F43" s="766"/>
      <c r="G43" s="222">
        <f>'Mapa de Risco'!F43</f>
        <v>0</v>
      </c>
      <c r="H43" s="222">
        <f>'Mapa de Risco'!H43</f>
        <v>0</v>
      </c>
      <c r="I43" s="770"/>
      <c r="J43" s="785"/>
    </row>
    <row r="44" spans="2:10" s="78" customFormat="1" ht="15.6" customHeight="1" thickTop="1" thickBot="1" x14ac:dyDescent="0.25">
      <c r="B44" s="446"/>
      <c r="C44" s="459"/>
      <c r="D44" s="446"/>
      <c r="E44" s="490"/>
      <c r="F44" s="766"/>
      <c r="G44" s="222">
        <f>'Mapa de Risco'!F44</f>
        <v>0</v>
      </c>
      <c r="H44" s="222">
        <f>'Mapa de Risco'!H44</f>
        <v>0</v>
      </c>
      <c r="I44" s="770"/>
      <c r="J44" s="785"/>
    </row>
    <row r="45" spans="2:10" s="78" customFormat="1" ht="15.6" customHeight="1" thickTop="1" thickBot="1" x14ac:dyDescent="0.25">
      <c r="B45" s="446"/>
      <c r="C45" s="459"/>
      <c r="D45" s="446"/>
      <c r="E45" s="490"/>
      <c r="F45" s="766"/>
      <c r="G45" s="222">
        <f>'Mapa de Risco'!F45</f>
        <v>0</v>
      </c>
      <c r="H45" s="222">
        <f>'Mapa de Risco'!H45</f>
        <v>0</v>
      </c>
      <c r="I45" s="770"/>
      <c r="J45" s="785"/>
    </row>
    <row r="46" spans="2:10" s="78" customFormat="1" ht="15.6" customHeight="1" thickTop="1" thickBot="1" x14ac:dyDescent="0.25">
      <c r="B46" s="446"/>
      <c r="C46" s="459"/>
      <c r="D46" s="446"/>
      <c r="E46" s="490"/>
      <c r="F46" s="766"/>
      <c r="G46" s="222">
        <f>'Mapa de Risco'!F46</f>
        <v>0</v>
      </c>
      <c r="H46" s="222">
        <f>'Mapa de Risco'!H46</f>
        <v>0</v>
      </c>
      <c r="I46" s="770"/>
      <c r="J46" s="785"/>
    </row>
    <row r="47" spans="2:10" s="78" customFormat="1" ht="15.6" customHeight="1" thickTop="1" thickBot="1" x14ac:dyDescent="0.25">
      <c r="B47" s="446"/>
      <c r="C47" s="459"/>
      <c r="D47" s="446"/>
      <c r="E47" s="490"/>
      <c r="F47" s="766"/>
      <c r="G47" s="222">
        <f>'Mapa de Risco'!F47</f>
        <v>0</v>
      </c>
      <c r="H47" s="222">
        <f>'Mapa de Risco'!H47</f>
        <v>0</v>
      </c>
      <c r="I47" s="770"/>
      <c r="J47" s="785"/>
    </row>
    <row r="48" spans="2:10" s="78" customFormat="1" ht="15.6" customHeight="1" thickTop="1" thickBot="1" x14ac:dyDescent="0.25">
      <c r="B48" s="446"/>
      <c r="C48" s="459"/>
      <c r="D48" s="446"/>
      <c r="E48" s="490"/>
      <c r="F48" s="766"/>
      <c r="G48" s="222">
        <f>'Mapa de Risco'!F48</f>
        <v>0</v>
      </c>
      <c r="H48" s="222">
        <f>'Mapa de Risco'!H48</f>
        <v>0</v>
      </c>
      <c r="I48" s="770"/>
      <c r="J48" s="785"/>
    </row>
    <row r="49" spans="2:10" s="78" customFormat="1" ht="15.6" customHeight="1" thickTop="1" thickBot="1" x14ac:dyDescent="0.25">
      <c r="B49" s="446"/>
      <c r="C49" s="459"/>
      <c r="D49" s="446"/>
      <c r="E49" s="490"/>
      <c r="F49" s="766"/>
      <c r="G49" s="222">
        <f>'Mapa de Risco'!F49</f>
        <v>0</v>
      </c>
      <c r="H49" s="222">
        <f>'Mapa de Risco'!H49</f>
        <v>0</v>
      </c>
      <c r="I49" s="770"/>
      <c r="J49" s="785"/>
    </row>
    <row r="50" spans="2:10" s="78" customFormat="1" ht="15.6" customHeight="1" thickTop="1" thickBot="1" x14ac:dyDescent="0.25">
      <c r="B50" s="446"/>
      <c r="C50" s="459"/>
      <c r="D50" s="446"/>
      <c r="E50" s="490"/>
      <c r="F50" s="766"/>
      <c r="G50" s="222">
        <f>'Mapa de Risco'!F50</f>
        <v>0</v>
      </c>
      <c r="H50" s="222">
        <f>'Mapa de Risco'!H50</f>
        <v>0</v>
      </c>
      <c r="I50" s="770"/>
      <c r="J50" s="785"/>
    </row>
    <row r="51" spans="2:10" s="78" customFormat="1" ht="15.6" customHeight="1" thickTop="1" thickBot="1" x14ac:dyDescent="0.25">
      <c r="B51" s="446"/>
      <c r="C51" s="459"/>
      <c r="D51" s="447"/>
      <c r="E51" s="491"/>
      <c r="F51" s="766"/>
      <c r="G51" s="222">
        <f>'Mapa de Risco'!F51</f>
        <v>0</v>
      </c>
      <c r="H51" s="222">
        <f>'Mapa de Risco'!H51</f>
        <v>0</v>
      </c>
      <c r="I51" s="770"/>
      <c r="J51" s="786"/>
    </row>
    <row r="52" spans="2:10" s="78" customFormat="1" ht="15.6" customHeight="1" thickTop="1" thickBot="1" x14ac:dyDescent="0.25">
      <c r="B52" s="446"/>
      <c r="C52" s="459"/>
      <c r="D52" s="457" t="str">
        <f>'Mapa de Risco'!D52:D61</f>
        <v>FCS.05</v>
      </c>
      <c r="E52" s="590" t="str">
        <f>'Mapa de Risco'!E52:E61</f>
        <v>Equipe dimensionada e capacitada para elaboração de estudo preliminar</v>
      </c>
      <c r="F52" s="766" t="str">
        <f>'Mapa de Risco'!G52:G61</f>
        <v>Evento 5</v>
      </c>
      <c r="G52" s="222">
        <f>'Mapa de Risco'!F52</f>
        <v>0</v>
      </c>
      <c r="H52" s="222">
        <f>'Mapa de Risco'!H52</f>
        <v>0</v>
      </c>
      <c r="I52" s="770" t="str">
        <f>'Avaliar os Controles Existent.'!AD52:AD61</f>
        <v/>
      </c>
      <c r="J52" s="785"/>
    </row>
    <row r="53" spans="2:10" s="78" customFormat="1" ht="15.6" customHeight="1" thickTop="1" thickBot="1" x14ac:dyDescent="0.25">
      <c r="B53" s="446"/>
      <c r="C53" s="459"/>
      <c r="D53" s="446"/>
      <c r="E53" s="490"/>
      <c r="F53" s="766"/>
      <c r="G53" s="222">
        <f>'Mapa de Risco'!F53</f>
        <v>0</v>
      </c>
      <c r="H53" s="222">
        <f>'Mapa de Risco'!H53</f>
        <v>0</v>
      </c>
      <c r="I53" s="770"/>
      <c r="J53" s="785"/>
    </row>
    <row r="54" spans="2:10" s="78" customFormat="1" ht="15.6" customHeight="1" thickTop="1" thickBot="1" x14ac:dyDescent="0.25">
      <c r="B54" s="446"/>
      <c r="C54" s="459"/>
      <c r="D54" s="446"/>
      <c r="E54" s="490"/>
      <c r="F54" s="766"/>
      <c r="G54" s="222">
        <f>'Mapa de Risco'!F54</f>
        <v>0</v>
      </c>
      <c r="H54" s="222">
        <f>'Mapa de Risco'!H54</f>
        <v>0</v>
      </c>
      <c r="I54" s="770"/>
      <c r="J54" s="785"/>
    </row>
    <row r="55" spans="2:10" s="78" customFormat="1" ht="15.6" customHeight="1" thickTop="1" thickBot="1" x14ac:dyDescent="0.25">
      <c r="B55" s="446"/>
      <c r="C55" s="459"/>
      <c r="D55" s="446"/>
      <c r="E55" s="490"/>
      <c r="F55" s="766"/>
      <c r="G55" s="222">
        <f>'Mapa de Risco'!F55</f>
        <v>0</v>
      </c>
      <c r="H55" s="222">
        <f>'Mapa de Risco'!H55</f>
        <v>0</v>
      </c>
      <c r="I55" s="770"/>
      <c r="J55" s="785"/>
    </row>
    <row r="56" spans="2:10" s="78" customFormat="1" ht="15.6" customHeight="1" thickTop="1" thickBot="1" x14ac:dyDescent="0.25">
      <c r="B56" s="446"/>
      <c r="C56" s="459"/>
      <c r="D56" s="446"/>
      <c r="E56" s="490"/>
      <c r="F56" s="766"/>
      <c r="G56" s="222">
        <f>'Mapa de Risco'!F56</f>
        <v>0</v>
      </c>
      <c r="H56" s="222">
        <f>'Mapa de Risco'!H56</f>
        <v>0</v>
      </c>
      <c r="I56" s="770"/>
      <c r="J56" s="785"/>
    </row>
    <row r="57" spans="2:10" s="78" customFormat="1" ht="15.6" customHeight="1" thickTop="1" thickBot="1" x14ac:dyDescent="0.25">
      <c r="B57" s="446"/>
      <c r="C57" s="459"/>
      <c r="D57" s="446"/>
      <c r="E57" s="490"/>
      <c r="F57" s="766"/>
      <c r="G57" s="222">
        <f>'Mapa de Risco'!F57</f>
        <v>0</v>
      </c>
      <c r="H57" s="222">
        <f>'Mapa de Risco'!H57</f>
        <v>0</v>
      </c>
      <c r="I57" s="770"/>
      <c r="J57" s="785"/>
    </row>
    <row r="58" spans="2:10" s="78" customFormat="1" ht="15.6" customHeight="1" thickTop="1" thickBot="1" x14ac:dyDescent="0.25">
      <c r="B58" s="446"/>
      <c r="C58" s="459"/>
      <c r="D58" s="446"/>
      <c r="E58" s="490"/>
      <c r="F58" s="766"/>
      <c r="G58" s="222">
        <f>'Mapa de Risco'!F58</f>
        <v>0</v>
      </c>
      <c r="H58" s="222">
        <f>'Mapa de Risco'!H58</f>
        <v>0</v>
      </c>
      <c r="I58" s="770"/>
      <c r="J58" s="785"/>
    </row>
    <row r="59" spans="2:10" s="78" customFormat="1" ht="15.6" customHeight="1" thickTop="1" thickBot="1" x14ac:dyDescent="0.25">
      <c r="B59" s="446"/>
      <c r="C59" s="459"/>
      <c r="D59" s="446"/>
      <c r="E59" s="490"/>
      <c r="F59" s="766"/>
      <c r="G59" s="222">
        <f>'Mapa de Risco'!F59</f>
        <v>0</v>
      </c>
      <c r="H59" s="222">
        <f>'Mapa de Risco'!H59</f>
        <v>0</v>
      </c>
      <c r="I59" s="770"/>
      <c r="J59" s="785"/>
    </row>
    <row r="60" spans="2:10" s="78" customFormat="1" ht="15.6" customHeight="1" thickTop="1" thickBot="1" x14ac:dyDescent="0.25">
      <c r="B60" s="446"/>
      <c r="C60" s="459"/>
      <c r="D60" s="446"/>
      <c r="E60" s="490"/>
      <c r="F60" s="766"/>
      <c r="G60" s="222">
        <f>'Mapa de Risco'!F60</f>
        <v>0</v>
      </c>
      <c r="H60" s="222">
        <f>'Mapa de Risco'!H60</f>
        <v>0</v>
      </c>
      <c r="I60" s="770"/>
      <c r="J60" s="785"/>
    </row>
    <row r="61" spans="2:10" s="78" customFormat="1" ht="15.6" customHeight="1" thickTop="1" thickBot="1" x14ac:dyDescent="0.25">
      <c r="B61" s="446"/>
      <c r="C61" s="459"/>
      <c r="D61" s="447"/>
      <c r="E61" s="491"/>
      <c r="F61" s="766"/>
      <c r="G61" s="222">
        <f>'Mapa de Risco'!F61</f>
        <v>0</v>
      </c>
      <c r="H61" s="222">
        <f>'Mapa de Risco'!H61</f>
        <v>0</v>
      </c>
      <c r="I61" s="770"/>
      <c r="J61" s="786"/>
    </row>
    <row r="62" spans="2:10" s="78" customFormat="1" ht="15.6" customHeight="1" thickTop="1" thickBot="1" x14ac:dyDescent="0.25">
      <c r="B62" s="446"/>
      <c r="C62" s="459"/>
      <c r="D62" s="457" t="str">
        <f>'Mapa de Risco'!D62:D71</f>
        <v>FCS.06</v>
      </c>
      <c r="E62" s="590" t="str">
        <f>'Mapa de Risco'!E62:E71</f>
        <v>Termo de referência</v>
      </c>
      <c r="F62" s="766" t="str">
        <f>'Mapa de Risco'!G62:G71</f>
        <v>Evento 6</v>
      </c>
      <c r="G62" s="222">
        <f>'Mapa de Risco'!F62</f>
        <v>0</v>
      </c>
      <c r="H62" s="222">
        <f>'Mapa de Risco'!H62</f>
        <v>0</v>
      </c>
      <c r="I62" s="770" t="str">
        <f>'Avaliar os Controles Existent.'!AD62:AD71</f>
        <v/>
      </c>
      <c r="J62" s="785"/>
    </row>
    <row r="63" spans="2:10" s="78" customFormat="1" ht="15.6" customHeight="1" thickTop="1" thickBot="1" x14ac:dyDescent="0.25">
      <c r="B63" s="446"/>
      <c r="C63" s="459"/>
      <c r="D63" s="446"/>
      <c r="E63" s="490"/>
      <c r="F63" s="766"/>
      <c r="G63" s="222">
        <f>'Mapa de Risco'!F63</f>
        <v>0</v>
      </c>
      <c r="H63" s="222">
        <f>'Mapa de Risco'!H63</f>
        <v>0</v>
      </c>
      <c r="I63" s="770"/>
      <c r="J63" s="785"/>
    </row>
    <row r="64" spans="2:10" s="78" customFormat="1" ht="15.6" customHeight="1" thickTop="1" thickBot="1" x14ac:dyDescent="0.25">
      <c r="B64" s="446"/>
      <c r="C64" s="459"/>
      <c r="D64" s="446"/>
      <c r="E64" s="490"/>
      <c r="F64" s="766"/>
      <c r="G64" s="222">
        <f>'Mapa de Risco'!F64</f>
        <v>0</v>
      </c>
      <c r="H64" s="222">
        <f>'Mapa de Risco'!H64</f>
        <v>0</v>
      </c>
      <c r="I64" s="770"/>
      <c r="J64" s="785"/>
    </row>
    <row r="65" spans="2:10" s="78" customFormat="1" ht="15.6" customHeight="1" thickTop="1" thickBot="1" x14ac:dyDescent="0.25">
      <c r="B65" s="446"/>
      <c r="C65" s="459"/>
      <c r="D65" s="446"/>
      <c r="E65" s="490"/>
      <c r="F65" s="766"/>
      <c r="G65" s="222">
        <f>'Mapa de Risco'!F65</f>
        <v>0</v>
      </c>
      <c r="H65" s="222">
        <f>'Mapa de Risco'!H65</f>
        <v>0</v>
      </c>
      <c r="I65" s="770"/>
      <c r="J65" s="785"/>
    </row>
    <row r="66" spans="2:10" s="78" customFormat="1" ht="15.6" customHeight="1" thickTop="1" thickBot="1" x14ac:dyDescent="0.25">
      <c r="B66" s="446"/>
      <c r="C66" s="459"/>
      <c r="D66" s="446"/>
      <c r="E66" s="490"/>
      <c r="F66" s="766"/>
      <c r="G66" s="222">
        <f>'Mapa de Risco'!F66</f>
        <v>0</v>
      </c>
      <c r="H66" s="222">
        <f>'Mapa de Risco'!H66</f>
        <v>0</v>
      </c>
      <c r="I66" s="770"/>
      <c r="J66" s="785"/>
    </row>
    <row r="67" spans="2:10" s="78" customFormat="1" ht="15.6" customHeight="1" thickTop="1" thickBot="1" x14ac:dyDescent="0.25">
      <c r="B67" s="446"/>
      <c r="C67" s="459"/>
      <c r="D67" s="446"/>
      <c r="E67" s="490"/>
      <c r="F67" s="766"/>
      <c r="G67" s="222">
        <f>'Mapa de Risco'!F67</f>
        <v>0</v>
      </c>
      <c r="H67" s="222">
        <f>'Mapa de Risco'!H67</f>
        <v>0</v>
      </c>
      <c r="I67" s="770"/>
      <c r="J67" s="785"/>
    </row>
    <row r="68" spans="2:10" s="78" customFormat="1" ht="15.6" customHeight="1" thickTop="1" thickBot="1" x14ac:dyDescent="0.25">
      <c r="B68" s="446"/>
      <c r="C68" s="459"/>
      <c r="D68" s="446"/>
      <c r="E68" s="490"/>
      <c r="F68" s="766"/>
      <c r="G68" s="222">
        <f>'Mapa de Risco'!F68</f>
        <v>0</v>
      </c>
      <c r="H68" s="222">
        <f>'Mapa de Risco'!H68</f>
        <v>0</v>
      </c>
      <c r="I68" s="770"/>
      <c r="J68" s="785"/>
    </row>
    <row r="69" spans="2:10" s="78" customFormat="1" ht="15.6" customHeight="1" thickTop="1" thickBot="1" x14ac:dyDescent="0.25">
      <c r="B69" s="446"/>
      <c r="C69" s="459"/>
      <c r="D69" s="446"/>
      <c r="E69" s="490"/>
      <c r="F69" s="766"/>
      <c r="G69" s="222">
        <f>'Mapa de Risco'!F69</f>
        <v>0</v>
      </c>
      <c r="H69" s="222">
        <f>'Mapa de Risco'!H69</f>
        <v>0</v>
      </c>
      <c r="I69" s="770"/>
      <c r="J69" s="785"/>
    </row>
    <row r="70" spans="2:10" s="78" customFormat="1" ht="15.6" customHeight="1" thickTop="1" thickBot="1" x14ac:dyDescent="0.25">
      <c r="B70" s="446"/>
      <c r="C70" s="459"/>
      <c r="D70" s="446"/>
      <c r="E70" s="490"/>
      <c r="F70" s="766"/>
      <c r="G70" s="222">
        <f>'Mapa de Risco'!F70</f>
        <v>0</v>
      </c>
      <c r="H70" s="222">
        <f>'Mapa de Risco'!H70</f>
        <v>0</v>
      </c>
      <c r="I70" s="770"/>
      <c r="J70" s="785"/>
    </row>
    <row r="71" spans="2:10" s="78" customFormat="1" ht="15.6" customHeight="1" thickTop="1" thickBot="1" x14ac:dyDescent="0.25">
      <c r="B71" s="446"/>
      <c r="C71" s="459"/>
      <c r="D71" s="447"/>
      <c r="E71" s="491"/>
      <c r="F71" s="766"/>
      <c r="G71" s="222">
        <f>'Mapa de Risco'!F71</f>
        <v>0</v>
      </c>
      <c r="H71" s="222">
        <f>'Mapa de Risco'!H71</f>
        <v>0</v>
      </c>
      <c r="I71" s="770"/>
      <c r="J71" s="786"/>
    </row>
    <row r="72" spans="2:10" s="78" customFormat="1" ht="15.6" customHeight="1" thickTop="1" thickBot="1" x14ac:dyDescent="0.25">
      <c r="B72" s="446"/>
      <c r="C72" s="459"/>
      <c r="D72" s="457" t="str">
        <f>'Mapa de Risco'!D72:D81</f>
        <v>FCS.07</v>
      </c>
      <c r="E72" s="590">
        <f>'Mapa de Risco'!E72:E81</f>
        <v>0</v>
      </c>
      <c r="F72" s="766" t="str">
        <f>'Mapa de Risco'!G72:G81</f>
        <v>Evento 7</v>
      </c>
      <c r="G72" s="222">
        <f>'Mapa de Risco'!F72</f>
        <v>0</v>
      </c>
      <c r="H72" s="222">
        <f>'Mapa de Risco'!H72</f>
        <v>0</v>
      </c>
      <c r="I72" s="770" t="str">
        <f>'Avaliar os Controles Existent.'!AD72:AD81</f>
        <v/>
      </c>
      <c r="J72" s="785"/>
    </row>
    <row r="73" spans="2:10" s="78" customFormat="1" ht="15.6" customHeight="1" thickTop="1" thickBot="1" x14ac:dyDescent="0.25">
      <c r="B73" s="446"/>
      <c r="C73" s="459"/>
      <c r="D73" s="446"/>
      <c r="E73" s="490"/>
      <c r="F73" s="766"/>
      <c r="G73" s="222">
        <f>'Mapa de Risco'!F73</f>
        <v>0</v>
      </c>
      <c r="H73" s="222">
        <f>'Mapa de Risco'!H73</f>
        <v>0</v>
      </c>
      <c r="I73" s="770"/>
      <c r="J73" s="785"/>
    </row>
    <row r="74" spans="2:10" s="78" customFormat="1" ht="15.6" customHeight="1" thickTop="1" thickBot="1" x14ac:dyDescent="0.25">
      <c r="B74" s="446"/>
      <c r="C74" s="459"/>
      <c r="D74" s="446"/>
      <c r="E74" s="490"/>
      <c r="F74" s="766"/>
      <c r="G74" s="222">
        <f>'Mapa de Risco'!F74</f>
        <v>0</v>
      </c>
      <c r="H74" s="222">
        <f>'Mapa de Risco'!H74</f>
        <v>0</v>
      </c>
      <c r="I74" s="770"/>
      <c r="J74" s="785"/>
    </row>
    <row r="75" spans="2:10" s="78" customFormat="1" ht="15.6" customHeight="1" thickTop="1" thickBot="1" x14ac:dyDescent="0.25">
      <c r="B75" s="446"/>
      <c r="C75" s="459"/>
      <c r="D75" s="446"/>
      <c r="E75" s="490"/>
      <c r="F75" s="766"/>
      <c r="G75" s="222">
        <f>'Mapa de Risco'!F75</f>
        <v>0</v>
      </c>
      <c r="H75" s="222">
        <f>'Mapa de Risco'!H75</f>
        <v>0</v>
      </c>
      <c r="I75" s="770"/>
      <c r="J75" s="785"/>
    </row>
    <row r="76" spans="2:10" s="78" customFormat="1" ht="15.6" customHeight="1" thickTop="1" thickBot="1" x14ac:dyDescent="0.25">
      <c r="B76" s="446"/>
      <c r="C76" s="459"/>
      <c r="D76" s="446"/>
      <c r="E76" s="490"/>
      <c r="F76" s="766"/>
      <c r="G76" s="222">
        <f>'Mapa de Risco'!F76</f>
        <v>0</v>
      </c>
      <c r="H76" s="222">
        <f>'Mapa de Risco'!H76</f>
        <v>0</v>
      </c>
      <c r="I76" s="770"/>
      <c r="J76" s="785"/>
    </row>
    <row r="77" spans="2:10" s="78" customFormat="1" ht="15.6" customHeight="1" thickTop="1" thickBot="1" x14ac:dyDescent="0.25">
      <c r="B77" s="446"/>
      <c r="C77" s="459"/>
      <c r="D77" s="446"/>
      <c r="E77" s="490"/>
      <c r="F77" s="766"/>
      <c r="G77" s="222">
        <f>'Mapa de Risco'!F77</f>
        <v>0</v>
      </c>
      <c r="H77" s="222">
        <f>'Mapa de Risco'!H77</f>
        <v>0</v>
      </c>
      <c r="I77" s="770"/>
      <c r="J77" s="785"/>
    </row>
    <row r="78" spans="2:10" s="78" customFormat="1" ht="15.6" customHeight="1" thickTop="1" thickBot="1" x14ac:dyDescent="0.25">
      <c r="B78" s="446"/>
      <c r="C78" s="459"/>
      <c r="D78" s="446"/>
      <c r="E78" s="490"/>
      <c r="F78" s="766"/>
      <c r="G78" s="222">
        <f>'Mapa de Risco'!F78</f>
        <v>0</v>
      </c>
      <c r="H78" s="222">
        <f>'Mapa de Risco'!H78</f>
        <v>0</v>
      </c>
      <c r="I78" s="770"/>
      <c r="J78" s="785"/>
    </row>
    <row r="79" spans="2:10" s="78" customFormat="1" ht="15.6" customHeight="1" thickTop="1" thickBot="1" x14ac:dyDescent="0.25">
      <c r="B79" s="446"/>
      <c r="C79" s="459"/>
      <c r="D79" s="446"/>
      <c r="E79" s="490"/>
      <c r="F79" s="766"/>
      <c r="G79" s="222">
        <f>'Mapa de Risco'!F79</f>
        <v>0</v>
      </c>
      <c r="H79" s="222">
        <f>'Mapa de Risco'!H79</f>
        <v>0</v>
      </c>
      <c r="I79" s="770"/>
      <c r="J79" s="785"/>
    </row>
    <row r="80" spans="2:10" s="78" customFormat="1" ht="15.6" customHeight="1" thickTop="1" thickBot="1" x14ac:dyDescent="0.25">
      <c r="B80" s="446"/>
      <c r="C80" s="459"/>
      <c r="D80" s="446"/>
      <c r="E80" s="490"/>
      <c r="F80" s="766"/>
      <c r="G80" s="222">
        <f>'Mapa de Risco'!F80</f>
        <v>0</v>
      </c>
      <c r="H80" s="222">
        <f>'Mapa de Risco'!H80</f>
        <v>0</v>
      </c>
      <c r="I80" s="770"/>
      <c r="J80" s="785"/>
    </row>
    <row r="81" spans="2:10" s="78" customFormat="1" ht="15.6" customHeight="1" thickTop="1" thickBot="1" x14ac:dyDescent="0.25">
      <c r="B81" s="446"/>
      <c r="C81" s="459"/>
      <c r="D81" s="447"/>
      <c r="E81" s="491"/>
      <c r="F81" s="766"/>
      <c r="G81" s="222">
        <f>'Mapa de Risco'!F81</f>
        <v>0</v>
      </c>
      <c r="H81" s="222">
        <f>'Mapa de Risco'!H81</f>
        <v>0</v>
      </c>
      <c r="I81" s="770"/>
      <c r="J81" s="786"/>
    </row>
    <row r="82" spans="2:10" s="78" customFormat="1" ht="15.6" customHeight="1" thickTop="1" thickBot="1" x14ac:dyDescent="0.25">
      <c r="B82" s="446"/>
      <c r="C82" s="459"/>
      <c r="D82" s="457" t="str">
        <f>'Mapa de Risco'!D82:D91</f>
        <v>FCS.08</v>
      </c>
      <c r="E82" s="590">
        <f>'Mapa de Risco'!E82:E91</f>
        <v>0</v>
      </c>
      <c r="F82" s="766" t="str">
        <f>'Mapa de Risco'!G82:G91</f>
        <v>Evento 8</v>
      </c>
      <c r="G82" s="222">
        <f>'Mapa de Risco'!F82</f>
        <v>0</v>
      </c>
      <c r="H82" s="222">
        <f>'Mapa de Risco'!H82</f>
        <v>0</v>
      </c>
      <c r="I82" s="770" t="str">
        <f>'Avaliar os Controles Existent.'!AD82:AD91</f>
        <v/>
      </c>
      <c r="J82" s="785"/>
    </row>
    <row r="83" spans="2:10" s="78" customFormat="1" ht="15.6" customHeight="1" thickTop="1" thickBot="1" x14ac:dyDescent="0.25">
      <c r="B83" s="446"/>
      <c r="C83" s="459"/>
      <c r="D83" s="446"/>
      <c r="E83" s="490"/>
      <c r="F83" s="766"/>
      <c r="G83" s="222">
        <f>'Mapa de Risco'!F83</f>
        <v>0</v>
      </c>
      <c r="H83" s="222">
        <f>'Mapa de Risco'!H83</f>
        <v>0</v>
      </c>
      <c r="I83" s="770"/>
      <c r="J83" s="785"/>
    </row>
    <row r="84" spans="2:10" s="78" customFormat="1" ht="15.6" customHeight="1" thickTop="1" thickBot="1" x14ac:dyDescent="0.25">
      <c r="B84" s="446"/>
      <c r="C84" s="459"/>
      <c r="D84" s="446"/>
      <c r="E84" s="490"/>
      <c r="F84" s="766"/>
      <c r="G84" s="222">
        <f>'Mapa de Risco'!F84</f>
        <v>0</v>
      </c>
      <c r="H84" s="222">
        <f>'Mapa de Risco'!H84</f>
        <v>0</v>
      </c>
      <c r="I84" s="770"/>
      <c r="J84" s="785"/>
    </row>
    <row r="85" spans="2:10" s="78" customFormat="1" ht="15.6" customHeight="1" thickTop="1" thickBot="1" x14ac:dyDescent="0.25">
      <c r="B85" s="446"/>
      <c r="C85" s="459"/>
      <c r="D85" s="446"/>
      <c r="E85" s="490"/>
      <c r="F85" s="766"/>
      <c r="G85" s="222">
        <f>'Mapa de Risco'!F85</f>
        <v>0</v>
      </c>
      <c r="H85" s="222">
        <f>'Mapa de Risco'!H85</f>
        <v>0</v>
      </c>
      <c r="I85" s="770"/>
      <c r="J85" s="785"/>
    </row>
    <row r="86" spans="2:10" s="78" customFormat="1" ht="15.6" customHeight="1" thickTop="1" thickBot="1" x14ac:dyDescent="0.25">
      <c r="B86" s="446"/>
      <c r="C86" s="459"/>
      <c r="D86" s="446"/>
      <c r="E86" s="490"/>
      <c r="F86" s="766"/>
      <c r="G86" s="222">
        <f>'Mapa de Risco'!F86</f>
        <v>0</v>
      </c>
      <c r="H86" s="222">
        <f>'Mapa de Risco'!H86</f>
        <v>0</v>
      </c>
      <c r="I86" s="770"/>
      <c r="J86" s="785"/>
    </row>
    <row r="87" spans="2:10" s="78" customFormat="1" ht="15.6" customHeight="1" thickTop="1" thickBot="1" x14ac:dyDescent="0.25">
      <c r="B87" s="446"/>
      <c r="C87" s="459"/>
      <c r="D87" s="446"/>
      <c r="E87" s="490"/>
      <c r="F87" s="766"/>
      <c r="G87" s="222">
        <f>'Mapa de Risco'!F87</f>
        <v>0</v>
      </c>
      <c r="H87" s="222">
        <f>'Mapa de Risco'!H87</f>
        <v>0</v>
      </c>
      <c r="I87" s="770"/>
      <c r="J87" s="785"/>
    </row>
    <row r="88" spans="2:10" s="78" customFormat="1" ht="15.6" customHeight="1" thickTop="1" thickBot="1" x14ac:dyDescent="0.25">
      <c r="B88" s="446"/>
      <c r="C88" s="459"/>
      <c r="D88" s="446"/>
      <c r="E88" s="490"/>
      <c r="F88" s="766"/>
      <c r="G88" s="222">
        <f>'Mapa de Risco'!F88</f>
        <v>0</v>
      </c>
      <c r="H88" s="222">
        <f>'Mapa de Risco'!H88</f>
        <v>0</v>
      </c>
      <c r="I88" s="770"/>
      <c r="J88" s="785"/>
    </row>
    <row r="89" spans="2:10" s="78" customFormat="1" ht="15.6" customHeight="1" thickTop="1" thickBot="1" x14ac:dyDescent="0.25">
      <c r="B89" s="446"/>
      <c r="C89" s="459"/>
      <c r="D89" s="446"/>
      <c r="E89" s="490"/>
      <c r="F89" s="766"/>
      <c r="G89" s="222">
        <f>'Mapa de Risco'!F89</f>
        <v>0</v>
      </c>
      <c r="H89" s="222">
        <f>'Mapa de Risco'!H89</f>
        <v>0</v>
      </c>
      <c r="I89" s="770"/>
      <c r="J89" s="785"/>
    </row>
    <row r="90" spans="2:10" s="78" customFormat="1" ht="15.6" customHeight="1" thickTop="1" thickBot="1" x14ac:dyDescent="0.25">
      <c r="B90" s="446"/>
      <c r="C90" s="459"/>
      <c r="D90" s="446"/>
      <c r="E90" s="490"/>
      <c r="F90" s="766"/>
      <c r="G90" s="222">
        <f>'Mapa de Risco'!F90</f>
        <v>0</v>
      </c>
      <c r="H90" s="222">
        <f>'Mapa de Risco'!H90</f>
        <v>0</v>
      </c>
      <c r="I90" s="770"/>
      <c r="J90" s="785"/>
    </row>
    <row r="91" spans="2:10" s="78" customFormat="1" ht="15.6" customHeight="1" thickTop="1" thickBot="1" x14ac:dyDescent="0.25">
      <c r="B91" s="447"/>
      <c r="C91" s="460"/>
      <c r="D91" s="447"/>
      <c r="E91" s="491"/>
      <c r="F91" s="766"/>
      <c r="G91" s="222">
        <f>'Mapa de Risco'!F91</f>
        <v>0</v>
      </c>
      <c r="H91" s="222">
        <f>'Mapa de Risco'!H91</f>
        <v>0</v>
      </c>
      <c r="I91" s="770"/>
      <c r="J91" s="786"/>
    </row>
    <row r="92" spans="2:10" s="78" customFormat="1" ht="15.6" customHeight="1" thickTop="1" thickBot="1" x14ac:dyDescent="0.25">
      <c r="B92" s="454" t="str">
        <f>'Mapa de Risco'!B92:B171</f>
        <v>Subp.02</v>
      </c>
      <c r="C92" s="461">
        <f>'Mapa de Risco'!C92:C171</f>
        <v>0</v>
      </c>
      <c r="D92" s="464" t="str">
        <f>'Mapa de Risco'!D92:D101</f>
        <v>FCS.01</v>
      </c>
      <c r="E92" s="471">
        <f>'Mapa de Risco'!E92:E101</f>
        <v>0</v>
      </c>
      <c r="F92" s="771" t="str">
        <f>'Mapa de Risco'!G92:G101</f>
        <v>Evento 9</v>
      </c>
      <c r="G92" s="223">
        <f>'Mapa de Risco'!F92</f>
        <v>0</v>
      </c>
      <c r="H92" s="223">
        <f>'Mapa de Risco'!H92</f>
        <v>0</v>
      </c>
      <c r="I92" s="772" t="str">
        <f>'Avaliar os Controles Existent.'!AD92:AD101</f>
        <v/>
      </c>
      <c r="J92" s="785"/>
    </row>
    <row r="93" spans="2:10" s="78" customFormat="1" ht="15.6" customHeight="1" thickTop="1" thickBot="1" x14ac:dyDescent="0.25">
      <c r="B93" s="455"/>
      <c r="C93" s="462"/>
      <c r="D93" s="465"/>
      <c r="E93" s="472"/>
      <c r="F93" s="771"/>
      <c r="G93" s="223">
        <f>'Mapa de Risco'!F93</f>
        <v>0</v>
      </c>
      <c r="H93" s="223">
        <f>'Mapa de Risco'!H93</f>
        <v>0</v>
      </c>
      <c r="I93" s="772"/>
      <c r="J93" s="785"/>
    </row>
    <row r="94" spans="2:10" s="78" customFormat="1" ht="15.6" customHeight="1" thickTop="1" thickBot="1" x14ac:dyDescent="0.25">
      <c r="B94" s="455"/>
      <c r="C94" s="462"/>
      <c r="D94" s="465"/>
      <c r="E94" s="472"/>
      <c r="F94" s="771"/>
      <c r="G94" s="223">
        <f>'Mapa de Risco'!F94</f>
        <v>0</v>
      </c>
      <c r="H94" s="223">
        <f>'Mapa de Risco'!H94</f>
        <v>0</v>
      </c>
      <c r="I94" s="772"/>
      <c r="J94" s="785"/>
    </row>
    <row r="95" spans="2:10" s="78" customFormat="1" ht="15.6" customHeight="1" thickTop="1" thickBot="1" x14ac:dyDescent="0.25">
      <c r="B95" s="455"/>
      <c r="C95" s="462"/>
      <c r="D95" s="465"/>
      <c r="E95" s="472"/>
      <c r="F95" s="771"/>
      <c r="G95" s="223">
        <f>'Mapa de Risco'!F95</f>
        <v>0</v>
      </c>
      <c r="H95" s="223">
        <f>'Mapa de Risco'!H95</f>
        <v>0</v>
      </c>
      <c r="I95" s="772"/>
      <c r="J95" s="785"/>
    </row>
    <row r="96" spans="2:10" s="78" customFormat="1" ht="15.6" customHeight="1" thickTop="1" thickBot="1" x14ac:dyDescent="0.25">
      <c r="B96" s="455"/>
      <c r="C96" s="462"/>
      <c r="D96" s="465"/>
      <c r="E96" s="472"/>
      <c r="F96" s="771"/>
      <c r="G96" s="223">
        <f>'Mapa de Risco'!F96</f>
        <v>0</v>
      </c>
      <c r="H96" s="223">
        <f>'Mapa de Risco'!H96</f>
        <v>0</v>
      </c>
      <c r="I96" s="772"/>
      <c r="J96" s="785"/>
    </row>
    <row r="97" spans="2:10" s="78" customFormat="1" ht="15.6" customHeight="1" thickTop="1" thickBot="1" x14ac:dyDescent="0.25">
      <c r="B97" s="455"/>
      <c r="C97" s="462"/>
      <c r="D97" s="465"/>
      <c r="E97" s="472"/>
      <c r="F97" s="771"/>
      <c r="G97" s="223">
        <f>'Mapa de Risco'!F97</f>
        <v>0</v>
      </c>
      <c r="H97" s="223">
        <f>'Mapa de Risco'!H97</f>
        <v>0</v>
      </c>
      <c r="I97" s="772"/>
      <c r="J97" s="785"/>
    </row>
    <row r="98" spans="2:10" s="78" customFormat="1" ht="15.6" customHeight="1" thickTop="1" thickBot="1" x14ac:dyDescent="0.25">
      <c r="B98" s="455"/>
      <c r="C98" s="462"/>
      <c r="D98" s="465"/>
      <c r="E98" s="472"/>
      <c r="F98" s="771"/>
      <c r="G98" s="223">
        <f>'Mapa de Risco'!F98</f>
        <v>0</v>
      </c>
      <c r="H98" s="223">
        <f>'Mapa de Risco'!H98</f>
        <v>0</v>
      </c>
      <c r="I98" s="772"/>
      <c r="J98" s="785"/>
    </row>
    <row r="99" spans="2:10" s="78" customFormat="1" ht="15.6" customHeight="1" thickTop="1" thickBot="1" x14ac:dyDescent="0.25">
      <c r="B99" s="455"/>
      <c r="C99" s="462"/>
      <c r="D99" s="465"/>
      <c r="E99" s="472"/>
      <c r="F99" s="771"/>
      <c r="G99" s="223">
        <f>'Mapa de Risco'!F99</f>
        <v>0</v>
      </c>
      <c r="H99" s="223">
        <f>'Mapa de Risco'!H99</f>
        <v>0</v>
      </c>
      <c r="I99" s="772"/>
      <c r="J99" s="785"/>
    </row>
    <row r="100" spans="2:10" s="78" customFormat="1" ht="15.6" customHeight="1" thickTop="1" thickBot="1" x14ac:dyDescent="0.25">
      <c r="B100" s="455"/>
      <c r="C100" s="462"/>
      <c r="D100" s="465"/>
      <c r="E100" s="472"/>
      <c r="F100" s="771"/>
      <c r="G100" s="223">
        <f>'Mapa de Risco'!F100</f>
        <v>0</v>
      </c>
      <c r="H100" s="223">
        <f>'Mapa de Risco'!H100</f>
        <v>0</v>
      </c>
      <c r="I100" s="772"/>
      <c r="J100" s="785"/>
    </row>
    <row r="101" spans="2:10" s="78" customFormat="1" ht="15.6" customHeight="1" thickTop="1" thickBot="1" x14ac:dyDescent="0.25">
      <c r="B101" s="455"/>
      <c r="C101" s="462"/>
      <c r="D101" s="466"/>
      <c r="E101" s="473"/>
      <c r="F101" s="771"/>
      <c r="G101" s="223">
        <f>'Mapa de Risco'!F101</f>
        <v>0</v>
      </c>
      <c r="H101" s="223">
        <f>'Mapa de Risco'!H101</f>
        <v>0</v>
      </c>
      <c r="I101" s="772"/>
      <c r="J101" s="786"/>
    </row>
    <row r="102" spans="2:10" s="78" customFormat="1" ht="15.6" customHeight="1" thickTop="1" thickBot="1" x14ac:dyDescent="0.25">
      <c r="B102" s="455"/>
      <c r="C102" s="462"/>
      <c r="D102" s="464" t="str">
        <f>'Mapa de Risco'!D102:D111</f>
        <v>FCS.02</v>
      </c>
      <c r="E102" s="471">
        <f>'Mapa de Risco'!E102:E111</f>
        <v>0</v>
      </c>
      <c r="F102" s="771" t="str">
        <f>'Mapa de Risco'!G102:G111</f>
        <v>Evento 10</v>
      </c>
      <c r="G102" s="223">
        <f>'Mapa de Risco'!F102</f>
        <v>0</v>
      </c>
      <c r="H102" s="223">
        <f>'Mapa de Risco'!H102</f>
        <v>0</v>
      </c>
      <c r="I102" s="772" t="str">
        <f>'Avaliar os Controles Existent.'!AD102:AD111</f>
        <v/>
      </c>
      <c r="J102" s="785"/>
    </row>
    <row r="103" spans="2:10" s="78" customFormat="1" ht="15.6" customHeight="1" thickTop="1" thickBot="1" x14ac:dyDescent="0.25">
      <c r="B103" s="455"/>
      <c r="C103" s="462"/>
      <c r="D103" s="465"/>
      <c r="E103" s="472"/>
      <c r="F103" s="771"/>
      <c r="G103" s="223">
        <f>'Mapa de Risco'!F103</f>
        <v>0</v>
      </c>
      <c r="H103" s="223">
        <f>'Mapa de Risco'!H103</f>
        <v>0</v>
      </c>
      <c r="I103" s="772"/>
      <c r="J103" s="785"/>
    </row>
    <row r="104" spans="2:10" s="78" customFormat="1" ht="15.6" customHeight="1" thickTop="1" thickBot="1" x14ac:dyDescent="0.25">
      <c r="B104" s="455"/>
      <c r="C104" s="462"/>
      <c r="D104" s="465"/>
      <c r="E104" s="472"/>
      <c r="F104" s="771"/>
      <c r="G104" s="223">
        <f>'Mapa de Risco'!F104</f>
        <v>0</v>
      </c>
      <c r="H104" s="223">
        <f>'Mapa de Risco'!H104</f>
        <v>0</v>
      </c>
      <c r="I104" s="772"/>
      <c r="J104" s="785"/>
    </row>
    <row r="105" spans="2:10" s="78" customFormat="1" ht="15.6" customHeight="1" thickTop="1" thickBot="1" x14ac:dyDescent="0.25">
      <c r="B105" s="455"/>
      <c r="C105" s="462"/>
      <c r="D105" s="465"/>
      <c r="E105" s="472"/>
      <c r="F105" s="771"/>
      <c r="G105" s="223">
        <f>'Mapa de Risco'!F105</f>
        <v>0</v>
      </c>
      <c r="H105" s="223">
        <f>'Mapa de Risco'!H105</f>
        <v>0</v>
      </c>
      <c r="I105" s="772"/>
      <c r="J105" s="785"/>
    </row>
    <row r="106" spans="2:10" s="78" customFormat="1" ht="15.6" customHeight="1" thickTop="1" thickBot="1" x14ac:dyDescent="0.25">
      <c r="B106" s="455"/>
      <c r="C106" s="462"/>
      <c r="D106" s="465"/>
      <c r="E106" s="472"/>
      <c r="F106" s="771"/>
      <c r="G106" s="223">
        <f>'Mapa de Risco'!F106</f>
        <v>0</v>
      </c>
      <c r="H106" s="223">
        <f>'Mapa de Risco'!H106</f>
        <v>0</v>
      </c>
      <c r="I106" s="772"/>
      <c r="J106" s="785"/>
    </row>
    <row r="107" spans="2:10" s="78" customFormat="1" ht="15.6" customHeight="1" thickTop="1" thickBot="1" x14ac:dyDescent="0.25">
      <c r="B107" s="455"/>
      <c r="C107" s="462"/>
      <c r="D107" s="465"/>
      <c r="E107" s="472"/>
      <c r="F107" s="771"/>
      <c r="G107" s="223">
        <f>'Mapa de Risco'!F107</f>
        <v>0</v>
      </c>
      <c r="H107" s="223">
        <f>'Mapa de Risco'!H107</f>
        <v>0</v>
      </c>
      <c r="I107" s="772"/>
      <c r="J107" s="785"/>
    </row>
    <row r="108" spans="2:10" s="78" customFormat="1" ht="15.6" customHeight="1" thickTop="1" thickBot="1" x14ac:dyDescent="0.25">
      <c r="B108" s="455"/>
      <c r="C108" s="462"/>
      <c r="D108" s="465"/>
      <c r="E108" s="472"/>
      <c r="F108" s="771"/>
      <c r="G108" s="223">
        <f>'Mapa de Risco'!F108</f>
        <v>0</v>
      </c>
      <c r="H108" s="223">
        <f>'Mapa de Risco'!H108</f>
        <v>0</v>
      </c>
      <c r="I108" s="772"/>
      <c r="J108" s="785"/>
    </row>
    <row r="109" spans="2:10" s="78" customFormat="1" ht="15.6" customHeight="1" thickTop="1" thickBot="1" x14ac:dyDescent="0.25">
      <c r="B109" s="455"/>
      <c r="C109" s="462"/>
      <c r="D109" s="465"/>
      <c r="E109" s="472"/>
      <c r="F109" s="771"/>
      <c r="G109" s="223">
        <f>'Mapa de Risco'!F109</f>
        <v>0</v>
      </c>
      <c r="H109" s="223">
        <f>'Mapa de Risco'!H109</f>
        <v>0</v>
      </c>
      <c r="I109" s="772"/>
      <c r="J109" s="785"/>
    </row>
    <row r="110" spans="2:10" s="78" customFormat="1" ht="15.6" customHeight="1" thickTop="1" thickBot="1" x14ac:dyDescent="0.25">
      <c r="B110" s="455"/>
      <c r="C110" s="462"/>
      <c r="D110" s="465"/>
      <c r="E110" s="472"/>
      <c r="F110" s="771"/>
      <c r="G110" s="223">
        <f>'Mapa de Risco'!F110</f>
        <v>0</v>
      </c>
      <c r="H110" s="223">
        <f>'Mapa de Risco'!H110</f>
        <v>0</v>
      </c>
      <c r="I110" s="772"/>
      <c r="J110" s="785"/>
    </row>
    <row r="111" spans="2:10" s="78" customFormat="1" ht="15.6" customHeight="1" thickTop="1" thickBot="1" x14ac:dyDescent="0.25">
      <c r="B111" s="455"/>
      <c r="C111" s="462"/>
      <c r="D111" s="466"/>
      <c r="E111" s="473"/>
      <c r="F111" s="771"/>
      <c r="G111" s="223">
        <f>'Mapa de Risco'!F111</f>
        <v>0</v>
      </c>
      <c r="H111" s="223">
        <f>'Mapa de Risco'!H111</f>
        <v>0</v>
      </c>
      <c r="I111" s="772"/>
      <c r="J111" s="786"/>
    </row>
    <row r="112" spans="2:10" s="78" customFormat="1" ht="15.6" customHeight="1" thickTop="1" thickBot="1" x14ac:dyDescent="0.25">
      <c r="B112" s="455"/>
      <c r="C112" s="462"/>
      <c r="D112" s="464" t="str">
        <f>'Mapa de Risco'!D112:D121</f>
        <v>FCS.03</v>
      </c>
      <c r="E112" s="471">
        <f>'Mapa de Risco'!E112:E121</f>
        <v>0</v>
      </c>
      <c r="F112" s="771" t="str">
        <f>'Mapa de Risco'!G112:G121</f>
        <v>Evento 11</v>
      </c>
      <c r="G112" s="223">
        <f>'Mapa de Risco'!F112</f>
        <v>0</v>
      </c>
      <c r="H112" s="223">
        <f>'Mapa de Risco'!H112</f>
        <v>0</v>
      </c>
      <c r="I112" s="772" t="str">
        <f>'Avaliar os Controles Existent.'!AD112:AD121</f>
        <v/>
      </c>
      <c r="J112" s="785"/>
    </row>
    <row r="113" spans="2:10" s="78" customFormat="1" ht="15.6" customHeight="1" thickTop="1" thickBot="1" x14ac:dyDescent="0.25">
      <c r="B113" s="455"/>
      <c r="C113" s="462"/>
      <c r="D113" s="465"/>
      <c r="E113" s="472"/>
      <c r="F113" s="771"/>
      <c r="G113" s="223">
        <f>'Mapa de Risco'!F113</f>
        <v>0</v>
      </c>
      <c r="H113" s="223">
        <f>'Mapa de Risco'!H113</f>
        <v>0</v>
      </c>
      <c r="I113" s="772"/>
      <c r="J113" s="785"/>
    </row>
    <row r="114" spans="2:10" s="78" customFormat="1" ht="15.6" customHeight="1" thickTop="1" thickBot="1" x14ac:dyDescent="0.25">
      <c r="B114" s="455"/>
      <c r="C114" s="462"/>
      <c r="D114" s="465"/>
      <c r="E114" s="472"/>
      <c r="F114" s="771"/>
      <c r="G114" s="223">
        <f>'Mapa de Risco'!F114</f>
        <v>0</v>
      </c>
      <c r="H114" s="223">
        <f>'Mapa de Risco'!H114</f>
        <v>0</v>
      </c>
      <c r="I114" s="772"/>
      <c r="J114" s="785"/>
    </row>
    <row r="115" spans="2:10" s="78" customFormat="1" ht="15.6" customHeight="1" thickTop="1" thickBot="1" x14ac:dyDescent="0.25">
      <c r="B115" s="455"/>
      <c r="C115" s="462"/>
      <c r="D115" s="465"/>
      <c r="E115" s="472"/>
      <c r="F115" s="771"/>
      <c r="G115" s="223">
        <f>'Mapa de Risco'!F115</f>
        <v>0</v>
      </c>
      <c r="H115" s="223">
        <f>'Mapa de Risco'!H115</f>
        <v>0</v>
      </c>
      <c r="I115" s="772"/>
      <c r="J115" s="785"/>
    </row>
    <row r="116" spans="2:10" s="78" customFormat="1" ht="15.6" customHeight="1" thickTop="1" thickBot="1" x14ac:dyDescent="0.25">
      <c r="B116" s="455"/>
      <c r="C116" s="462"/>
      <c r="D116" s="465"/>
      <c r="E116" s="472"/>
      <c r="F116" s="771"/>
      <c r="G116" s="223">
        <f>'Mapa de Risco'!F116</f>
        <v>0</v>
      </c>
      <c r="H116" s="223">
        <f>'Mapa de Risco'!H116</f>
        <v>0</v>
      </c>
      <c r="I116" s="772"/>
      <c r="J116" s="785"/>
    </row>
    <row r="117" spans="2:10" s="78" customFormat="1" ht="15.6" customHeight="1" thickTop="1" thickBot="1" x14ac:dyDescent="0.25">
      <c r="B117" s="455"/>
      <c r="C117" s="462"/>
      <c r="D117" s="465"/>
      <c r="E117" s="472"/>
      <c r="F117" s="771"/>
      <c r="G117" s="223">
        <f>'Mapa de Risco'!F117</f>
        <v>0</v>
      </c>
      <c r="H117" s="223">
        <f>'Mapa de Risco'!H117</f>
        <v>0</v>
      </c>
      <c r="I117" s="772"/>
      <c r="J117" s="785"/>
    </row>
    <row r="118" spans="2:10" s="78" customFormat="1" ht="15.6" customHeight="1" thickTop="1" thickBot="1" x14ac:dyDescent="0.25">
      <c r="B118" s="455"/>
      <c r="C118" s="462"/>
      <c r="D118" s="465"/>
      <c r="E118" s="472"/>
      <c r="F118" s="771"/>
      <c r="G118" s="223">
        <f>'Mapa de Risco'!F118</f>
        <v>0</v>
      </c>
      <c r="H118" s="223">
        <f>'Mapa de Risco'!H118</f>
        <v>0</v>
      </c>
      <c r="I118" s="772"/>
      <c r="J118" s="785"/>
    </row>
    <row r="119" spans="2:10" s="78" customFormat="1" ht="15.6" customHeight="1" thickTop="1" thickBot="1" x14ac:dyDescent="0.25">
      <c r="B119" s="455"/>
      <c r="C119" s="462"/>
      <c r="D119" s="465"/>
      <c r="E119" s="472"/>
      <c r="F119" s="771"/>
      <c r="G119" s="223">
        <f>'Mapa de Risco'!F119</f>
        <v>0</v>
      </c>
      <c r="H119" s="223">
        <f>'Mapa de Risco'!H119</f>
        <v>0</v>
      </c>
      <c r="I119" s="772"/>
      <c r="J119" s="785"/>
    </row>
    <row r="120" spans="2:10" s="78" customFormat="1" ht="15.6" customHeight="1" thickTop="1" thickBot="1" x14ac:dyDescent="0.25">
      <c r="B120" s="455"/>
      <c r="C120" s="462"/>
      <c r="D120" s="465"/>
      <c r="E120" s="472"/>
      <c r="F120" s="771"/>
      <c r="G120" s="223">
        <f>'Mapa de Risco'!F120</f>
        <v>0</v>
      </c>
      <c r="H120" s="223">
        <f>'Mapa de Risco'!H120</f>
        <v>0</v>
      </c>
      <c r="I120" s="772"/>
      <c r="J120" s="785"/>
    </row>
    <row r="121" spans="2:10" s="78" customFormat="1" ht="15.6" customHeight="1" thickTop="1" thickBot="1" x14ac:dyDescent="0.25">
      <c r="B121" s="455"/>
      <c r="C121" s="462"/>
      <c r="D121" s="466"/>
      <c r="E121" s="473"/>
      <c r="F121" s="771"/>
      <c r="G121" s="223">
        <f>'Mapa de Risco'!F121</f>
        <v>0</v>
      </c>
      <c r="H121" s="223">
        <f>'Mapa de Risco'!H121</f>
        <v>0</v>
      </c>
      <c r="I121" s="772"/>
      <c r="J121" s="786"/>
    </row>
    <row r="122" spans="2:10" s="78" customFormat="1" ht="15.6" customHeight="1" thickTop="1" thickBot="1" x14ac:dyDescent="0.25">
      <c r="B122" s="455"/>
      <c r="C122" s="462"/>
      <c r="D122" s="464" t="str">
        <f>'Mapa de Risco'!D122:D131</f>
        <v>FCS.04</v>
      </c>
      <c r="E122" s="471">
        <f>'Mapa de Risco'!E122:E131</f>
        <v>0</v>
      </c>
      <c r="F122" s="771" t="str">
        <f>'Mapa de Risco'!G122:G131</f>
        <v>Evento 12</v>
      </c>
      <c r="G122" s="223">
        <f>'Mapa de Risco'!F122</f>
        <v>0</v>
      </c>
      <c r="H122" s="223">
        <f>'Mapa de Risco'!H122</f>
        <v>0</v>
      </c>
      <c r="I122" s="772" t="str">
        <f>'Avaliar os Controles Existent.'!AD122:AD131</f>
        <v/>
      </c>
      <c r="J122" s="785"/>
    </row>
    <row r="123" spans="2:10" s="78" customFormat="1" ht="15.6" customHeight="1" thickTop="1" thickBot="1" x14ac:dyDescent="0.25">
      <c r="B123" s="455"/>
      <c r="C123" s="462"/>
      <c r="D123" s="465"/>
      <c r="E123" s="472"/>
      <c r="F123" s="771"/>
      <c r="G123" s="223">
        <f>'Mapa de Risco'!F123</f>
        <v>0</v>
      </c>
      <c r="H123" s="223">
        <f>'Mapa de Risco'!H123</f>
        <v>0</v>
      </c>
      <c r="I123" s="772"/>
      <c r="J123" s="785"/>
    </row>
    <row r="124" spans="2:10" s="78" customFormat="1" ht="15.6" customHeight="1" thickTop="1" thickBot="1" x14ac:dyDescent="0.25">
      <c r="B124" s="455"/>
      <c r="C124" s="462"/>
      <c r="D124" s="465"/>
      <c r="E124" s="472"/>
      <c r="F124" s="771"/>
      <c r="G124" s="223">
        <f>'Mapa de Risco'!F124</f>
        <v>0</v>
      </c>
      <c r="H124" s="223">
        <f>'Mapa de Risco'!H124</f>
        <v>0</v>
      </c>
      <c r="I124" s="772"/>
      <c r="J124" s="785"/>
    </row>
    <row r="125" spans="2:10" s="78" customFormat="1" ht="15.6" customHeight="1" thickTop="1" thickBot="1" x14ac:dyDescent="0.25">
      <c r="B125" s="455"/>
      <c r="C125" s="462"/>
      <c r="D125" s="465"/>
      <c r="E125" s="472"/>
      <c r="F125" s="771"/>
      <c r="G125" s="223">
        <f>'Mapa de Risco'!F125</f>
        <v>0</v>
      </c>
      <c r="H125" s="223">
        <f>'Mapa de Risco'!H125</f>
        <v>0</v>
      </c>
      <c r="I125" s="772"/>
      <c r="J125" s="785"/>
    </row>
    <row r="126" spans="2:10" s="78" customFormat="1" ht="15.6" customHeight="1" thickTop="1" thickBot="1" x14ac:dyDescent="0.25">
      <c r="B126" s="455"/>
      <c r="C126" s="462"/>
      <c r="D126" s="465"/>
      <c r="E126" s="472"/>
      <c r="F126" s="771"/>
      <c r="G126" s="223">
        <f>'Mapa de Risco'!F126</f>
        <v>0</v>
      </c>
      <c r="H126" s="223">
        <f>'Mapa de Risco'!H126</f>
        <v>0</v>
      </c>
      <c r="I126" s="772"/>
      <c r="J126" s="785"/>
    </row>
    <row r="127" spans="2:10" s="78" customFormat="1" ht="15.6" customHeight="1" thickTop="1" thickBot="1" x14ac:dyDescent="0.25">
      <c r="B127" s="455"/>
      <c r="C127" s="462"/>
      <c r="D127" s="465"/>
      <c r="E127" s="472"/>
      <c r="F127" s="771"/>
      <c r="G127" s="223">
        <f>'Mapa de Risco'!F127</f>
        <v>0</v>
      </c>
      <c r="H127" s="223">
        <f>'Mapa de Risco'!H127</f>
        <v>0</v>
      </c>
      <c r="I127" s="772"/>
      <c r="J127" s="785"/>
    </row>
    <row r="128" spans="2:10" s="78" customFormat="1" ht="15.6" customHeight="1" thickTop="1" thickBot="1" x14ac:dyDescent="0.25">
      <c r="B128" s="455"/>
      <c r="C128" s="462"/>
      <c r="D128" s="465"/>
      <c r="E128" s="472"/>
      <c r="F128" s="771"/>
      <c r="G128" s="223">
        <f>'Mapa de Risco'!F128</f>
        <v>0</v>
      </c>
      <c r="H128" s="223">
        <f>'Mapa de Risco'!H128</f>
        <v>0</v>
      </c>
      <c r="I128" s="772"/>
      <c r="J128" s="785"/>
    </row>
    <row r="129" spans="2:10" s="78" customFormat="1" ht="15.6" customHeight="1" thickTop="1" thickBot="1" x14ac:dyDescent="0.25">
      <c r="B129" s="455"/>
      <c r="C129" s="462"/>
      <c r="D129" s="465"/>
      <c r="E129" s="472"/>
      <c r="F129" s="771"/>
      <c r="G129" s="223">
        <f>'Mapa de Risco'!F129</f>
        <v>0</v>
      </c>
      <c r="H129" s="223">
        <f>'Mapa de Risco'!H129</f>
        <v>0</v>
      </c>
      <c r="I129" s="772"/>
      <c r="J129" s="785"/>
    </row>
    <row r="130" spans="2:10" s="78" customFormat="1" ht="15.6" customHeight="1" thickTop="1" thickBot="1" x14ac:dyDescent="0.25">
      <c r="B130" s="455"/>
      <c r="C130" s="462"/>
      <c r="D130" s="465"/>
      <c r="E130" s="472"/>
      <c r="F130" s="771"/>
      <c r="G130" s="223">
        <f>'Mapa de Risco'!F130</f>
        <v>0</v>
      </c>
      <c r="H130" s="223">
        <f>'Mapa de Risco'!H130</f>
        <v>0</v>
      </c>
      <c r="I130" s="772"/>
      <c r="J130" s="785"/>
    </row>
    <row r="131" spans="2:10" s="78" customFormat="1" ht="15.6" customHeight="1" thickTop="1" thickBot="1" x14ac:dyDescent="0.25">
      <c r="B131" s="455"/>
      <c r="C131" s="462"/>
      <c r="D131" s="466"/>
      <c r="E131" s="473"/>
      <c r="F131" s="771"/>
      <c r="G131" s="223">
        <f>'Mapa de Risco'!F131</f>
        <v>0</v>
      </c>
      <c r="H131" s="223">
        <f>'Mapa de Risco'!H131</f>
        <v>0</v>
      </c>
      <c r="I131" s="772"/>
      <c r="J131" s="786"/>
    </row>
    <row r="132" spans="2:10" s="78" customFormat="1" ht="15.6" customHeight="1" thickTop="1" thickBot="1" x14ac:dyDescent="0.25">
      <c r="B132" s="455"/>
      <c r="C132" s="462"/>
      <c r="D132" s="464" t="str">
        <f>'Mapa de Risco'!D132:D141</f>
        <v>FCS.05</v>
      </c>
      <c r="E132" s="471">
        <f>'Mapa de Risco'!E132:E141</f>
        <v>0</v>
      </c>
      <c r="F132" s="771" t="str">
        <f>'Mapa de Risco'!G132:G141</f>
        <v>Evento 13</v>
      </c>
      <c r="G132" s="223">
        <f>'Mapa de Risco'!F132</f>
        <v>0</v>
      </c>
      <c r="H132" s="223">
        <f>'Mapa de Risco'!H132</f>
        <v>0</v>
      </c>
      <c r="I132" s="772" t="str">
        <f>'Avaliar os Controles Existent.'!AD132:AD141</f>
        <v/>
      </c>
      <c r="J132" s="785"/>
    </row>
    <row r="133" spans="2:10" s="78" customFormat="1" ht="15.6" customHeight="1" thickTop="1" thickBot="1" x14ac:dyDescent="0.25">
      <c r="B133" s="455"/>
      <c r="C133" s="462"/>
      <c r="D133" s="465"/>
      <c r="E133" s="472"/>
      <c r="F133" s="771"/>
      <c r="G133" s="223">
        <f>'Mapa de Risco'!F133</f>
        <v>0</v>
      </c>
      <c r="H133" s="223">
        <f>'Mapa de Risco'!H133</f>
        <v>0</v>
      </c>
      <c r="I133" s="772"/>
      <c r="J133" s="785"/>
    </row>
    <row r="134" spans="2:10" s="78" customFormat="1" ht="15.6" customHeight="1" thickTop="1" thickBot="1" x14ac:dyDescent="0.25">
      <c r="B134" s="455"/>
      <c r="C134" s="462"/>
      <c r="D134" s="465"/>
      <c r="E134" s="472"/>
      <c r="F134" s="771"/>
      <c r="G134" s="223">
        <f>'Mapa de Risco'!F134</f>
        <v>0</v>
      </c>
      <c r="H134" s="223">
        <f>'Mapa de Risco'!H134</f>
        <v>0</v>
      </c>
      <c r="I134" s="772"/>
      <c r="J134" s="785"/>
    </row>
    <row r="135" spans="2:10" s="78" customFormat="1" ht="15.6" customHeight="1" thickTop="1" thickBot="1" x14ac:dyDescent="0.25">
      <c r="B135" s="455"/>
      <c r="C135" s="462"/>
      <c r="D135" s="465"/>
      <c r="E135" s="472"/>
      <c r="F135" s="771"/>
      <c r="G135" s="223">
        <f>'Mapa de Risco'!F135</f>
        <v>0</v>
      </c>
      <c r="H135" s="223">
        <f>'Mapa de Risco'!H135</f>
        <v>0</v>
      </c>
      <c r="I135" s="772"/>
      <c r="J135" s="785"/>
    </row>
    <row r="136" spans="2:10" s="78" customFormat="1" ht="15.6" customHeight="1" thickTop="1" thickBot="1" x14ac:dyDescent="0.25">
      <c r="B136" s="455"/>
      <c r="C136" s="462"/>
      <c r="D136" s="465"/>
      <c r="E136" s="472"/>
      <c r="F136" s="771"/>
      <c r="G136" s="223">
        <f>'Mapa de Risco'!F136</f>
        <v>0</v>
      </c>
      <c r="H136" s="223">
        <f>'Mapa de Risco'!H136</f>
        <v>0</v>
      </c>
      <c r="I136" s="772"/>
      <c r="J136" s="785"/>
    </row>
    <row r="137" spans="2:10" s="78" customFormat="1" ht="15.6" customHeight="1" thickTop="1" thickBot="1" x14ac:dyDescent="0.25">
      <c r="B137" s="455"/>
      <c r="C137" s="462"/>
      <c r="D137" s="465"/>
      <c r="E137" s="472"/>
      <c r="F137" s="771"/>
      <c r="G137" s="223">
        <f>'Mapa de Risco'!F137</f>
        <v>0</v>
      </c>
      <c r="H137" s="223">
        <f>'Mapa de Risco'!H137</f>
        <v>0</v>
      </c>
      <c r="I137" s="772"/>
      <c r="J137" s="785"/>
    </row>
    <row r="138" spans="2:10" s="78" customFormat="1" ht="15.6" customHeight="1" thickTop="1" thickBot="1" x14ac:dyDescent="0.25">
      <c r="B138" s="455"/>
      <c r="C138" s="462"/>
      <c r="D138" s="465"/>
      <c r="E138" s="472"/>
      <c r="F138" s="771"/>
      <c r="G138" s="223">
        <f>'Mapa de Risco'!F138</f>
        <v>0</v>
      </c>
      <c r="H138" s="223">
        <f>'Mapa de Risco'!H138</f>
        <v>0</v>
      </c>
      <c r="I138" s="772"/>
      <c r="J138" s="785"/>
    </row>
    <row r="139" spans="2:10" s="78" customFormat="1" ht="15.6" customHeight="1" thickTop="1" thickBot="1" x14ac:dyDescent="0.25">
      <c r="B139" s="455"/>
      <c r="C139" s="462"/>
      <c r="D139" s="465"/>
      <c r="E139" s="472"/>
      <c r="F139" s="771"/>
      <c r="G139" s="223">
        <f>'Mapa de Risco'!F139</f>
        <v>0</v>
      </c>
      <c r="H139" s="223">
        <f>'Mapa de Risco'!H139</f>
        <v>0</v>
      </c>
      <c r="I139" s="772"/>
      <c r="J139" s="785"/>
    </row>
    <row r="140" spans="2:10" s="78" customFormat="1" ht="15.6" customHeight="1" thickTop="1" thickBot="1" x14ac:dyDescent="0.25">
      <c r="B140" s="455"/>
      <c r="C140" s="462"/>
      <c r="D140" s="465"/>
      <c r="E140" s="472"/>
      <c r="F140" s="771"/>
      <c r="G140" s="223">
        <f>'Mapa de Risco'!F140</f>
        <v>0</v>
      </c>
      <c r="H140" s="223">
        <f>'Mapa de Risco'!H140</f>
        <v>0</v>
      </c>
      <c r="I140" s="772"/>
      <c r="J140" s="785"/>
    </row>
    <row r="141" spans="2:10" s="78" customFormat="1" ht="15.6" customHeight="1" thickTop="1" thickBot="1" x14ac:dyDescent="0.25">
      <c r="B141" s="455"/>
      <c r="C141" s="462"/>
      <c r="D141" s="466"/>
      <c r="E141" s="473"/>
      <c r="F141" s="771"/>
      <c r="G141" s="223">
        <f>'Mapa de Risco'!F141</f>
        <v>0</v>
      </c>
      <c r="H141" s="223">
        <f>'Mapa de Risco'!H141</f>
        <v>0</v>
      </c>
      <c r="I141" s="772"/>
      <c r="J141" s="786"/>
    </row>
    <row r="142" spans="2:10" s="78" customFormat="1" ht="15.6" customHeight="1" thickTop="1" thickBot="1" x14ac:dyDescent="0.25">
      <c r="B142" s="455"/>
      <c r="C142" s="462"/>
      <c r="D142" s="464" t="str">
        <f>'Mapa de Risco'!D142:D151</f>
        <v>FCS.06</v>
      </c>
      <c r="E142" s="471">
        <f>'Mapa de Risco'!E142:E151</f>
        <v>0</v>
      </c>
      <c r="F142" s="771" t="str">
        <f>'Mapa de Risco'!G142:G151</f>
        <v>Evento 14</v>
      </c>
      <c r="G142" s="223">
        <f>'Mapa de Risco'!F142</f>
        <v>0</v>
      </c>
      <c r="H142" s="223">
        <f>'Mapa de Risco'!H142</f>
        <v>0</v>
      </c>
      <c r="I142" s="772" t="str">
        <f>'Avaliar os Controles Existent.'!AD142:AD151</f>
        <v/>
      </c>
      <c r="J142" s="785"/>
    </row>
    <row r="143" spans="2:10" s="78" customFormat="1" ht="15.6" customHeight="1" thickTop="1" thickBot="1" x14ac:dyDescent="0.25">
      <c r="B143" s="455"/>
      <c r="C143" s="462"/>
      <c r="D143" s="465"/>
      <c r="E143" s="472"/>
      <c r="F143" s="771"/>
      <c r="G143" s="223">
        <f>'Mapa de Risco'!F143</f>
        <v>0</v>
      </c>
      <c r="H143" s="223">
        <f>'Mapa de Risco'!H143</f>
        <v>0</v>
      </c>
      <c r="I143" s="772"/>
      <c r="J143" s="785"/>
    </row>
    <row r="144" spans="2:10" s="78" customFormat="1" ht="15.6" customHeight="1" thickTop="1" thickBot="1" x14ac:dyDescent="0.25">
      <c r="B144" s="455"/>
      <c r="C144" s="462"/>
      <c r="D144" s="465"/>
      <c r="E144" s="472"/>
      <c r="F144" s="771"/>
      <c r="G144" s="223">
        <f>'Mapa de Risco'!F144</f>
        <v>0</v>
      </c>
      <c r="H144" s="223">
        <f>'Mapa de Risco'!H144</f>
        <v>0</v>
      </c>
      <c r="I144" s="772"/>
      <c r="J144" s="785"/>
    </row>
    <row r="145" spans="2:10" s="78" customFormat="1" ht="15.6" customHeight="1" thickTop="1" thickBot="1" x14ac:dyDescent="0.25">
      <c r="B145" s="455"/>
      <c r="C145" s="462"/>
      <c r="D145" s="465"/>
      <c r="E145" s="472"/>
      <c r="F145" s="771"/>
      <c r="G145" s="223">
        <f>'Mapa de Risco'!F145</f>
        <v>0</v>
      </c>
      <c r="H145" s="223">
        <f>'Mapa de Risco'!H145</f>
        <v>0</v>
      </c>
      <c r="I145" s="772"/>
      <c r="J145" s="785"/>
    </row>
    <row r="146" spans="2:10" s="78" customFormat="1" ht="15.6" customHeight="1" thickTop="1" thickBot="1" x14ac:dyDescent="0.25">
      <c r="B146" s="455"/>
      <c r="C146" s="462"/>
      <c r="D146" s="465"/>
      <c r="E146" s="472"/>
      <c r="F146" s="771"/>
      <c r="G146" s="223">
        <f>'Mapa de Risco'!F146</f>
        <v>0</v>
      </c>
      <c r="H146" s="223">
        <f>'Mapa de Risco'!H146</f>
        <v>0</v>
      </c>
      <c r="I146" s="772"/>
      <c r="J146" s="785"/>
    </row>
    <row r="147" spans="2:10" s="78" customFormat="1" ht="15.6" customHeight="1" thickTop="1" thickBot="1" x14ac:dyDescent="0.25">
      <c r="B147" s="455"/>
      <c r="C147" s="462"/>
      <c r="D147" s="465"/>
      <c r="E147" s="472"/>
      <c r="F147" s="771"/>
      <c r="G147" s="223">
        <f>'Mapa de Risco'!F147</f>
        <v>0</v>
      </c>
      <c r="H147" s="223">
        <f>'Mapa de Risco'!H147</f>
        <v>0</v>
      </c>
      <c r="I147" s="772"/>
      <c r="J147" s="785"/>
    </row>
    <row r="148" spans="2:10" s="78" customFormat="1" ht="15.6" customHeight="1" thickTop="1" thickBot="1" x14ac:dyDescent="0.25">
      <c r="B148" s="455"/>
      <c r="C148" s="462"/>
      <c r="D148" s="465"/>
      <c r="E148" s="472"/>
      <c r="F148" s="771"/>
      <c r="G148" s="223">
        <f>'Mapa de Risco'!F148</f>
        <v>0</v>
      </c>
      <c r="H148" s="223">
        <f>'Mapa de Risco'!H148</f>
        <v>0</v>
      </c>
      <c r="I148" s="772"/>
      <c r="J148" s="785"/>
    </row>
    <row r="149" spans="2:10" s="78" customFormat="1" ht="15.6" customHeight="1" thickTop="1" thickBot="1" x14ac:dyDescent="0.25">
      <c r="B149" s="455"/>
      <c r="C149" s="462"/>
      <c r="D149" s="465"/>
      <c r="E149" s="472"/>
      <c r="F149" s="771"/>
      <c r="G149" s="223">
        <f>'Mapa de Risco'!F149</f>
        <v>0</v>
      </c>
      <c r="H149" s="223">
        <f>'Mapa de Risco'!H149</f>
        <v>0</v>
      </c>
      <c r="I149" s="772"/>
      <c r="J149" s="785"/>
    </row>
    <row r="150" spans="2:10" s="78" customFormat="1" ht="15.6" customHeight="1" thickTop="1" thickBot="1" x14ac:dyDescent="0.25">
      <c r="B150" s="455"/>
      <c r="C150" s="462"/>
      <c r="D150" s="465"/>
      <c r="E150" s="472"/>
      <c r="F150" s="771"/>
      <c r="G150" s="223">
        <f>'Mapa de Risco'!F150</f>
        <v>0</v>
      </c>
      <c r="H150" s="223">
        <f>'Mapa de Risco'!H150</f>
        <v>0</v>
      </c>
      <c r="I150" s="772"/>
      <c r="J150" s="785"/>
    </row>
    <row r="151" spans="2:10" s="78" customFormat="1" ht="15.6" customHeight="1" thickTop="1" thickBot="1" x14ac:dyDescent="0.25">
      <c r="B151" s="455"/>
      <c r="C151" s="462"/>
      <c r="D151" s="466"/>
      <c r="E151" s="473"/>
      <c r="F151" s="771"/>
      <c r="G151" s="223">
        <f>'Mapa de Risco'!F151</f>
        <v>0</v>
      </c>
      <c r="H151" s="223">
        <f>'Mapa de Risco'!H151</f>
        <v>0</v>
      </c>
      <c r="I151" s="772"/>
      <c r="J151" s="786"/>
    </row>
    <row r="152" spans="2:10" s="78" customFormat="1" ht="15.6" customHeight="1" thickTop="1" thickBot="1" x14ac:dyDescent="0.25">
      <c r="B152" s="455"/>
      <c r="C152" s="462"/>
      <c r="D152" s="464" t="str">
        <f>'Mapa de Risco'!D152:D161</f>
        <v>FCS.07</v>
      </c>
      <c r="E152" s="471">
        <f>'Mapa de Risco'!E152:E161</f>
        <v>0</v>
      </c>
      <c r="F152" s="771" t="str">
        <f>'Mapa de Risco'!G152:G161</f>
        <v>Evento 15</v>
      </c>
      <c r="G152" s="223">
        <f>'Mapa de Risco'!F152</f>
        <v>0</v>
      </c>
      <c r="H152" s="223">
        <f>'Mapa de Risco'!H152</f>
        <v>0</v>
      </c>
      <c r="I152" s="772" t="str">
        <f>'Avaliar os Controles Existent.'!AD152:AD161</f>
        <v/>
      </c>
      <c r="J152" s="785"/>
    </row>
    <row r="153" spans="2:10" s="78" customFormat="1" ht="15.6" customHeight="1" thickTop="1" thickBot="1" x14ac:dyDescent="0.25">
      <c r="B153" s="455"/>
      <c r="C153" s="462"/>
      <c r="D153" s="465"/>
      <c r="E153" s="472"/>
      <c r="F153" s="771"/>
      <c r="G153" s="223">
        <f>'Mapa de Risco'!F153</f>
        <v>0</v>
      </c>
      <c r="H153" s="223">
        <f>'Mapa de Risco'!H153</f>
        <v>0</v>
      </c>
      <c r="I153" s="772"/>
      <c r="J153" s="785"/>
    </row>
    <row r="154" spans="2:10" s="78" customFormat="1" ht="15.6" customHeight="1" thickTop="1" thickBot="1" x14ac:dyDescent="0.25">
      <c r="B154" s="455"/>
      <c r="C154" s="462"/>
      <c r="D154" s="465"/>
      <c r="E154" s="472"/>
      <c r="F154" s="771"/>
      <c r="G154" s="223">
        <f>'Mapa de Risco'!F154</f>
        <v>0</v>
      </c>
      <c r="H154" s="223">
        <f>'Mapa de Risco'!H154</f>
        <v>0</v>
      </c>
      <c r="I154" s="772"/>
      <c r="J154" s="785"/>
    </row>
    <row r="155" spans="2:10" s="78" customFormat="1" ht="15.6" customHeight="1" thickTop="1" thickBot="1" x14ac:dyDescent="0.25">
      <c r="B155" s="455"/>
      <c r="C155" s="462"/>
      <c r="D155" s="465"/>
      <c r="E155" s="472"/>
      <c r="F155" s="771"/>
      <c r="G155" s="223">
        <f>'Mapa de Risco'!F155</f>
        <v>0</v>
      </c>
      <c r="H155" s="223">
        <f>'Mapa de Risco'!H155</f>
        <v>0</v>
      </c>
      <c r="I155" s="772"/>
      <c r="J155" s="785"/>
    </row>
    <row r="156" spans="2:10" s="78" customFormat="1" ht="15.6" customHeight="1" thickTop="1" thickBot="1" x14ac:dyDescent="0.25">
      <c r="B156" s="455"/>
      <c r="C156" s="462"/>
      <c r="D156" s="465"/>
      <c r="E156" s="472"/>
      <c r="F156" s="771"/>
      <c r="G156" s="223">
        <f>'Mapa de Risco'!F156</f>
        <v>0</v>
      </c>
      <c r="H156" s="223">
        <f>'Mapa de Risco'!H156</f>
        <v>0</v>
      </c>
      <c r="I156" s="772"/>
      <c r="J156" s="785"/>
    </row>
    <row r="157" spans="2:10" s="78" customFormat="1" ht="15.6" customHeight="1" thickTop="1" thickBot="1" x14ac:dyDescent="0.25">
      <c r="B157" s="455"/>
      <c r="C157" s="462"/>
      <c r="D157" s="465"/>
      <c r="E157" s="472"/>
      <c r="F157" s="771"/>
      <c r="G157" s="223">
        <f>'Mapa de Risco'!F157</f>
        <v>0</v>
      </c>
      <c r="H157" s="223">
        <f>'Mapa de Risco'!H157</f>
        <v>0</v>
      </c>
      <c r="I157" s="772"/>
      <c r="J157" s="785"/>
    </row>
    <row r="158" spans="2:10" s="78" customFormat="1" ht="15.6" customHeight="1" thickTop="1" thickBot="1" x14ac:dyDescent="0.25">
      <c r="B158" s="455"/>
      <c r="C158" s="462"/>
      <c r="D158" s="465"/>
      <c r="E158" s="472"/>
      <c r="F158" s="771"/>
      <c r="G158" s="223">
        <f>'Mapa de Risco'!F158</f>
        <v>0</v>
      </c>
      <c r="H158" s="223">
        <f>'Mapa de Risco'!H158</f>
        <v>0</v>
      </c>
      <c r="I158" s="772"/>
      <c r="J158" s="785"/>
    </row>
    <row r="159" spans="2:10" s="78" customFormat="1" ht="15.6" customHeight="1" thickTop="1" thickBot="1" x14ac:dyDescent="0.25">
      <c r="B159" s="455"/>
      <c r="C159" s="462"/>
      <c r="D159" s="465"/>
      <c r="E159" s="472"/>
      <c r="F159" s="771"/>
      <c r="G159" s="223">
        <f>'Mapa de Risco'!F159</f>
        <v>0</v>
      </c>
      <c r="H159" s="223">
        <f>'Mapa de Risco'!H159</f>
        <v>0</v>
      </c>
      <c r="I159" s="772"/>
      <c r="J159" s="785"/>
    </row>
    <row r="160" spans="2:10" s="78" customFormat="1" ht="15.6" customHeight="1" thickTop="1" thickBot="1" x14ac:dyDescent="0.25">
      <c r="B160" s="455"/>
      <c r="C160" s="462"/>
      <c r="D160" s="465"/>
      <c r="E160" s="472"/>
      <c r="F160" s="771"/>
      <c r="G160" s="223">
        <f>'Mapa de Risco'!F160</f>
        <v>0</v>
      </c>
      <c r="H160" s="223">
        <f>'Mapa de Risco'!H160</f>
        <v>0</v>
      </c>
      <c r="I160" s="772"/>
      <c r="J160" s="785"/>
    </row>
    <row r="161" spans="2:10" s="78" customFormat="1" ht="15.6" customHeight="1" thickTop="1" thickBot="1" x14ac:dyDescent="0.25">
      <c r="B161" s="455"/>
      <c r="C161" s="462"/>
      <c r="D161" s="466"/>
      <c r="E161" s="473"/>
      <c r="F161" s="771"/>
      <c r="G161" s="223">
        <f>'Mapa de Risco'!F161</f>
        <v>0</v>
      </c>
      <c r="H161" s="223">
        <f>'Mapa de Risco'!H161</f>
        <v>0</v>
      </c>
      <c r="I161" s="772"/>
      <c r="J161" s="786"/>
    </row>
    <row r="162" spans="2:10" s="78" customFormat="1" ht="15.6" customHeight="1" thickTop="1" thickBot="1" x14ac:dyDescent="0.25">
      <c r="B162" s="455"/>
      <c r="C162" s="462"/>
      <c r="D162" s="464" t="str">
        <f>'Mapa de Risco'!D162:D171</f>
        <v>FCS.08</v>
      </c>
      <c r="E162" s="471">
        <f>'Mapa de Risco'!E162:E171</f>
        <v>0</v>
      </c>
      <c r="F162" s="771" t="str">
        <f>'Mapa de Risco'!G162:G171</f>
        <v>Evento 16</v>
      </c>
      <c r="G162" s="223">
        <f>'Mapa de Risco'!F162</f>
        <v>0</v>
      </c>
      <c r="H162" s="223">
        <f>'Mapa de Risco'!H162</f>
        <v>0</v>
      </c>
      <c r="I162" s="772" t="str">
        <f>'Avaliar os Controles Existent.'!AD162:AD171</f>
        <v/>
      </c>
      <c r="J162" s="785"/>
    </row>
    <row r="163" spans="2:10" s="78" customFormat="1" ht="15.6" customHeight="1" thickTop="1" thickBot="1" x14ac:dyDescent="0.25">
      <c r="B163" s="455"/>
      <c r="C163" s="462"/>
      <c r="D163" s="465"/>
      <c r="E163" s="472"/>
      <c r="F163" s="771"/>
      <c r="G163" s="223">
        <f>'Mapa de Risco'!F163</f>
        <v>0</v>
      </c>
      <c r="H163" s="223">
        <f>'Mapa de Risco'!H163</f>
        <v>0</v>
      </c>
      <c r="I163" s="772"/>
      <c r="J163" s="785"/>
    </row>
    <row r="164" spans="2:10" s="78" customFormat="1" ht="15.6" customHeight="1" thickTop="1" thickBot="1" x14ac:dyDescent="0.25">
      <c r="B164" s="455"/>
      <c r="C164" s="462"/>
      <c r="D164" s="465"/>
      <c r="E164" s="472"/>
      <c r="F164" s="771"/>
      <c r="G164" s="223">
        <f>'Mapa de Risco'!F164</f>
        <v>0</v>
      </c>
      <c r="H164" s="223">
        <f>'Mapa de Risco'!H164</f>
        <v>0</v>
      </c>
      <c r="I164" s="772"/>
      <c r="J164" s="785"/>
    </row>
    <row r="165" spans="2:10" s="78" customFormat="1" ht="15.6" customHeight="1" thickTop="1" thickBot="1" x14ac:dyDescent="0.25">
      <c r="B165" s="455"/>
      <c r="C165" s="462"/>
      <c r="D165" s="465"/>
      <c r="E165" s="472"/>
      <c r="F165" s="771"/>
      <c r="G165" s="223">
        <f>'Mapa de Risco'!F165</f>
        <v>0</v>
      </c>
      <c r="H165" s="223">
        <f>'Mapa de Risco'!H165</f>
        <v>0</v>
      </c>
      <c r="I165" s="772"/>
      <c r="J165" s="785"/>
    </row>
    <row r="166" spans="2:10" s="78" customFormat="1" ht="15.6" customHeight="1" thickTop="1" thickBot="1" x14ac:dyDescent="0.25">
      <c r="B166" s="455"/>
      <c r="C166" s="462"/>
      <c r="D166" s="465"/>
      <c r="E166" s="472"/>
      <c r="F166" s="771"/>
      <c r="G166" s="223">
        <f>'Mapa de Risco'!F166</f>
        <v>0</v>
      </c>
      <c r="H166" s="223">
        <f>'Mapa de Risco'!H166</f>
        <v>0</v>
      </c>
      <c r="I166" s="772"/>
      <c r="J166" s="785"/>
    </row>
    <row r="167" spans="2:10" s="78" customFormat="1" ht="15.6" customHeight="1" thickTop="1" thickBot="1" x14ac:dyDescent="0.25">
      <c r="B167" s="455"/>
      <c r="C167" s="462"/>
      <c r="D167" s="465"/>
      <c r="E167" s="472"/>
      <c r="F167" s="771"/>
      <c r="G167" s="223">
        <f>'Mapa de Risco'!F167</f>
        <v>0</v>
      </c>
      <c r="H167" s="223">
        <f>'Mapa de Risco'!H167</f>
        <v>0</v>
      </c>
      <c r="I167" s="772"/>
      <c r="J167" s="785"/>
    </row>
    <row r="168" spans="2:10" s="78" customFormat="1" ht="15.6" customHeight="1" thickTop="1" thickBot="1" x14ac:dyDescent="0.25">
      <c r="B168" s="455"/>
      <c r="C168" s="462"/>
      <c r="D168" s="465"/>
      <c r="E168" s="472"/>
      <c r="F168" s="771"/>
      <c r="G168" s="223">
        <f>'Mapa de Risco'!F168</f>
        <v>0</v>
      </c>
      <c r="H168" s="223">
        <f>'Mapa de Risco'!H168</f>
        <v>0</v>
      </c>
      <c r="I168" s="772"/>
      <c r="J168" s="785"/>
    </row>
    <row r="169" spans="2:10" s="78" customFormat="1" ht="15.6" customHeight="1" thickTop="1" thickBot="1" x14ac:dyDescent="0.25">
      <c r="B169" s="455"/>
      <c r="C169" s="462"/>
      <c r="D169" s="465"/>
      <c r="E169" s="472"/>
      <c r="F169" s="771"/>
      <c r="G169" s="223">
        <f>'Mapa de Risco'!F169</f>
        <v>0</v>
      </c>
      <c r="H169" s="223">
        <f>'Mapa de Risco'!H169</f>
        <v>0</v>
      </c>
      <c r="I169" s="772"/>
      <c r="J169" s="785"/>
    </row>
    <row r="170" spans="2:10" s="78" customFormat="1" ht="15.6" customHeight="1" thickTop="1" thickBot="1" x14ac:dyDescent="0.25">
      <c r="B170" s="455"/>
      <c r="C170" s="462"/>
      <c r="D170" s="465"/>
      <c r="E170" s="472"/>
      <c r="F170" s="771"/>
      <c r="G170" s="223">
        <f>'Mapa de Risco'!F170</f>
        <v>0</v>
      </c>
      <c r="H170" s="223">
        <f>'Mapa de Risco'!H170</f>
        <v>0</v>
      </c>
      <c r="I170" s="772"/>
      <c r="J170" s="785"/>
    </row>
    <row r="171" spans="2:10" s="78" customFormat="1" ht="15.6" customHeight="1" thickTop="1" thickBot="1" x14ac:dyDescent="0.25">
      <c r="B171" s="456"/>
      <c r="C171" s="463"/>
      <c r="D171" s="466"/>
      <c r="E171" s="473"/>
      <c r="F171" s="771"/>
      <c r="G171" s="223">
        <f>'Mapa de Risco'!F171</f>
        <v>0</v>
      </c>
      <c r="H171" s="223">
        <f>'Mapa de Risco'!H171</f>
        <v>0</v>
      </c>
      <c r="I171" s="772"/>
      <c r="J171" s="786"/>
    </row>
    <row r="172" spans="2:10" s="78" customFormat="1" ht="15.6" customHeight="1" thickTop="1" thickBot="1" x14ac:dyDescent="0.25">
      <c r="B172" s="457" t="str">
        <f>'Mapa de Risco'!B172:B251</f>
        <v>Subp.03</v>
      </c>
      <c r="C172" s="458">
        <f>'Mapa de Risco'!C172:C251</f>
        <v>0</v>
      </c>
      <c r="D172" s="445" t="str">
        <f>'Mapa de Risco'!D172:D181</f>
        <v>FCS.01</v>
      </c>
      <c r="E172" s="470">
        <f>'Mapa de Risco'!E172:E181</f>
        <v>0</v>
      </c>
      <c r="F172" s="766" t="str">
        <f>'Mapa de Risco'!G172:G181</f>
        <v>Evento 17</v>
      </c>
      <c r="G172" s="222">
        <f>'Mapa de Risco'!F172</f>
        <v>0</v>
      </c>
      <c r="H172" s="222">
        <f>'Mapa de Risco'!H172</f>
        <v>0</v>
      </c>
      <c r="I172" s="770" t="str">
        <f>'Avaliar os Controles Existent.'!AD172:AD181</f>
        <v/>
      </c>
      <c r="J172" s="785"/>
    </row>
    <row r="173" spans="2:10" s="78" customFormat="1" ht="15.6" customHeight="1" thickTop="1" thickBot="1" x14ac:dyDescent="0.25">
      <c r="B173" s="446"/>
      <c r="C173" s="459"/>
      <c r="D173" s="446"/>
      <c r="E173" s="459"/>
      <c r="F173" s="766"/>
      <c r="G173" s="222">
        <f>'Mapa de Risco'!F173</f>
        <v>0</v>
      </c>
      <c r="H173" s="222">
        <f>'Mapa de Risco'!H173</f>
        <v>0</v>
      </c>
      <c r="I173" s="770"/>
      <c r="J173" s="785"/>
    </row>
    <row r="174" spans="2:10" s="78" customFormat="1" ht="15.6" customHeight="1" thickTop="1" thickBot="1" x14ac:dyDescent="0.25">
      <c r="B174" s="446"/>
      <c r="C174" s="459"/>
      <c r="D174" s="446"/>
      <c r="E174" s="459"/>
      <c r="F174" s="766"/>
      <c r="G174" s="222">
        <f>'Mapa de Risco'!F174</f>
        <v>0</v>
      </c>
      <c r="H174" s="222">
        <f>'Mapa de Risco'!H174</f>
        <v>0</v>
      </c>
      <c r="I174" s="770"/>
      <c r="J174" s="785"/>
    </row>
    <row r="175" spans="2:10" s="78" customFormat="1" ht="15.6" customHeight="1" thickTop="1" thickBot="1" x14ac:dyDescent="0.25">
      <c r="B175" s="446"/>
      <c r="C175" s="459"/>
      <c r="D175" s="446"/>
      <c r="E175" s="459"/>
      <c r="F175" s="766"/>
      <c r="G175" s="222">
        <f>'Mapa de Risco'!F175</f>
        <v>0</v>
      </c>
      <c r="H175" s="222">
        <f>'Mapa de Risco'!H175</f>
        <v>0</v>
      </c>
      <c r="I175" s="770"/>
      <c r="J175" s="785"/>
    </row>
    <row r="176" spans="2:10" s="78" customFormat="1" ht="15.6" customHeight="1" thickTop="1" thickBot="1" x14ac:dyDescent="0.25">
      <c r="B176" s="446"/>
      <c r="C176" s="459"/>
      <c r="D176" s="446"/>
      <c r="E176" s="459"/>
      <c r="F176" s="766"/>
      <c r="G176" s="222">
        <f>'Mapa de Risco'!F176</f>
        <v>0</v>
      </c>
      <c r="H176" s="222">
        <f>'Mapa de Risco'!H176</f>
        <v>0</v>
      </c>
      <c r="I176" s="770"/>
      <c r="J176" s="785"/>
    </row>
    <row r="177" spans="2:10" s="78" customFormat="1" ht="15.6" customHeight="1" thickTop="1" thickBot="1" x14ac:dyDescent="0.25">
      <c r="B177" s="446"/>
      <c r="C177" s="459"/>
      <c r="D177" s="446"/>
      <c r="E177" s="459"/>
      <c r="F177" s="766"/>
      <c r="G177" s="222">
        <f>'Mapa de Risco'!F177</f>
        <v>0</v>
      </c>
      <c r="H177" s="222">
        <f>'Mapa de Risco'!H177</f>
        <v>0</v>
      </c>
      <c r="I177" s="770"/>
      <c r="J177" s="785"/>
    </row>
    <row r="178" spans="2:10" s="78" customFormat="1" ht="15.6" customHeight="1" thickTop="1" thickBot="1" x14ac:dyDescent="0.25">
      <c r="B178" s="446"/>
      <c r="C178" s="459"/>
      <c r="D178" s="446"/>
      <c r="E178" s="459"/>
      <c r="F178" s="766"/>
      <c r="G178" s="222">
        <f>'Mapa de Risco'!F178</f>
        <v>0</v>
      </c>
      <c r="H178" s="222">
        <f>'Mapa de Risco'!H178</f>
        <v>0</v>
      </c>
      <c r="I178" s="770"/>
      <c r="J178" s="785"/>
    </row>
    <row r="179" spans="2:10" s="78" customFormat="1" ht="15.6" customHeight="1" thickTop="1" thickBot="1" x14ac:dyDescent="0.25">
      <c r="B179" s="446"/>
      <c r="C179" s="459"/>
      <c r="D179" s="446"/>
      <c r="E179" s="459"/>
      <c r="F179" s="766"/>
      <c r="G179" s="222">
        <f>'Mapa de Risco'!F179</f>
        <v>0</v>
      </c>
      <c r="H179" s="222">
        <f>'Mapa de Risco'!H179</f>
        <v>0</v>
      </c>
      <c r="I179" s="770"/>
      <c r="J179" s="785"/>
    </row>
    <row r="180" spans="2:10" s="78" customFormat="1" ht="15.6" customHeight="1" thickTop="1" thickBot="1" x14ac:dyDescent="0.25">
      <c r="B180" s="446"/>
      <c r="C180" s="459"/>
      <c r="D180" s="446"/>
      <c r="E180" s="459"/>
      <c r="F180" s="766"/>
      <c r="G180" s="222">
        <f>'Mapa de Risco'!F180</f>
        <v>0</v>
      </c>
      <c r="H180" s="222">
        <f>'Mapa de Risco'!H180</f>
        <v>0</v>
      </c>
      <c r="I180" s="770"/>
      <c r="J180" s="785"/>
    </row>
    <row r="181" spans="2:10" s="78" customFormat="1" ht="15.6" customHeight="1" thickTop="1" thickBot="1" x14ac:dyDescent="0.25">
      <c r="B181" s="446"/>
      <c r="C181" s="459"/>
      <c r="D181" s="447"/>
      <c r="E181" s="460"/>
      <c r="F181" s="766"/>
      <c r="G181" s="222">
        <f>'Mapa de Risco'!F181</f>
        <v>0</v>
      </c>
      <c r="H181" s="222">
        <f>'Mapa de Risco'!H181</f>
        <v>0</v>
      </c>
      <c r="I181" s="770"/>
      <c r="J181" s="786"/>
    </row>
    <row r="182" spans="2:10" s="78" customFormat="1" ht="15.6" customHeight="1" thickTop="1" thickBot="1" x14ac:dyDescent="0.25">
      <c r="B182" s="446"/>
      <c r="C182" s="459"/>
      <c r="D182" s="445" t="str">
        <f>'Mapa de Risco'!D182:D191</f>
        <v>FCS.02</v>
      </c>
      <c r="E182" s="470">
        <f>'Mapa de Risco'!E182:E191</f>
        <v>0</v>
      </c>
      <c r="F182" s="766" t="str">
        <f>'Mapa de Risco'!G182:G191</f>
        <v>Evento 18</v>
      </c>
      <c r="G182" s="222">
        <f>'Mapa de Risco'!F182</f>
        <v>0</v>
      </c>
      <c r="H182" s="222">
        <f>'Mapa de Risco'!H182</f>
        <v>0</v>
      </c>
      <c r="I182" s="770" t="str">
        <f>'Avaliar os Controles Existent.'!AD182:AD191</f>
        <v/>
      </c>
      <c r="J182" s="785"/>
    </row>
    <row r="183" spans="2:10" s="78" customFormat="1" ht="15.6" customHeight="1" thickTop="1" thickBot="1" x14ac:dyDescent="0.25">
      <c r="B183" s="446"/>
      <c r="C183" s="459"/>
      <c r="D183" s="446"/>
      <c r="E183" s="459"/>
      <c r="F183" s="766"/>
      <c r="G183" s="222">
        <f>'Mapa de Risco'!F183</f>
        <v>0</v>
      </c>
      <c r="H183" s="222">
        <f>'Mapa de Risco'!H183</f>
        <v>0</v>
      </c>
      <c r="I183" s="770"/>
      <c r="J183" s="785"/>
    </row>
    <row r="184" spans="2:10" s="78" customFormat="1" ht="15.6" customHeight="1" thickTop="1" thickBot="1" x14ac:dyDescent="0.25">
      <c r="B184" s="446"/>
      <c r="C184" s="459"/>
      <c r="D184" s="446"/>
      <c r="E184" s="459"/>
      <c r="F184" s="766"/>
      <c r="G184" s="222">
        <f>'Mapa de Risco'!F184</f>
        <v>0</v>
      </c>
      <c r="H184" s="222">
        <f>'Mapa de Risco'!H184</f>
        <v>0</v>
      </c>
      <c r="I184" s="770"/>
      <c r="J184" s="785"/>
    </row>
    <row r="185" spans="2:10" s="78" customFormat="1" ht="15.6" customHeight="1" thickTop="1" thickBot="1" x14ac:dyDescent="0.25">
      <c r="B185" s="446"/>
      <c r="C185" s="459"/>
      <c r="D185" s="446"/>
      <c r="E185" s="459"/>
      <c r="F185" s="766"/>
      <c r="G185" s="222">
        <f>'Mapa de Risco'!F185</f>
        <v>0</v>
      </c>
      <c r="H185" s="222">
        <f>'Mapa de Risco'!H185</f>
        <v>0</v>
      </c>
      <c r="I185" s="770"/>
      <c r="J185" s="785"/>
    </row>
    <row r="186" spans="2:10" s="78" customFormat="1" ht="15.6" customHeight="1" thickTop="1" thickBot="1" x14ac:dyDescent="0.25">
      <c r="B186" s="446"/>
      <c r="C186" s="459"/>
      <c r="D186" s="446"/>
      <c r="E186" s="459"/>
      <c r="F186" s="766"/>
      <c r="G186" s="222">
        <f>'Mapa de Risco'!F186</f>
        <v>0</v>
      </c>
      <c r="H186" s="222">
        <f>'Mapa de Risco'!H186</f>
        <v>0</v>
      </c>
      <c r="I186" s="770"/>
      <c r="J186" s="785"/>
    </row>
    <row r="187" spans="2:10" s="78" customFormat="1" ht="15.6" customHeight="1" thickTop="1" thickBot="1" x14ac:dyDescent="0.25">
      <c r="B187" s="446"/>
      <c r="C187" s="459"/>
      <c r="D187" s="446"/>
      <c r="E187" s="459"/>
      <c r="F187" s="766"/>
      <c r="G187" s="222">
        <f>'Mapa de Risco'!F187</f>
        <v>0</v>
      </c>
      <c r="H187" s="222">
        <f>'Mapa de Risco'!H187</f>
        <v>0</v>
      </c>
      <c r="I187" s="770"/>
      <c r="J187" s="785"/>
    </row>
    <row r="188" spans="2:10" s="78" customFormat="1" ht="15.6" customHeight="1" thickTop="1" thickBot="1" x14ac:dyDescent="0.25">
      <c r="B188" s="446"/>
      <c r="C188" s="459"/>
      <c r="D188" s="446"/>
      <c r="E188" s="459"/>
      <c r="F188" s="766"/>
      <c r="G188" s="222">
        <f>'Mapa de Risco'!F188</f>
        <v>0</v>
      </c>
      <c r="H188" s="222">
        <f>'Mapa de Risco'!H188</f>
        <v>0</v>
      </c>
      <c r="I188" s="770"/>
      <c r="J188" s="785"/>
    </row>
    <row r="189" spans="2:10" s="78" customFormat="1" ht="15.6" customHeight="1" thickTop="1" thickBot="1" x14ac:dyDescent="0.25">
      <c r="B189" s="446"/>
      <c r="C189" s="459"/>
      <c r="D189" s="446"/>
      <c r="E189" s="459"/>
      <c r="F189" s="766"/>
      <c r="G189" s="222">
        <f>'Mapa de Risco'!F189</f>
        <v>0</v>
      </c>
      <c r="H189" s="222">
        <f>'Mapa de Risco'!H189</f>
        <v>0</v>
      </c>
      <c r="I189" s="770"/>
      <c r="J189" s="785"/>
    </row>
    <row r="190" spans="2:10" s="78" customFormat="1" ht="15.6" customHeight="1" thickTop="1" thickBot="1" x14ac:dyDescent="0.25">
      <c r="B190" s="446"/>
      <c r="C190" s="459"/>
      <c r="D190" s="446"/>
      <c r="E190" s="459"/>
      <c r="F190" s="766"/>
      <c r="G190" s="222">
        <f>'Mapa de Risco'!F190</f>
        <v>0</v>
      </c>
      <c r="H190" s="222">
        <f>'Mapa de Risco'!H190</f>
        <v>0</v>
      </c>
      <c r="I190" s="770"/>
      <c r="J190" s="785"/>
    </row>
    <row r="191" spans="2:10" s="78" customFormat="1" ht="15.6" customHeight="1" thickTop="1" thickBot="1" x14ac:dyDescent="0.25">
      <c r="B191" s="446"/>
      <c r="C191" s="459"/>
      <c r="D191" s="447"/>
      <c r="E191" s="460"/>
      <c r="F191" s="766"/>
      <c r="G191" s="222">
        <f>'Mapa de Risco'!F191</f>
        <v>0</v>
      </c>
      <c r="H191" s="222">
        <f>'Mapa de Risco'!H191</f>
        <v>0</v>
      </c>
      <c r="I191" s="770"/>
      <c r="J191" s="786"/>
    </row>
    <row r="192" spans="2:10" s="78" customFormat="1" ht="15.6" customHeight="1" thickTop="1" thickBot="1" x14ac:dyDescent="0.25">
      <c r="B192" s="446"/>
      <c r="C192" s="459"/>
      <c r="D192" s="445" t="str">
        <f>'Mapa de Risco'!D192:D201</f>
        <v>FCS.03</v>
      </c>
      <c r="E192" s="470">
        <f>'Mapa de Risco'!E192:E201</f>
        <v>0</v>
      </c>
      <c r="F192" s="766" t="str">
        <f>'Mapa de Risco'!G192:G201</f>
        <v>Evento 19</v>
      </c>
      <c r="G192" s="222">
        <f>'Mapa de Risco'!F192</f>
        <v>0</v>
      </c>
      <c r="H192" s="222">
        <f>'Mapa de Risco'!H192</f>
        <v>0</v>
      </c>
      <c r="I192" s="770" t="str">
        <f>'Avaliar os Controles Existent.'!AD192:AD201</f>
        <v/>
      </c>
      <c r="J192" s="785"/>
    </row>
    <row r="193" spans="2:10" s="78" customFormat="1" ht="15.6" customHeight="1" thickTop="1" thickBot="1" x14ac:dyDescent="0.25">
      <c r="B193" s="446"/>
      <c r="C193" s="459"/>
      <c r="D193" s="446"/>
      <c r="E193" s="459"/>
      <c r="F193" s="766"/>
      <c r="G193" s="222">
        <f>'Mapa de Risco'!F193</f>
        <v>0</v>
      </c>
      <c r="H193" s="222">
        <f>'Mapa de Risco'!H193</f>
        <v>0</v>
      </c>
      <c r="I193" s="770"/>
      <c r="J193" s="785"/>
    </row>
    <row r="194" spans="2:10" s="78" customFormat="1" ht="15.6" customHeight="1" thickTop="1" thickBot="1" x14ac:dyDescent="0.25">
      <c r="B194" s="446"/>
      <c r="C194" s="459"/>
      <c r="D194" s="446"/>
      <c r="E194" s="459"/>
      <c r="F194" s="766"/>
      <c r="G194" s="222">
        <f>'Mapa de Risco'!F194</f>
        <v>0</v>
      </c>
      <c r="H194" s="222">
        <f>'Mapa de Risco'!H194</f>
        <v>0</v>
      </c>
      <c r="I194" s="770"/>
      <c r="J194" s="785"/>
    </row>
    <row r="195" spans="2:10" s="78" customFormat="1" ht="15.6" customHeight="1" thickTop="1" thickBot="1" x14ac:dyDescent="0.25">
      <c r="B195" s="446"/>
      <c r="C195" s="459"/>
      <c r="D195" s="446"/>
      <c r="E195" s="459"/>
      <c r="F195" s="766"/>
      <c r="G195" s="222">
        <f>'Mapa de Risco'!F195</f>
        <v>0</v>
      </c>
      <c r="H195" s="222">
        <f>'Mapa de Risco'!H195</f>
        <v>0</v>
      </c>
      <c r="I195" s="770"/>
      <c r="J195" s="785"/>
    </row>
    <row r="196" spans="2:10" s="78" customFormat="1" ht="15.6" customHeight="1" thickTop="1" thickBot="1" x14ac:dyDescent="0.25">
      <c r="B196" s="446"/>
      <c r="C196" s="459"/>
      <c r="D196" s="446"/>
      <c r="E196" s="459"/>
      <c r="F196" s="766"/>
      <c r="G196" s="222">
        <f>'Mapa de Risco'!F196</f>
        <v>0</v>
      </c>
      <c r="H196" s="222">
        <f>'Mapa de Risco'!H196</f>
        <v>0</v>
      </c>
      <c r="I196" s="770"/>
      <c r="J196" s="785"/>
    </row>
    <row r="197" spans="2:10" s="78" customFormat="1" ht="15.6" customHeight="1" thickTop="1" thickBot="1" x14ac:dyDescent="0.25">
      <c r="B197" s="446"/>
      <c r="C197" s="459"/>
      <c r="D197" s="446"/>
      <c r="E197" s="459"/>
      <c r="F197" s="766"/>
      <c r="G197" s="222">
        <f>'Mapa de Risco'!F197</f>
        <v>0</v>
      </c>
      <c r="H197" s="222">
        <f>'Mapa de Risco'!H197</f>
        <v>0</v>
      </c>
      <c r="I197" s="770"/>
      <c r="J197" s="785"/>
    </row>
    <row r="198" spans="2:10" s="78" customFormat="1" ht="15.6" customHeight="1" thickTop="1" thickBot="1" x14ac:dyDescent="0.25">
      <c r="B198" s="446"/>
      <c r="C198" s="459"/>
      <c r="D198" s="446"/>
      <c r="E198" s="459"/>
      <c r="F198" s="766"/>
      <c r="G198" s="222">
        <f>'Mapa de Risco'!F198</f>
        <v>0</v>
      </c>
      <c r="H198" s="222">
        <f>'Mapa de Risco'!H198</f>
        <v>0</v>
      </c>
      <c r="I198" s="770"/>
      <c r="J198" s="785"/>
    </row>
    <row r="199" spans="2:10" s="78" customFormat="1" ht="15.6" customHeight="1" thickTop="1" thickBot="1" x14ac:dyDescent="0.25">
      <c r="B199" s="446"/>
      <c r="C199" s="459"/>
      <c r="D199" s="446"/>
      <c r="E199" s="459"/>
      <c r="F199" s="766"/>
      <c r="G199" s="222">
        <f>'Mapa de Risco'!F199</f>
        <v>0</v>
      </c>
      <c r="H199" s="222">
        <f>'Mapa de Risco'!H199</f>
        <v>0</v>
      </c>
      <c r="I199" s="770"/>
      <c r="J199" s="785"/>
    </row>
    <row r="200" spans="2:10" s="78" customFormat="1" ht="15.6" customHeight="1" thickTop="1" thickBot="1" x14ac:dyDescent="0.25">
      <c r="B200" s="446"/>
      <c r="C200" s="459"/>
      <c r="D200" s="446"/>
      <c r="E200" s="459"/>
      <c r="F200" s="766"/>
      <c r="G200" s="222">
        <f>'Mapa de Risco'!F200</f>
        <v>0</v>
      </c>
      <c r="H200" s="222">
        <f>'Mapa de Risco'!H200</f>
        <v>0</v>
      </c>
      <c r="I200" s="770"/>
      <c r="J200" s="785"/>
    </row>
    <row r="201" spans="2:10" s="78" customFormat="1" ht="15.6" customHeight="1" thickTop="1" thickBot="1" x14ac:dyDescent="0.25">
      <c r="B201" s="446"/>
      <c r="C201" s="459"/>
      <c r="D201" s="447"/>
      <c r="E201" s="460"/>
      <c r="F201" s="766"/>
      <c r="G201" s="222">
        <f>'Mapa de Risco'!F201</f>
        <v>0</v>
      </c>
      <c r="H201" s="222">
        <f>'Mapa de Risco'!H201</f>
        <v>0</v>
      </c>
      <c r="I201" s="770"/>
      <c r="J201" s="786"/>
    </row>
    <row r="202" spans="2:10" s="78" customFormat="1" ht="15.6" customHeight="1" thickTop="1" thickBot="1" x14ac:dyDescent="0.25">
      <c r="B202" s="446"/>
      <c r="C202" s="459"/>
      <c r="D202" s="445" t="str">
        <f>'Mapa de Risco'!D202:D211</f>
        <v>FCS.04</v>
      </c>
      <c r="E202" s="470">
        <f>'Mapa de Risco'!E202:E211</f>
        <v>0</v>
      </c>
      <c r="F202" s="766" t="str">
        <f>'Mapa de Risco'!G202:G211</f>
        <v>Evento 20</v>
      </c>
      <c r="G202" s="222">
        <f>'Mapa de Risco'!F202</f>
        <v>0</v>
      </c>
      <c r="H202" s="222">
        <f>'Mapa de Risco'!H202</f>
        <v>0</v>
      </c>
      <c r="I202" s="770" t="str">
        <f>'Avaliar os Controles Existent.'!AD202:AD211</f>
        <v/>
      </c>
      <c r="J202" s="785"/>
    </row>
    <row r="203" spans="2:10" s="78" customFormat="1" ht="15.6" customHeight="1" thickTop="1" thickBot="1" x14ac:dyDescent="0.25">
      <c r="B203" s="446"/>
      <c r="C203" s="459"/>
      <c r="D203" s="446"/>
      <c r="E203" s="459"/>
      <c r="F203" s="766"/>
      <c r="G203" s="222">
        <f>'Mapa de Risco'!F203</f>
        <v>0</v>
      </c>
      <c r="H203" s="222">
        <f>'Mapa de Risco'!H203</f>
        <v>0</v>
      </c>
      <c r="I203" s="770"/>
      <c r="J203" s="785"/>
    </row>
    <row r="204" spans="2:10" s="78" customFormat="1" ht="15.6" customHeight="1" thickTop="1" thickBot="1" x14ac:dyDescent="0.25">
      <c r="B204" s="446"/>
      <c r="C204" s="459"/>
      <c r="D204" s="446"/>
      <c r="E204" s="459"/>
      <c r="F204" s="766"/>
      <c r="G204" s="222">
        <f>'Mapa de Risco'!F204</f>
        <v>0</v>
      </c>
      <c r="H204" s="222">
        <f>'Mapa de Risco'!H204</f>
        <v>0</v>
      </c>
      <c r="I204" s="770"/>
      <c r="J204" s="785"/>
    </row>
    <row r="205" spans="2:10" s="78" customFormat="1" ht="15.6" customHeight="1" thickTop="1" thickBot="1" x14ac:dyDescent="0.25">
      <c r="B205" s="446"/>
      <c r="C205" s="459"/>
      <c r="D205" s="446"/>
      <c r="E205" s="459"/>
      <c r="F205" s="766"/>
      <c r="G205" s="222">
        <f>'Mapa de Risco'!F205</f>
        <v>0</v>
      </c>
      <c r="H205" s="222">
        <f>'Mapa de Risco'!H205</f>
        <v>0</v>
      </c>
      <c r="I205" s="770"/>
      <c r="J205" s="785"/>
    </row>
    <row r="206" spans="2:10" s="78" customFormat="1" ht="15.6" customHeight="1" thickTop="1" thickBot="1" x14ac:dyDescent="0.25">
      <c r="B206" s="446"/>
      <c r="C206" s="459"/>
      <c r="D206" s="446"/>
      <c r="E206" s="459"/>
      <c r="F206" s="766"/>
      <c r="G206" s="222">
        <f>'Mapa de Risco'!F206</f>
        <v>0</v>
      </c>
      <c r="H206" s="222">
        <f>'Mapa de Risco'!H206</f>
        <v>0</v>
      </c>
      <c r="I206" s="770"/>
      <c r="J206" s="785"/>
    </row>
    <row r="207" spans="2:10" s="78" customFormat="1" ht="15.6" customHeight="1" thickTop="1" thickBot="1" x14ac:dyDescent="0.25">
      <c r="B207" s="446"/>
      <c r="C207" s="459"/>
      <c r="D207" s="446"/>
      <c r="E207" s="459"/>
      <c r="F207" s="766"/>
      <c r="G207" s="222">
        <f>'Mapa de Risco'!F207</f>
        <v>0</v>
      </c>
      <c r="H207" s="222">
        <f>'Mapa de Risco'!H207</f>
        <v>0</v>
      </c>
      <c r="I207" s="770"/>
      <c r="J207" s="785"/>
    </row>
    <row r="208" spans="2:10" s="78" customFormat="1" ht="15.6" customHeight="1" thickTop="1" thickBot="1" x14ac:dyDescent="0.25">
      <c r="B208" s="446"/>
      <c r="C208" s="459"/>
      <c r="D208" s="446"/>
      <c r="E208" s="459"/>
      <c r="F208" s="766"/>
      <c r="G208" s="222">
        <f>'Mapa de Risco'!F208</f>
        <v>0</v>
      </c>
      <c r="H208" s="222">
        <f>'Mapa de Risco'!H208</f>
        <v>0</v>
      </c>
      <c r="I208" s="770"/>
      <c r="J208" s="785"/>
    </row>
    <row r="209" spans="2:10" s="78" customFormat="1" ht="15.6" customHeight="1" thickTop="1" thickBot="1" x14ac:dyDescent="0.25">
      <c r="B209" s="446"/>
      <c r="C209" s="459"/>
      <c r="D209" s="446"/>
      <c r="E209" s="459"/>
      <c r="F209" s="766"/>
      <c r="G209" s="222">
        <f>'Mapa de Risco'!F209</f>
        <v>0</v>
      </c>
      <c r="H209" s="222">
        <f>'Mapa de Risco'!H209</f>
        <v>0</v>
      </c>
      <c r="I209" s="770"/>
      <c r="J209" s="785"/>
    </row>
    <row r="210" spans="2:10" s="78" customFormat="1" ht="15.6" customHeight="1" thickTop="1" thickBot="1" x14ac:dyDescent="0.25">
      <c r="B210" s="446"/>
      <c r="C210" s="459"/>
      <c r="D210" s="446"/>
      <c r="E210" s="459"/>
      <c r="F210" s="766"/>
      <c r="G210" s="222">
        <f>'Mapa de Risco'!F210</f>
        <v>0</v>
      </c>
      <c r="H210" s="222">
        <f>'Mapa de Risco'!H210</f>
        <v>0</v>
      </c>
      <c r="I210" s="770"/>
      <c r="J210" s="785"/>
    </row>
    <row r="211" spans="2:10" s="78" customFormat="1" ht="15.6" customHeight="1" thickTop="1" thickBot="1" x14ac:dyDescent="0.25">
      <c r="B211" s="446"/>
      <c r="C211" s="459"/>
      <c r="D211" s="447"/>
      <c r="E211" s="460"/>
      <c r="F211" s="766"/>
      <c r="G211" s="222">
        <f>'Mapa de Risco'!F211</f>
        <v>0</v>
      </c>
      <c r="H211" s="222">
        <f>'Mapa de Risco'!H211</f>
        <v>0</v>
      </c>
      <c r="I211" s="770"/>
      <c r="J211" s="786"/>
    </row>
    <row r="212" spans="2:10" s="78" customFormat="1" ht="15.6" customHeight="1" thickTop="1" thickBot="1" x14ac:dyDescent="0.25">
      <c r="B212" s="446"/>
      <c r="C212" s="459"/>
      <c r="D212" s="445" t="str">
        <f>'Mapa de Risco'!D212:D221</f>
        <v>FCS.05</v>
      </c>
      <c r="E212" s="470">
        <f>'Mapa de Risco'!E212:E221</f>
        <v>0</v>
      </c>
      <c r="F212" s="766" t="str">
        <f>'Mapa de Risco'!G212:G221</f>
        <v>Evento 21</v>
      </c>
      <c r="G212" s="222">
        <f>'Mapa de Risco'!F212</f>
        <v>0</v>
      </c>
      <c r="H212" s="222">
        <f>'Mapa de Risco'!H212</f>
        <v>0</v>
      </c>
      <c r="I212" s="770" t="str">
        <f>'Avaliar os Controles Existent.'!AD212:AD221</f>
        <v/>
      </c>
      <c r="J212" s="785"/>
    </row>
    <row r="213" spans="2:10" s="78" customFormat="1" ht="15.6" customHeight="1" thickTop="1" thickBot="1" x14ac:dyDescent="0.25">
      <c r="B213" s="446"/>
      <c r="C213" s="459"/>
      <c r="D213" s="446"/>
      <c r="E213" s="459"/>
      <c r="F213" s="766"/>
      <c r="G213" s="222">
        <f>'Mapa de Risco'!F213</f>
        <v>0</v>
      </c>
      <c r="H213" s="222">
        <f>'Mapa de Risco'!H213</f>
        <v>0</v>
      </c>
      <c r="I213" s="770"/>
      <c r="J213" s="785"/>
    </row>
    <row r="214" spans="2:10" s="78" customFormat="1" ht="15.6" customHeight="1" thickTop="1" thickBot="1" x14ac:dyDescent="0.25">
      <c r="B214" s="446"/>
      <c r="C214" s="459"/>
      <c r="D214" s="446"/>
      <c r="E214" s="459"/>
      <c r="F214" s="766"/>
      <c r="G214" s="222">
        <f>'Mapa de Risco'!F214</f>
        <v>0</v>
      </c>
      <c r="H214" s="222">
        <f>'Mapa de Risco'!H214</f>
        <v>0</v>
      </c>
      <c r="I214" s="770"/>
      <c r="J214" s="785"/>
    </row>
    <row r="215" spans="2:10" s="78" customFormat="1" ht="15.6" customHeight="1" thickTop="1" thickBot="1" x14ac:dyDescent="0.25">
      <c r="B215" s="446"/>
      <c r="C215" s="459"/>
      <c r="D215" s="446"/>
      <c r="E215" s="459"/>
      <c r="F215" s="766"/>
      <c r="G215" s="222">
        <f>'Mapa de Risco'!F215</f>
        <v>0</v>
      </c>
      <c r="H215" s="222">
        <f>'Mapa de Risco'!H215</f>
        <v>0</v>
      </c>
      <c r="I215" s="770"/>
      <c r="J215" s="785"/>
    </row>
    <row r="216" spans="2:10" s="78" customFormat="1" ht="15.6" customHeight="1" thickTop="1" thickBot="1" x14ac:dyDescent="0.25">
      <c r="B216" s="446"/>
      <c r="C216" s="459"/>
      <c r="D216" s="446"/>
      <c r="E216" s="459"/>
      <c r="F216" s="766"/>
      <c r="G216" s="222">
        <f>'Mapa de Risco'!F216</f>
        <v>0</v>
      </c>
      <c r="H216" s="222">
        <f>'Mapa de Risco'!H216</f>
        <v>0</v>
      </c>
      <c r="I216" s="770"/>
      <c r="J216" s="785"/>
    </row>
    <row r="217" spans="2:10" s="78" customFormat="1" ht="15.6" customHeight="1" thickTop="1" thickBot="1" x14ac:dyDescent="0.25">
      <c r="B217" s="446"/>
      <c r="C217" s="459"/>
      <c r="D217" s="446"/>
      <c r="E217" s="459"/>
      <c r="F217" s="766"/>
      <c r="G217" s="222">
        <f>'Mapa de Risco'!F217</f>
        <v>0</v>
      </c>
      <c r="H217" s="222">
        <f>'Mapa de Risco'!H217</f>
        <v>0</v>
      </c>
      <c r="I217" s="770"/>
      <c r="J217" s="785"/>
    </row>
    <row r="218" spans="2:10" s="78" customFormat="1" ht="15.6" customHeight="1" thickTop="1" thickBot="1" x14ac:dyDescent="0.25">
      <c r="B218" s="446"/>
      <c r="C218" s="459"/>
      <c r="D218" s="446"/>
      <c r="E218" s="459"/>
      <c r="F218" s="766"/>
      <c r="G218" s="222">
        <f>'Mapa de Risco'!F218</f>
        <v>0</v>
      </c>
      <c r="H218" s="222">
        <f>'Mapa de Risco'!H218</f>
        <v>0</v>
      </c>
      <c r="I218" s="770"/>
      <c r="J218" s="785"/>
    </row>
    <row r="219" spans="2:10" s="78" customFormat="1" ht="15.6" customHeight="1" thickTop="1" thickBot="1" x14ac:dyDescent="0.25">
      <c r="B219" s="446"/>
      <c r="C219" s="459"/>
      <c r="D219" s="446"/>
      <c r="E219" s="459"/>
      <c r="F219" s="766"/>
      <c r="G219" s="222">
        <f>'Mapa de Risco'!F219</f>
        <v>0</v>
      </c>
      <c r="H219" s="222">
        <f>'Mapa de Risco'!H219</f>
        <v>0</v>
      </c>
      <c r="I219" s="770"/>
      <c r="J219" s="785"/>
    </row>
    <row r="220" spans="2:10" s="78" customFormat="1" ht="15.6" customHeight="1" thickTop="1" thickBot="1" x14ac:dyDescent="0.25">
      <c r="B220" s="446"/>
      <c r="C220" s="459"/>
      <c r="D220" s="446"/>
      <c r="E220" s="459"/>
      <c r="F220" s="766"/>
      <c r="G220" s="222">
        <f>'Mapa de Risco'!F220</f>
        <v>0</v>
      </c>
      <c r="H220" s="222">
        <f>'Mapa de Risco'!H220</f>
        <v>0</v>
      </c>
      <c r="I220" s="770"/>
      <c r="J220" s="785"/>
    </row>
    <row r="221" spans="2:10" s="78" customFormat="1" ht="15.6" customHeight="1" thickTop="1" thickBot="1" x14ac:dyDescent="0.25">
      <c r="B221" s="446"/>
      <c r="C221" s="459"/>
      <c r="D221" s="447"/>
      <c r="E221" s="460"/>
      <c r="F221" s="766"/>
      <c r="G221" s="222">
        <f>'Mapa de Risco'!F221</f>
        <v>0</v>
      </c>
      <c r="H221" s="222">
        <f>'Mapa de Risco'!H221</f>
        <v>0</v>
      </c>
      <c r="I221" s="770"/>
      <c r="J221" s="786"/>
    </row>
    <row r="222" spans="2:10" s="78" customFormat="1" ht="15.6" customHeight="1" thickTop="1" thickBot="1" x14ac:dyDescent="0.25">
      <c r="B222" s="446"/>
      <c r="C222" s="459"/>
      <c r="D222" s="445" t="str">
        <f>'Mapa de Risco'!D222:D231</f>
        <v>FCS.06</v>
      </c>
      <c r="E222" s="470">
        <f>'Mapa de Risco'!E222:E231</f>
        <v>0</v>
      </c>
      <c r="F222" s="766" t="str">
        <f>'Mapa de Risco'!G222:G231</f>
        <v>Evento 22</v>
      </c>
      <c r="G222" s="222">
        <f>'Mapa de Risco'!F222</f>
        <v>0</v>
      </c>
      <c r="H222" s="222">
        <f>'Mapa de Risco'!H222</f>
        <v>0</v>
      </c>
      <c r="I222" s="770" t="str">
        <f>'Avaliar os Controles Existent.'!AD222:AD231</f>
        <v/>
      </c>
      <c r="J222" s="785"/>
    </row>
    <row r="223" spans="2:10" s="78" customFormat="1" ht="15.6" customHeight="1" thickTop="1" thickBot="1" x14ac:dyDescent="0.25">
      <c r="B223" s="446"/>
      <c r="C223" s="459"/>
      <c r="D223" s="446"/>
      <c r="E223" s="459"/>
      <c r="F223" s="766"/>
      <c r="G223" s="222">
        <f>'Mapa de Risco'!F223</f>
        <v>0</v>
      </c>
      <c r="H223" s="222">
        <f>'Mapa de Risco'!H223</f>
        <v>0</v>
      </c>
      <c r="I223" s="770"/>
      <c r="J223" s="785"/>
    </row>
    <row r="224" spans="2:10" s="78" customFormat="1" ht="15.6" customHeight="1" thickTop="1" thickBot="1" x14ac:dyDescent="0.25">
      <c r="B224" s="446"/>
      <c r="C224" s="459"/>
      <c r="D224" s="446"/>
      <c r="E224" s="459"/>
      <c r="F224" s="766"/>
      <c r="G224" s="222">
        <f>'Mapa de Risco'!F224</f>
        <v>0</v>
      </c>
      <c r="H224" s="222">
        <f>'Mapa de Risco'!H224</f>
        <v>0</v>
      </c>
      <c r="I224" s="770"/>
      <c r="J224" s="785"/>
    </row>
    <row r="225" spans="2:10" s="78" customFormat="1" ht="15.6" customHeight="1" thickTop="1" thickBot="1" x14ac:dyDescent="0.25">
      <c r="B225" s="446"/>
      <c r="C225" s="459"/>
      <c r="D225" s="446"/>
      <c r="E225" s="459"/>
      <c r="F225" s="766"/>
      <c r="G225" s="222">
        <f>'Mapa de Risco'!F225</f>
        <v>0</v>
      </c>
      <c r="H225" s="222">
        <f>'Mapa de Risco'!H225</f>
        <v>0</v>
      </c>
      <c r="I225" s="770"/>
      <c r="J225" s="785"/>
    </row>
    <row r="226" spans="2:10" s="78" customFormat="1" ht="15.6" customHeight="1" thickTop="1" thickBot="1" x14ac:dyDescent="0.25">
      <c r="B226" s="446"/>
      <c r="C226" s="459"/>
      <c r="D226" s="446"/>
      <c r="E226" s="459"/>
      <c r="F226" s="766"/>
      <c r="G226" s="222">
        <f>'Mapa de Risco'!F226</f>
        <v>0</v>
      </c>
      <c r="H226" s="222">
        <f>'Mapa de Risco'!H226</f>
        <v>0</v>
      </c>
      <c r="I226" s="770"/>
      <c r="J226" s="785"/>
    </row>
    <row r="227" spans="2:10" s="78" customFormat="1" ht="15.6" customHeight="1" thickTop="1" thickBot="1" x14ac:dyDescent="0.25">
      <c r="B227" s="446"/>
      <c r="C227" s="459"/>
      <c r="D227" s="446"/>
      <c r="E227" s="459"/>
      <c r="F227" s="766"/>
      <c r="G227" s="222">
        <f>'Mapa de Risco'!F227</f>
        <v>0</v>
      </c>
      <c r="H227" s="222">
        <f>'Mapa de Risco'!H227</f>
        <v>0</v>
      </c>
      <c r="I227" s="770"/>
      <c r="J227" s="785"/>
    </row>
    <row r="228" spans="2:10" s="78" customFormat="1" ht="15.6" customHeight="1" thickTop="1" thickBot="1" x14ac:dyDescent="0.25">
      <c r="B228" s="446"/>
      <c r="C228" s="459"/>
      <c r="D228" s="446"/>
      <c r="E228" s="459"/>
      <c r="F228" s="766"/>
      <c r="G228" s="222">
        <f>'Mapa de Risco'!F228</f>
        <v>0</v>
      </c>
      <c r="H228" s="222">
        <f>'Mapa de Risco'!H228</f>
        <v>0</v>
      </c>
      <c r="I228" s="770"/>
      <c r="J228" s="785"/>
    </row>
    <row r="229" spans="2:10" s="78" customFormat="1" ht="15.6" customHeight="1" thickTop="1" thickBot="1" x14ac:dyDescent="0.25">
      <c r="B229" s="446"/>
      <c r="C229" s="459"/>
      <c r="D229" s="446"/>
      <c r="E229" s="459"/>
      <c r="F229" s="766"/>
      <c r="G229" s="222">
        <f>'Mapa de Risco'!F229</f>
        <v>0</v>
      </c>
      <c r="H229" s="222">
        <f>'Mapa de Risco'!H229</f>
        <v>0</v>
      </c>
      <c r="I229" s="770"/>
      <c r="J229" s="785"/>
    </row>
    <row r="230" spans="2:10" s="78" customFormat="1" ht="15.6" customHeight="1" thickTop="1" thickBot="1" x14ac:dyDescent="0.25">
      <c r="B230" s="446"/>
      <c r="C230" s="459"/>
      <c r="D230" s="446"/>
      <c r="E230" s="459"/>
      <c r="F230" s="766"/>
      <c r="G230" s="222">
        <f>'Mapa de Risco'!F230</f>
        <v>0</v>
      </c>
      <c r="H230" s="222">
        <f>'Mapa de Risco'!H230</f>
        <v>0</v>
      </c>
      <c r="I230" s="770"/>
      <c r="J230" s="785"/>
    </row>
    <row r="231" spans="2:10" s="78" customFormat="1" ht="15.6" customHeight="1" thickTop="1" thickBot="1" x14ac:dyDescent="0.25">
      <c r="B231" s="446"/>
      <c r="C231" s="459"/>
      <c r="D231" s="447"/>
      <c r="E231" s="460"/>
      <c r="F231" s="766"/>
      <c r="G231" s="222">
        <f>'Mapa de Risco'!F231</f>
        <v>0</v>
      </c>
      <c r="H231" s="222">
        <f>'Mapa de Risco'!H231</f>
        <v>0</v>
      </c>
      <c r="I231" s="770"/>
      <c r="J231" s="786"/>
    </row>
    <row r="232" spans="2:10" s="78" customFormat="1" ht="15.6" customHeight="1" thickTop="1" thickBot="1" x14ac:dyDescent="0.25">
      <c r="B232" s="446"/>
      <c r="C232" s="459"/>
      <c r="D232" s="445" t="str">
        <f>'Mapa de Risco'!D232:D241</f>
        <v>FCS.07</v>
      </c>
      <c r="E232" s="470">
        <f>'Mapa de Risco'!E232:E241</f>
        <v>0</v>
      </c>
      <c r="F232" s="766" t="str">
        <f>'Mapa de Risco'!G232:G241</f>
        <v>Evento 23</v>
      </c>
      <c r="G232" s="222">
        <f>'Mapa de Risco'!F232</f>
        <v>0</v>
      </c>
      <c r="H232" s="222">
        <f>'Mapa de Risco'!H232</f>
        <v>0</v>
      </c>
      <c r="I232" s="770" t="str">
        <f>'Avaliar os Controles Existent.'!AD232:AD241</f>
        <v/>
      </c>
      <c r="J232" s="785"/>
    </row>
    <row r="233" spans="2:10" s="78" customFormat="1" ht="15.6" customHeight="1" thickTop="1" thickBot="1" x14ac:dyDescent="0.25">
      <c r="B233" s="446"/>
      <c r="C233" s="459"/>
      <c r="D233" s="446"/>
      <c r="E233" s="459"/>
      <c r="F233" s="766"/>
      <c r="G233" s="222">
        <f>'Mapa de Risco'!F233</f>
        <v>0</v>
      </c>
      <c r="H233" s="222">
        <f>'Mapa de Risco'!H233</f>
        <v>0</v>
      </c>
      <c r="I233" s="770"/>
      <c r="J233" s="785"/>
    </row>
    <row r="234" spans="2:10" s="78" customFormat="1" ht="15.6" customHeight="1" thickTop="1" thickBot="1" x14ac:dyDescent="0.25">
      <c r="B234" s="446"/>
      <c r="C234" s="459"/>
      <c r="D234" s="446"/>
      <c r="E234" s="459"/>
      <c r="F234" s="766"/>
      <c r="G234" s="222">
        <f>'Mapa de Risco'!F234</f>
        <v>0</v>
      </c>
      <c r="H234" s="222">
        <f>'Mapa de Risco'!H234</f>
        <v>0</v>
      </c>
      <c r="I234" s="770"/>
      <c r="J234" s="785"/>
    </row>
    <row r="235" spans="2:10" s="78" customFormat="1" ht="15.6" customHeight="1" thickTop="1" thickBot="1" x14ac:dyDescent="0.25">
      <c r="B235" s="446"/>
      <c r="C235" s="459"/>
      <c r="D235" s="446"/>
      <c r="E235" s="459"/>
      <c r="F235" s="766"/>
      <c r="G235" s="222">
        <f>'Mapa de Risco'!F235</f>
        <v>0</v>
      </c>
      <c r="H235" s="222">
        <f>'Mapa de Risco'!H235</f>
        <v>0</v>
      </c>
      <c r="I235" s="770"/>
      <c r="J235" s="785"/>
    </row>
    <row r="236" spans="2:10" s="78" customFormat="1" ht="15.6" customHeight="1" thickTop="1" thickBot="1" x14ac:dyDescent="0.25">
      <c r="B236" s="446"/>
      <c r="C236" s="459"/>
      <c r="D236" s="446"/>
      <c r="E236" s="459"/>
      <c r="F236" s="766"/>
      <c r="G236" s="222">
        <f>'Mapa de Risco'!F236</f>
        <v>0</v>
      </c>
      <c r="H236" s="222">
        <f>'Mapa de Risco'!H236</f>
        <v>0</v>
      </c>
      <c r="I236" s="770"/>
      <c r="J236" s="785"/>
    </row>
    <row r="237" spans="2:10" s="78" customFormat="1" ht="15.6" customHeight="1" thickTop="1" thickBot="1" x14ac:dyDescent="0.25">
      <c r="B237" s="446"/>
      <c r="C237" s="459"/>
      <c r="D237" s="446"/>
      <c r="E237" s="459"/>
      <c r="F237" s="766"/>
      <c r="G237" s="222">
        <f>'Mapa de Risco'!F237</f>
        <v>0</v>
      </c>
      <c r="H237" s="222">
        <f>'Mapa de Risco'!H237</f>
        <v>0</v>
      </c>
      <c r="I237" s="770"/>
      <c r="J237" s="785"/>
    </row>
    <row r="238" spans="2:10" s="78" customFormat="1" ht="15.6" customHeight="1" thickTop="1" thickBot="1" x14ac:dyDescent="0.25">
      <c r="B238" s="446"/>
      <c r="C238" s="459"/>
      <c r="D238" s="446"/>
      <c r="E238" s="459"/>
      <c r="F238" s="766"/>
      <c r="G238" s="222">
        <f>'Mapa de Risco'!F238</f>
        <v>0</v>
      </c>
      <c r="H238" s="222">
        <f>'Mapa de Risco'!H238</f>
        <v>0</v>
      </c>
      <c r="I238" s="770"/>
      <c r="J238" s="785"/>
    </row>
    <row r="239" spans="2:10" s="78" customFormat="1" ht="15.6" customHeight="1" thickTop="1" thickBot="1" x14ac:dyDescent="0.25">
      <c r="B239" s="446"/>
      <c r="C239" s="459"/>
      <c r="D239" s="446"/>
      <c r="E239" s="459"/>
      <c r="F239" s="766"/>
      <c r="G239" s="222">
        <f>'Mapa de Risco'!F239</f>
        <v>0</v>
      </c>
      <c r="H239" s="222">
        <f>'Mapa de Risco'!H239</f>
        <v>0</v>
      </c>
      <c r="I239" s="770"/>
      <c r="J239" s="785"/>
    </row>
    <row r="240" spans="2:10" s="78" customFormat="1" ht="15.6" customHeight="1" thickTop="1" thickBot="1" x14ac:dyDescent="0.25">
      <c r="B240" s="446"/>
      <c r="C240" s="459"/>
      <c r="D240" s="446"/>
      <c r="E240" s="459"/>
      <c r="F240" s="766"/>
      <c r="G240" s="222">
        <f>'Mapa de Risco'!F240</f>
        <v>0</v>
      </c>
      <c r="H240" s="222">
        <f>'Mapa de Risco'!H240</f>
        <v>0</v>
      </c>
      <c r="I240" s="770"/>
      <c r="J240" s="785"/>
    </row>
    <row r="241" spans="2:10" s="78" customFormat="1" ht="15.6" customHeight="1" thickTop="1" thickBot="1" x14ac:dyDescent="0.25">
      <c r="B241" s="446"/>
      <c r="C241" s="459"/>
      <c r="D241" s="447"/>
      <c r="E241" s="460"/>
      <c r="F241" s="766"/>
      <c r="G241" s="222">
        <f>'Mapa de Risco'!F241</f>
        <v>0</v>
      </c>
      <c r="H241" s="222">
        <f>'Mapa de Risco'!H241</f>
        <v>0</v>
      </c>
      <c r="I241" s="770"/>
      <c r="J241" s="786"/>
    </row>
    <row r="242" spans="2:10" s="78" customFormat="1" ht="15.6" customHeight="1" thickTop="1" thickBot="1" x14ac:dyDescent="0.25">
      <c r="B242" s="446"/>
      <c r="C242" s="459"/>
      <c r="D242" s="445" t="str">
        <f>'Mapa de Risco'!D242:D251</f>
        <v>FCS.08</v>
      </c>
      <c r="E242" s="470">
        <f>'Mapa de Risco'!E242:E251</f>
        <v>0</v>
      </c>
      <c r="F242" s="766" t="str">
        <f>'Mapa de Risco'!G242:G251</f>
        <v>Evento 24</v>
      </c>
      <c r="G242" s="222">
        <f>'Mapa de Risco'!F242</f>
        <v>0</v>
      </c>
      <c r="H242" s="222">
        <f>'Mapa de Risco'!H242</f>
        <v>0</v>
      </c>
      <c r="I242" s="770" t="str">
        <f>'Avaliar os Controles Existent.'!AD242:AD251</f>
        <v/>
      </c>
      <c r="J242" s="785"/>
    </row>
    <row r="243" spans="2:10" s="78" customFormat="1" ht="15.6" customHeight="1" thickTop="1" thickBot="1" x14ac:dyDescent="0.25">
      <c r="B243" s="446"/>
      <c r="C243" s="459"/>
      <c r="D243" s="446"/>
      <c r="E243" s="459"/>
      <c r="F243" s="766"/>
      <c r="G243" s="222">
        <f>'Mapa de Risco'!F243</f>
        <v>0</v>
      </c>
      <c r="H243" s="222">
        <f>'Mapa de Risco'!H243</f>
        <v>0</v>
      </c>
      <c r="I243" s="770"/>
      <c r="J243" s="785"/>
    </row>
    <row r="244" spans="2:10" s="78" customFormat="1" ht="15.6" customHeight="1" thickTop="1" thickBot="1" x14ac:dyDescent="0.25">
      <c r="B244" s="446"/>
      <c r="C244" s="459"/>
      <c r="D244" s="446"/>
      <c r="E244" s="459"/>
      <c r="F244" s="766"/>
      <c r="G244" s="222">
        <f>'Mapa de Risco'!F244</f>
        <v>0</v>
      </c>
      <c r="H244" s="222">
        <f>'Mapa de Risco'!H244</f>
        <v>0</v>
      </c>
      <c r="I244" s="770"/>
      <c r="J244" s="785"/>
    </row>
    <row r="245" spans="2:10" s="78" customFormat="1" ht="15.6" customHeight="1" thickTop="1" thickBot="1" x14ac:dyDescent="0.25">
      <c r="B245" s="446"/>
      <c r="C245" s="459"/>
      <c r="D245" s="446"/>
      <c r="E245" s="459"/>
      <c r="F245" s="766"/>
      <c r="G245" s="222">
        <f>'Mapa de Risco'!F245</f>
        <v>0</v>
      </c>
      <c r="H245" s="222">
        <f>'Mapa de Risco'!H245</f>
        <v>0</v>
      </c>
      <c r="I245" s="770"/>
      <c r="J245" s="785"/>
    </row>
    <row r="246" spans="2:10" s="78" customFormat="1" ht="15.6" customHeight="1" thickTop="1" thickBot="1" x14ac:dyDescent="0.25">
      <c r="B246" s="446"/>
      <c r="C246" s="459"/>
      <c r="D246" s="446"/>
      <c r="E246" s="459"/>
      <c r="F246" s="766"/>
      <c r="G246" s="222">
        <f>'Mapa de Risco'!F246</f>
        <v>0</v>
      </c>
      <c r="H246" s="222">
        <f>'Mapa de Risco'!H246</f>
        <v>0</v>
      </c>
      <c r="I246" s="770"/>
      <c r="J246" s="785"/>
    </row>
    <row r="247" spans="2:10" s="78" customFormat="1" ht="15.6" customHeight="1" thickTop="1" thickBot="1" x14ac:dyDescent="0.25">
      <c r="B247" s="446"/>
      <c r="C247" s="459"/>
      <c r="D247" s="446"/>
      <c r="E247" s="459"/>
      <c r="F247" s="766"/>
      <c r="G247" s="222">
        <f>'Mapa de Risco'!F247</f>
        <v>0</v>
      </c>
      <c r="H247" s="222">
        <f>'Mapa de Risco'!H247</f>
        <v>0</v>
      </c>
      <c r="I247" s="770"/>
      <c r="J247" s="785"/>
    </row>
    <row r="248" spans="2:10" s="78" customFormat="1" ht="15.6" customHeight="1" thickTop="1" thickBot="1" x14ac:dyDescent="0.25">
      <c r="B248" s="446"/>
      <c r="C248" s="459"/>
      <c r="D248" s="446"/>
      <c r="E248" s="459"/>
      <c r="F248" s="766"/>
      <c r="G248" s="222">
        <f>'Mapa de Risco'!F248</f>
        <v>0</v>
      </c>
      <c r="H248" s="222">
        <f>'Mapa de Risco'!H248</f>
        <v>0</v>
      </c>
      <c r="I248" s="770"/>
      <c r="J248" s="785"/>
    </row>
    <row r="249" spans="2:10" s="78" customFormat="1" ht="15.6" customHeight="1" thickTop="1" thickBot="1" x14ac:dyDescent="0.25">
      <c r="B249" s="446"/>
      <c r="C249" s="459"/>
      <c r="D249" s="446"/>
      <c r="E249" s="459"/>
      <c r="F249" s="766"/>
      <c r="G249" s="222">
        <f>'Mapa de Risco'!F249</f>
        <v>0</v>
      </c>
      <c r="H249" s="222">
        <f>'Mapa de Risco'!H249</f>
        <v>0</v>
      </c>
      <c r="I249" s="770"/>
      <c r="J249" s="785"/>
    </row>
    <row r="250" spans="2:10" s="78" customFormat="1" ht="15.6" customHeight="1" thickTop="1" thickBot="1" x14ac:dyDescent="0.25">
      <c r="B250" s="446"/>
      <c r="C250" s="459"/>
      <c r="D250" s="446"/>
      <c r="E250" s="459"/>
      <c r="F250" s="766"/>
      <c r="G250" s="222">
        <f>'Mapa de Risco'!F250</f>
        <v>0</v>
      </c>
      <c r="H250" s="222">
        <f>'Mapa de Risco'!H250</f>
        <v>0</v>
      </c>
      <c r="I250" s="770"/>
      <c r="J250" s="785"/>
    </row>
    <row r="251" spans="2:10" s="78" customFormat="1" ht="15.6" customHeight="1" thickTop="1" thickBot="1" x14ac:dyDescent="0.25">
      <c r="B251" s="447"/>
      <c r="C251" s="460"/>
      <c r="D251" s="447"/>
      <c r="E251" s="460"/>
      <c r="F251" s="766"/>
      <c r="G251" s="222">
        <f>'Mapa de Risco'!F251</f>
        <v>0</v>
      </c>
      <c r="H251" s="222">
        <f>'Mapa de Risco'!H251</f>
        <v>0</v>
      </c>
      <c r="I251" s="770"/>
      <c r="J251" s="786"/>
    </row>
    <row r="252" spans="2:10" s="78" customFormat="1" ht="15.6" customHeight="1" thickTop="1" thickBot="1" x14ac:dyDescent="0.25">
      <c r="B252" s="454" t="str">
        <f>'Mapa de Risco'!B252:B331</f>
        <v>Subp.04</v>
      </c>
      <c r="C252" s="461">
        <f>'Mapa de Risco'!C252:C331</f>
        <v>0</v>
      </c>
      <c r="D252" s="464" t="str">
        <f>'Mapa de Risco'!D252:D261</f>
        <v>FCS.01</v>
      </c>
      <c r="E252" s="471">
        <f>'Mapa de Risco'!E252:E261</f>
        <v>0</v>
      </c>
      <c r="F252" s="771" t="str">
        <f>'Mapa de Risco'!G252:G261</f>
        <v>Evento 25</v>
      </c>
      <c r="G252" s="223">
        <f>'Mapa de Risco'!F252</f>
        <v>0</v>
      </c>
      <c r="H252" s="223">
        <f>'Mapa de Risco'!H252</f>
        <v>0</v>
      </c>
      <c r="I252" s="772" t="str">
        <f>'Avaliar os Controles Existent.'!AD252:AD261</f>
        <v/>
      </c>
      <c r="J252" s="785"/>
    </row>
    <row r="253" spans="2:10" s="78" customFormat="1" ht="15.6" customHeight="1" thickTop="1" thickBot="1" x14ac:dyDescent="0.25">
      <c r="B253" s="455"/>
      <c r="C253" s="462"/>
      <c r="D253" s="465"/>
      <c r="E253" s="472"/>
      <c r="F253" s="771"/>
      <c r="G253" s="223">
        <f>'Mapa de Risco'!F253</f>
        <v>0</v>
      </c>
      <c r="H253" s="223">
        <f>'Mapa de Risco'!H253</f>
        <v>0</v>
      </c>
      <c r="I253" s="772"/>
      <c r="J253" s="785"/>
    </row>
    <row r="254" spans="2:10" s="78" customFormat="1" ht="15.6" customHeight="1" thickTop="1" thickBot="1" x14ac:dyDescent="0.25">
      <c r="B254" s="455"/>
      <c r="C254" s="462"/>
      <c r="D254" s="465"/>
      <c r="E254" s="472"/>
      <c r="F254" s="771"/>
      <c r="G254" s="223">
        <f>'Mapa de Risco'!F254</f>
        <v>0</v>
      </c>
      <c r="H254" s="223">
        <f>'Mapa de Risco'!H254</f>
        <v>0</v>
      </c>
      <c r="I254" s="772"/>
      <c r="J254" s="785"/>
    </row>
    <row r="255" spans="2:10" s="78" customFormat="1" ht="15.6" customHeight="1" thickTop="1" thickBot="1" x14ac:dyDescent="0.25">
      <c r="B255" s="455"/>
      <c r="C255" s="462"/>
      <c r="D255" s="465"/>
      <c r="E255" s="472"/>
      <c r="F255" s="771"/>
      <c r="G255" s="223">
        <f>'Mapa de Risco'!F255</f>
        <v>0</v>
      </c>
      <c r="H255" s="223">
        <f>'Mapa de Risco'!H255</f>
        <v>0</v>
      </c>
      <c r="I255" s="772"/>
      <c r="J255" s="785"/>
    </row>
    <row r="256" spans="2:10" s="78" customFormat="1" ht="15.6" customHeight="1" thickTop="1" thickBot="1" x14ac:dyDescent="0.25">
      <c r="B256" s="455"/>
      <c r="C256" s="462"/>
      <c r="D256" s="465"/>
      <c r="E256" s="472"/>
      <c r="F256" s="771"/>
      <c r="G256" s="223">
        <f>'Mapa de Risco'!F256</f>
        <v>0</v>
      </c>
      <c r="H256" s="223">
        <f>'Mapa de Risco'!H256</f>
        <v>0</v>
      </c>
      <c r="I256" s="772"/>
      <c r="J256" s="785"/>
    </row>
    <row r="257" spans="2:10" s="78" customFormat="1" ht="15.6" customHeight="1" thickTop="1" thickBot="1" x14ac:dyDescent="0.25">
      <c r="B257" s="455"/>
      <c r="C257" s="462"/>
      <c r="D257" s="465"/>
      <c r="E257" s="472"/>
      <c r="F257" s="771"/>
      <c r="G257" s="223">
        <f>'Mapa de Risco'!F257</f>
        <v>0</v>
      </c>
      <c r="H257" s="223">
        <f>'Mapa de Risco'!H257</f>
        <v>0</v>
      </c>
      <c r="I257" s="772"/>
      <c r="J257" s="785"/>
    </row>
    <row r="258" spans="2:10" s="78" customFormat="1" ht="15.6" customHeight="1" thickTop="1" thickBot="1" x14ac:dyDescent="0.25">
      <c r="B258" s="455"/>
      <c r="C258" s="462"/>
      <c r="D258" s="465"/>
      <c r="E258" s="472"/>
      <c r="F258" s="771"/>
      <c r="G258" s="223">
        <f>'Mapa de Risco'!F258</f>
        <v>0</v>
      </c>
      <c r="H258" s="223">
        <f>'Mapa de Risco'!H258</f>
        <v>0</v>
      </c>
      <c r="I258" s="772"/>
      <c r="J258" s="785"/>
    </row>
    <row r="259" spans="2:10" s="78" customFormat="1" ht="15.6" customHeight="1" thickTop="1" thickBot="1" x14ac:dyDescent="0.25">
      <c r="B259" s="455"/>
      <c r="C259" s="462"/>
      <c r="D259" s="465"/>
      <c r="E259" s="472"/>
      <c r="F259" s="771"/>
      <c r="G259" s="223">
        <f>'Mapa de Risco'!F259</f>
        <v>0</v>
      </c>
      <c r="H259" s="223">
        <f>'Mapa de Risco'!H259</f>
        <v>0</v>
      </c>
      <c r="I259" s="772"/>
      <c r="J259" s="785"/>
    </row>
    <row r="260" spans="2:10" s="78" customFormat="1" ht="15.6" customHeight="1" thickTop="1" thickBot="1" x14ac:dyDescent="0.25">
      <c r="B260" s="455"/>
      <c r="C260" s="462"/>
      <c r="D260" s="465"/>
      <c r="E260" s="472"/>
      <c r="F260" s="771"/>
      <c r="G260" s="223">
        <f>'Mapa de Risco'!F260</f>
        <v>0</v>
      </c>
      <c r="H260" s="223">
        <f>'Mapa de Risco'!H260</f>
        <v>0</v>
      </c>
      <c r="I260" s="772"/>
      <c r="J260" s="785"/>
    </row>
    <row r="261" spans="2:10" s="78" customFormat="1" ht="15.6" customHeight="1" thickTop="1" thickBot="1" x14ac:dyDescent="0.25">
      <c r="B261" s="455"/>
      <c r="C261" s="462"/>
      <c r="D261" s="466"/>
      <c r="E261" s="473"/>
      <c r="F261" s="771"/>
      <c r="G261" s="223">
        <f>'Mapa de Risco'!F261</f>
        <v>0</v>
      </c>
      <c r="H261" s="223">
        <f>'Mapa de Risco'!H261</f>
        <v>0</v>
      </c>
      <c r="I261" s="772"/>
      <c r="J261" s="786"/>
    </row>
    <row r="262" spans="2:10" s="78" customFormat="1" ht="15.6" customHeight="1" thickTop="1" thickBot="1" x14ac:dyDescent="0.25">
      <c r="B262" s="455"/>
      <c r="C262" s="462"/>
      <c r="D262" s="464" t="str">
        <f>'Mapa de Risco'!D262:D271</f>
        <v>FCS.02</v>
      </c>
      <c r="E262" s="471">
        <f>'Mapa de Risco'!E262:E271</f>
        <v>0</v>
      </c>
      <c r="F262" s="771" t="str">
        <f>'Mapa de Risco'!G262:G271</f>
        <v>Evento 26</v>
      </c>
      <c r="G262" s="223">
        <f>'Mapa de Risco'!F262</f>
        <v>0</v>
      </c>
      <c r="H262" s="223">
        <f>'Mapa de Risco'!H262</f>
        <v>0</v>
      </c>
      <c r="I262" s="772" t="str">
        <f>'Avaliar os Controles Existent.'!AD262:AD271</f>
        <v/>
      </c>
      <c r="J262" s="785"/>
    </row>
    <row r="263" spans="2:10" s="78" customFormat="1" ht="15.6" customHeight="1" thickTop="1" thickBot="1" x14ac:dyDescent="0.25">
      <c r="B263" s="455"/>
      <c r="C263" s="462"/>
      <c r="D263" s="465"/>
      <c r="E263" s="472"/>
      <c r="F263" s="771"/>
      <c r="G263" s="223">
        <f>'Mapa de Risco'!F263</f>
        <v>0</v>
      </c>
      <c r="H263" s="223">
        <f>'Mapa de Risco'!H263</f>
        <v>0</v>
      </c>
      <c r="I263" s="772"/>
      <c r="J263" s="785"/>
    </row>
    <row r="264" spans="2:10" s="78" customFormat="1" ht="15.6" customHeight="1" thickTop="1" thickBot="1" x14ac:dyDescent="0.25">
      <c r="B264" s="455"/>
      <c r="C264" s="462"/>
      <c r="D264" s="465"/>
      <c r="E264" s="472"/>
      <c r="F264" s="771"/>
      <c r="G264" s="223">
        <f>'Mapa de Risco'!F264</f>
        <v>0</v>
      </c>
      <c r="H264" s="223">
        <f>'Mapa de Risco'!H264</f>
        <v>0</v>
      </c>
      <c r="I264" s="772"/>
      <c r="J264" s="785"/>
    </row>
    <row r="265" spans="2:10" s="78" customFormat="1" ht="15.6" customHeight="1" thickTop="1" thickBot="1" x14ac:dyDescent="0.25">
      <c r="B265" s="455"/>
      <c r="C265" s="462"/>
      <c r="D265" s="465"/>
      <c r="E265" s="472"/>
      <c r="F265" s="771"/>
      <c r="G265" s="223">
        <f>'Mapa de Risco'!F265</f>
        <v>0</v>
      </c>
      <c r="H265" s="223">
        <f>'Mapa de Risco'!H265</f>
        <v>0</v>
      </c>
      <c r="I265" s="772"/>
      <c r="J265" s="785"/>
    </row>
    <row r="266" spans="2:10" s="78" customFormat="1" ht="15.6" customHeight="1" thickTop="1" thickBot="1" x14ac:dyDescent="0.25">
      <c r="B266" s="455"/>
      <c r="C266" s="462"/>
      <c r="D266" s="465"/>
      <c r="E266" s="472"/>
      <c r="F266" s="771"/>
      <c r="G266" s="223">
        <f>'Mapa de Risco'!F266</f>
        <v>0</v>
      </c>
      <c r="H266" s="223">
        <f>'Mapa de Risco'!H266</f>
        <v>0</v>
      </c>
      <c r="I266" s="772"/>
      <c r="J266" s="785"/>
    </row>
    <row r="267" spans="2:10" s="78" customFormat="1" ht="15.6" customHeight="1" thickTop="1" thickBot="1" x14ac:dyDescent="0.25">
      <c r="B267" s="455"/>
      <c r="C267" s="462"/>
      <c r="D267" s="465"/>
      <c r="E267" s="472"/>
      <c r="F267" s="771"/>
      <c r="G267" s="223">
        <f>'Mapa de Risco'!F267</f>
        <v>0</v>
      </c>
      <c r="H267" s="223">
        <f>'Mapa de Risco'!H267</f>
        <v>0</v>
      </c>
      <c r="I267" s="772"/>
      <c r="J267" s="785"/>
    </row>
    <row r="268" spans="2:10" s="78" customFormat="1" ht="15.6" customHeight="1" thickTop="1" thickBot="1" x14ac:dyDescent="0.25">
      <c r="B268" s="455"/>
      <c r="C268" s="462"/>
      <c r="D268" s="465"/>
      <c r="E268" s="472"/>
      <c r="F268" s="771"/>
      <c r="G268" s="223">
        <f>'Mapa de Risco'!F268</f>
        <v>0</v>
      </c>
      <c r="H268" s="223">
        <f>'Mapa de Risco'!H268</f>
        <v>0</v>
      </c>
      <c r="I268" s="772"/>
      <c r="J268" s="785"/>
    </row>
    <row r="269" spans="2:10" s="78" customFormat="1" ht="15.6" customHeight="1" thickTop="1" thickBot="1" x14ac:dyDescent="0.25">
      <c r="B269" s="455"/>
      <c r="C269" s="462"/>
      <c r="D269" s="465"/>
      <c r="E269" s="472"/>
      <c r="F269" s="771"/>
      <c r="G269" s="223">
        <f>'Mapa de Risco'!F269</f>
        <v>0</v>
      </c>
      <c r="H269" s="223">
        <f>'Mapa de Risco'!H269</f>
        <v>0</v>
      </c>
      <c r="I269" s="772"/>
      <c r="J269" s="785"/>
    </row>
    <row r="270" spans="2:10" s="78" customFormat="1" ht="15.6" customHeight="1" thickTop="1" thickBot="1" x14ac:dyDescent="0.25">
      <c r="B270" s="455"/>
      <c r="C270" s="462"/>
      <c r="D270" s="465"/>
      <c r="E270" s="472"/>
      <c r="F270" s="771"/>
      <c r="G270" s="223">
        <f>'Mapa de Risco'!F270</f>
        <v>0</v>
      </c>
      <c r="H270" s="223">
        <f>'Mapa de Risco'!H270</f>
        <v>0</v>
      </c>
      <c r="I270" s="772"/>
      <c r="J270" s="785"/>
    </row>
    <row r="271" spans="2:10" s="78" customFormat="1" ht="15.6" customHeight="1" thickTop="1" thickBot="1" x14ac:dyDescent="0.25">
      <c r="B271" s="455"/>
      <c r="C271" s="462"/>
      <c r="D271" s="466"/>
      <c r="E271" s="473"/>
      <c r="F271" s="771"/>
      <c r="G271" s="223">
        <f>'Mapa de Risco'!F271</f>
        <v>0</v>
      </c>
      <c r="H271" s="223">
        <f>'Mapa de Risco'!H271</f>
        <v>0</v>
      </c>
      <c r="I271" s="772"/>
      <c r="J271" s="786"/>
    </row>
    <row r="272" spans="2:10" s="78" customFormat="1" ht="15.6" customHeight="1" thickTop="1" thickBot="1" x14ac:dyDescent="0.25">
      <c r="B272" s="455"/>
      <c r="C272" s="462"/>
      <c r="D272" s="464" t="str">
        <f>'Mapa de Risco'!D272:D281</f>
        <v>FCS.03</v>
      </c>
      <c r="E272" s="471">
        <f>'Mapa de Risco'!E272:E281</f>
        <v>0</v>
      </c>
      <c r="F272" s="771" t="str">
        <f>'Mapa de Risco'!G272:G281</f>
        <v>Evento 27</v>
      </c>
      <c r="G272" s="223">
        <f>'Mapa de Risco'!F272</f>
        <v>0</v>
      </c>
      <c r="H272" s="223">
        <f>'Mapa de Risco'!H272</f>
        <v>0</v>
      </c>
      <c r="I272" s="772" t="str">
        <f>'Avaliar os Controles Existent.'!AD272:AD281</f>
        <v/>
      </c>
      <c r="J272" s="785"/>
    </row>
    <row r="273" spans="2:10" s="78" customFormat="1" ht="15.6" customHeight="1" thickTop="1" thickBot="1" x14ac:dyDescent="0.25">
      <c r="B273" s="455"/>
      <c r="C273" s="462"/>
      <c r="D273" s="465"/>
      <c r="E273" s="472"/>
      <c r="F273" s="771"/>
      <c r="G273" s="223">
        <f>'Mapa de Risco'!F273</f>
        <v>0</v>
      </c>
      <c r="H273" s="223">
        <f>'Mapa de Risco'!H273</f>
        <v>0</v>
      </c>
      <c r="I273" s="772"/>
      <c r="J273" s="785"/>
    </row>
    <row r="274" spans="2:10" s="78" customFormat="1" ht="15.6" customHeight="1" thickTop="1" thickBot="1" x14ac:dyDescent="0.25">
      <c r="B274" s="455"/>
      <c r="C274" s="462"/>
      <c r="D274" s="465"/>
      <c r="E274" s="472"/>
      <c r="F274" s="771"/>
      <c r="G274" s="223">
        <f>'Mapa de Risco'!F274</f>
        <v>0</v>
      </c>
      <c r="H274" s="223">
        <f>'Mapa de Risco'!H274</f>
        <v>0</v>
      </c>
      <c r="I274" s="772"/>
      <c r="J274" s="785"/>
    </row>
    <row r="275" spans="2:10" s="78" customFormat="1" ht="15.6" customHeight="1" thickTop="1" thickBot="1" x14ac:dyDescent="0.25">
      <c r="B275" s="455"/>
      <c r="C275" s="462"/>
      <c r="D275" s="465"/>
      <c r="E275" s="472"/>
      <c r="F275" s="771"/>
      <c r="G275" s="223">
        <f>'Mapa de Risco'!F275</f>
        <v>0</v>
      </c>
      <c r="H275" s="223">
        <f>'Mapa de Risco'!H275</f>
        <v>0</v>
      </c>
      <c r="I275" s="772"/>
      <c r="J275" s="785"/>
    </row>
    <row r="276" spans="2:10" s="78" customFormat="1" ht="15.6" customHeight="1" thickTop="1" thickBot="1" x14ac:dyDescent="0.25">
      <c r="B276" s="455"/>
      <c r="C276" s="462"/>
      <c r="D276" s="465"/>
      <c r="E276" s="472"/>
      <c r="F276" s="771"/>
      <c r="G276" s="223">
        <f>'Mapa de Risco'!F276</f>
        <v>0</v>
      </c>
      <c r="H276" s="223">
        <f>'Mapa de Risco'!H276</f>
        <v>0</v>
      </c>
      <c r="I276" s="772"/>
      <c r="J276" s="785"/>
    </row>
    <row r="277" spans="2:10" s="78" customFormat="1" ht="15.6" customHeight="1" thickTop="1" thickBot="1" x14ac:dyDescent="0.25">
      <c r="B277" s="455"/>
      <c r="C277" s="462"/>
      <c r="D277" s="465"/>
      <c r="E277" s="472"/>
      <c r="F277" s="771"/>
      <c r="G277" s="223">
        <f>'Mapa de Risco'!F277</f>
        <v>0</v>
      </c>
      <c r="H277" s="223">
        <f>'Mapa de Risco'!H277</f>
        <v>0</v>
      </c>
      <c r="I277" s="772"/>
      <c r="J277" s="785"/>
    </row>
    <row r="278" spans="2:10" s="78" customFormat="1" ht="15.6" customHeight="1" thickTop="1" thickBot="1" x14ac:dyDescent="0.25">
      <c r="B278" s="455"/>
      <c r="C278" s="462"/>
      <c r="D278" s="465"/>
      <c r="E278" s="472"/>
      <c r="F278" s="771"/>
      <c r="G278" s="223">
        <f>'Mapa de Risco'!F278</f>
        <v>0</v>
      </c>
      <c r="H278" s="223">
        <f>'Mapa de Risco'!H278</f>
        <v>0</v>
      </c>
      <c r="I278" s="772"/>
      <c r="J278" s="785"/>
    </row>
    <row r="279" spans="2:10" s="78" customFormat="1" ht="15.6" customHeight="1" thickTop="1" thickBot="1" x14ac:dyDescent="0.25">
      <c r="B279" s="455"/>
      <c r="C279" s="462"/>
      <c r="D279" s="465"/>
      <c r="E279" s="472"/>
      <c r="F279" s="771"/>
      <c r="G279" s="223">
        <f>'Mapa de Risco'!F279</f>
        <v>0</v>
      </c>
      <c r="H279" s="223">
        <f>'Mapa de Risco'!H279</f>
        <v>0</v>
      </c>
      <c r="I279" s="772"/>
      <c r="J279" s="785"/>
    </row>
    <row r="280" spans="2:10" s="78" customFormat="1" ht="15.6" customHeight="1" thickTop="1" thickBot="1" x14ac:dyDescent="0.25">
      <c r="B280" s="455"/>
      <c r="C280" s="462"/>
      <c r="D280" s="465"/>
      <c r="E280" s="472"/>
      <c r="F280" s="771"/>
      <c r="G280" s="223">
        <f>'Mapa de Risco'!F280</f>
        <v>0</v>
      </c>
      <c r="H280" s="223">
        <f>'Mapa de Risco'!H280</f>
        <v>0</v>
      </c>
      <c r="I280" s="772"/>
      <c r="J280" s="785"/>
    </row>
    <row r="281" spans="2:10" s="78" customFormat="1" ht="15.6" customHeight="1" thickTop="1" thickBot="1" x14ac:dyDescent="0.25">
      <c r="B281" s="455"/>
      <c r="C281" s="462"/>
      <c r="D281" s="466"/>
      <c r="E281" s="473"/>
      <c r="F281" s="771"/>
      <c r="G281" s="223">
        <f>'Mapa de Risco'!F281</f>
        <v>0</v>
      </c>
      <c r="H281" s="223">
        <f>'Mapa de Risco'!H281</f>
        <v>0</v>
      </c>
      <c r="I281" s="772"/>
      <c r="J281" s="786"/>
    </row>
    <row r="282" spans="2:10" s="78" customFormat="1" ht="15.6" customHeight="1" thickTop="1" thickBot="1" x14ac:dyDescent="0.25">
      <c r="B282" s="455"/>
      <c r="C282" s="462"/>
      <c r="D282" s="464" t="str">
        <f>'Mapa de Risco'!D282:D291</f>
        <v>FCS.04</v>
      </c>
      <c r="E282" s="471">
        <f>'Mapa de Risco'!E282:E291</f>
        <v>0</v>
      </c>
      <c r="F282" s="771" t="str">
        <f>'Mapa de Risco'!G282:G291</f>
        <v>Evento 28</v>
      </c>
      <c r="G282" s="223">
        <f>'Mapa de Risco'!F282</f>
        <v>0</v>
      </c>
      <c r="H282" s="223">
        <f>'Mapa de Risco'!H282</f>
        <v>0</v>
      </c>
      <c r="I282" s="772" t="str">
        <f>'Avaliar os Controles Existent.'!AD282:AD291</f>
        <v/>
      </c>
      <c r="J282" s="785"/>
    </row>
    <row r="283" spans="2:10" s="78" customFormat="1" ht="15.6" customHeight="1" thickTop="1" thickBot="1" x14ac:dyDescent="0.25">
      <c r="B283" s="455"/>
      <c r="C283" s="462"/>
      <c r="D283" s="465"/>
      <c r="E283" s="472"/>
      <c r="F283" s="771"/>
      <c r="G283" s="223">
        <f>'Mapa de Risco'!F283</f>
        <v>0</v>
      </c>
      <c r="H283" s="223">
        <f>'Mapa de Risco'!H283</f>
        <v>0</v>
      </c>
      <c r="I283" s="772"/>
      <c r="J283" s="785"/>
    </row>
    <row r="284" spans="2:10" s="78" customFormat="1" ht="15.6" customHeight="1" thickTop="1" thickBot="1" x14ac:dyDescent="0.25">
      <c r="B284" s="455"/>
      <c r="C284" s="462"/>
      <c r="D284" s="465"/>
      <c r="E284" s="472"/>
      <c r="F284" s="771"/>
      <c r="G284" s="223">
        <f>'Mapa de Risco'!F284</f>
        <v>0</v>
      </c>
      <c r="H284" s="223">
        <f>'Mapa de Risco'!H284</f>
        <v>0</v>
      </c>
      <c r="I284" s="772"/>
      <c r="J284" s="785"/>
    </row>
    <row r="285" spans="2:10" s="78" customFormat="1" ht="15.6" customHeight="1" thickTop="1" thickBot="1" x14ac:dyDescent="0.25">
      <c r="B285" s="455"/>
      <c r="C285" s="462"/>
      <c r="D285" s="465"/>
      <c r="E285" s="472"/>
      <c r="F285" s="771"/>
      <c r="G285" s="223">
        <f>'Mapa de Risco'!F285</f>
        <v>0</v>
      </c>
      <c r="H285" s="223">
        <f>'Mapa de Risco'!H285</f>
        <v>0</v>
      </c>
      <c r="I285" s="772"/>
      <c r="J285" s="785"/>
    </row>
    <row r="286" spans="2:10" s="78" customFormat="1" ht="15.6" customHeight="1" thickTop="1" thickBot="1" x14ac:dyDescent="0.25">
      <c r="B286" s="455"/>
      <c r="C286" s="462"/>
      <c r="D286" s="465"/>
      <c r="E286" s="472"/>
      <c r="F286" s="771"/>
      <c r="G286" s="223">
        <f>'Mapa de Risco'!F286</f>
        <v>0</v>
      </c>
      <c r="H286" s="223">
        <f>'Mapa de Risco'!H286</f>
        <v>0</v>
      </c>
      <c r="I286" s="772"/>
      <c r="J286" s="785"/>
    </row>
    <row r="287" spans="2:10" s="78" customFormat="1" ht="15.6" customHeight="1" thickTop="1" thickBot="1" x14ac:dyDescent="0.25">
      <c r="B287" s="455"/>
      <c r="C287" s="462"/>
      <c r="D287" s="465"/>
      <c r="E287" s="472"/>
      <c r="F287" s="771"/>
      <c r="G287" s="223">
        <f>'Mapa de Risco'!F287</f>
        <v>0</v>
      </c>
      <c r="H287" s="223">
        <f>'Mapa de Risco'!H287</f>
        <v>0</v>
      </c>
      <c r="I287" s="772"/>
      <c r="J287" s="785"/>
    </row>
    <row r="288" spans="2:10" s="78" customFormat="1" ht="15.6" customHeight="1" thickTop="1" thickBot="1" x14ac:dyDescent="0.25">
      <c r="B288" s="455"/>
      <c r="C288" s="462"/>
      <c r="D288" s="465"/>
      <c r="E288" s="472"/>
      <c r="F288" s="771"/>
      <c r="G288" s="223">
        <f>'Mapa de Risco'!F288</f>
        <v>0</v>
      </c>
      <c r="H288" s="223">
        <f>'Mapa de Risco'!H288</f>
        <v>0</v>
      </c>
      <c r="I288" s="772"/>
      <c r="J288" s="785"/>
    </row>
    <row r="289" spans="2:10" s="78" customFormat="1" ht="15.6" customHeight="1" thickTop="1" thickBot="1" x14ac:dyDescent="0.25">
      <c r="B289" s="455"/>
      <c r="C289" s="462"/>
      <c r="D289" s="465"/>
      <c r="E289" s="472"/>
      <c r="F289" s="771"/>
      <c r="G289" s="223">
        <f>'Mapa de Risco'!F289</f>
        <v>0</v>
      </c>
      <c r="H289" s="223">
        <f>'Mapa de Risco'!H289</f>
        <v>0</v>
      </c>
      <c r="I289" s="772"/>
      <c r="J289" s="785"/>
    </row>
    <row r="290" spans="2:10" s="78" customFormat="1" ht="15.6" customHeight="1" thickTop="1" thickBot="1" x14ac:dyDescent="0.25">
      <c r="B290" s="455"/>
      <c r="C290" s="462"/>
      <c r="D290" s="465"/>
      <c r="E290" s="472"/>
      <c r="F290" s="771"/>
      <c r="G290" s="223">
        <f>'Mapa de Risco'!F290</f>
        <v>0</v>
      </c>
      <c r="H290" s="223">
        <f>'Mapa de Risco'!H290</f>
        <v>0</v>
      </c>
      <c r="I290" s="772"/>
      <c r="J290" s="785"/>
    </row>
    <row r="291" spans="2:10" s="78" customFormat="1" ht="15.6" customHeight="1" thickTop="1" thickBot="1" x14ac:dyDescent="0.25">
      <c r="B291" s="455"/>
      <c r="C291" s="462"/>
      <c r="D291" s="466"/>
      <c r="E291" s="473"/>
      <c r="F291" s="771"/>
      <c r="G291" s="223">
        <f>'Mapa de Risco'!F291</f>
        <v>0</v>
      </c>
      <c r="H291" s="223">
        <f>'Mapa de Risco'!H291</f>
        <v>0</v>
      </c>
      <c r="I291" s="772"/>
      <c r="J291" s="786"/>
    </row>
    <row r="292" spans="2:10" s="78" customFormat="1" ht="15.6" customHeight="1" thickTop="1" thickBot="1" x14ac:dyDescent="0.25">
      <c r="B292" s="455"/>
      <c r="C292" s="462"/>
      <c r="D292" s="464" t="str">
        <f>'Mapa de Risco'!D292:D301</f>
        <v>FCS.05</v>
      </c>
      <c r="E292" s="471">
        <f>'Mapa de Risco'!E292:E301</f>
        <v>0</v>
      </c>
      <c r="F292" s="771" t="str">
        <f>'Mapa de Risco'!G292:G301</f>
        <v>Evento 29</v>
      </c>
      <c r="G292" s="223">
        <f>'Mapa de Risco'!F292</f>
        <v>0</v>
      </c>
      <c r="H292" s="223">
        <f>'Mapa de Risco'!H292</f>
        <v>0</v>
      </c>
      <c r="I292" s="772" t="str">
        <f>'Avaliar os Controles Existent.'!AD292:AD301</f>
        <v/>
      </c>
      <c r="J292" s="785"/>
    </row>
    <row r="293" spans="2:10" s="78" customFormat="1" ht="15.6" customHeight="1" thickTop="1" thickBot="1" x14ac:dyDescent="0.25">
      <c r="B293" s="455"/>
      <c r="C293" s="462"/>
      <c r="D293" s="465"/>
      <c r="E293" s="472"/>
      <c r="F293" s="771"/>
      <c r="G293" s="223">
        <f>'Mapa de Risco'!F293</f>
        <v>0</v>
      </c>
      <c r="H293" s="223">
        <f>'Mapa de Risco'!H293</f>
        <v>0</v>
      </c>
      <c r="I293" s="772"/>
      <c r="J293" s="785"/>
    </row>
    <row r="294" spans="2:10" s="78" customFormat="1" ht="15.6" customHeight="1" thickTop="1" thickBot="1" x14ac:dyDescent="0.25">
      <c r="B294" s="455"/>
      <c r="C294" s="462"/>
      <c r="D294" s="465"/>
      <c r="E294" s="472"/>
      <c r="F294" s="771"/>
      <c r="G294" s="223">
        <f>'Mapa de Risco'!F294</f>
        <v>0</v>
      </c>
      <c r="H294" s="223">
        <f>'Mapa de Risco'!H294</f>
        <v>0</v>
      </c>
      <c r="I294" s="772"/>
      <c r="J294" s="785"/>
    </row>
    <row r="295" spans="2:10" s="78" customFormat="1" ht="15.6" customHeight="1" thickTop="1" thickBot="1" x14ac:dyDescent="0.25">
      <c r="B295" s="455"/>
      <c r="C295" s="462"/>
      <c r="D295" s="465"/>
      <c r="E295" s="472"/>
      <c r="F295" s="771"/>
      <c r="G295" s="223">
        <f>'Mapa de Risco'!F295</f>
        <v>0</v>
      </c>
      <c r="H295" s="223">
        <f>'Mapa de Risco'!H295</f>
        <v>0</v>
      </c>
      <c r="I295" s="772"/>
      <c r="J295" s="785"/>
    </row>
    <row r="296" spans="2:10" s="78" customFormat="1" ht="15.6" customHeight="1" thickTop="1" thickBot="1" x14ac:dyDescent="0.25">
      <c r="B296" s="455"/>
      <c r="C296" s="462"/>
      <c r="D296" s="465"/>
      <c r="E296" s="472"/>
      <c r="F296" s="771"/>
      <c r="G296" s="223">
        <f>'Mapa de Risco'!F296</f>
        <v>0</v>
      </c>
      <c r="H296" s="223">
        <f>'Mapa de Risco'!H296</f>
        <v>0</v>
      </c>
      <c r="I296" s="772"/>
      <c r="J296" s="785"/>
    </row>
    <row r="297" spans="2:10" s="78" customFormat="1" ht="15.6" customHeight="1" thickTop="1" thickBot="1" x14ac:dyDescent="0.25">
      <c r="B297" s="455"/>
      <c r="C297" s="462"/>
      <c r="D297" s="465"/>
      <c r="E297" s="472"/>
      <c r="F297" s="771"/>
      <c r="G297" s="223">
        <f>'Mapa de Risco'!F297</f>
        <v>0</v>
      </c>
      <c r="H297" s="223">
        <f>'Mapa de Risco'!H297</f>
        <v>0</v>
      </c>
      <c r="I297" s="772"/>
      <c r="J297" s="785"/>
    </row>
    <row r="298" spans="2:10" s="78" customFormat="1" ht="15.6" customHeight="1" thickTop="1" thickBot="1" x14ac:dyDescent="0.25">
      <c r="B298" s="455"/>
      <c r="C298" s="462"/>
      <c r="D298" s="465"/>
      <c r="E298" s="472"/>
      <c r="F298" s="771"/>
      <c r="G298" s="223">
        <f>'Mapa de Risco'!F298</f>
        <v>0</v>
      </c>
      <c r="H298" s="223">
        <f>'Mapa de Risco'!H298</f>
        <v>0</v>
      </c>
      <c r="I298" s="772"/>
      <c r="J298" s="785"/>
    </row>
    <row r="299" spans="2:10" s="78" customFormat="1" ht="15.6" customHeight="1" thickTop="1" thickBot="1" x14ac:dyDescent="0.25">
      <c r="B299" s="455"/>
      <c r="C299" s="462"/>
      <c r="D299" s="465"/>
      <c r="E299" s="472"/>
      <c r="F299" s="771"/>
      <c r="G299" s="223">
        <f>'Mapa de Risco'!F299</f>
        <v>0</v>
      </c>
      <c r="H299" s="223">
        <f>'Mapa de Risco'!H299</f>
        <v>0</v>
      </c>
      <c r="I299" s="772"/>
      <c r="J299" s="785"/>
    </row>
    <row r="300" spans="2:10" s="78" customFormat="1" ht="15.6" customHeight="1" thickTop="1" thickBot="1" x14ac:dyDescent="0.25">
      <c r="B300" s="455"/>
      <c r="C300" s="462"/>
      <c r="D300" s="465"/>
      <c r="E300" s="472"/>
      <c r="F300" s="771"/>
      <c r="G300" s="223">
        <f>'Mapa de Risco'!F300</f>
        <v>0</v>
      </c>
      <c r="H300" s="223">
        <f>'Mapa de Risco'!H300</f>
        <v>0</v>
      </c>
      <c r="I300" s="772"/>
      <c r="J300" s="785"/>
    </row>
    <row r="301" spans="2:10" s="78" customFormat="1" ht="15.6" customHeight="1" thickTop="1" thickBot="1" x14ac:dyDescent="0.25">
      <c r="B301" s="455"/>
      <c r="C301" s="462"/>
      <c r="D301" s="466"/>
      <c r="E301" s="473"/>
      <c r="F301" s="771"/>
      <c r="G301" s="223">
        <f>'Mapa de Risco'!F301</f>
        <v>0</v>
      </c>
      <c r="H301" s="223">
        <f>'Mapa de Risco'!H301</f>
        <v>0</v>
      </c>
      <c r="I301" s="772"/>
      <c r="J301" s="786"/>
    </row>
    <row r="302" spans="2:10" s="78" customFormat="1" ht="15.6" customHeight="1" thickTop="1" thickBot="1" x14ac:dyDescent="0.25">
      <c r="B302" s="455"/>
      <c r="C302" s="462"/>
      <c r="D302" s="464" t="str">
        <f>'Mapa de Risco'!D302:D311</f>
        <v>FCS.06</v>
      </c>
      <c r="E302" s="471">
        <f>'Mapa de Risco'!E302:E311</f>
        <v>0</v>
      </c>
      <c r="F302" s="771" t="str">
        <f>'Mapa de Risco'!G302:G311</f>
        <v>Evento 30</v>
      </c>
      <c r="G302" s="223">
        <f>'Mapa de Risco'!F302</f>
        <v>0</v>
      </c>
      <c r="H302" s="223">
        <f>'Mapa de Risco'!H302</f>
        <v>0</v>
      </c>
      <c r="I302" s="772" t="str">
        <f>'Avaliar os Controles Existent.'!AD302:AD311</f>
        <v/>
      </c>
      <c r="J302" s="785"/>
    </row>
    <row r="303" spans="2:10" s="78" customFormat="1" ht="15.6" customHeight="1" thickTop="1" thickBot="1" x14ac:dyDescent="0.25">
      <c r="B303" s="455"/>
      <c r="C303" s="462"/>
      <c r="D303" s="465"/>
      <c r="E303" s="472"/>
      <c r="F303" s="771"/>
      <c r="G303" s="223">
        <f>'Mapa de Risco'!F303</f>
        <v>0</v>
      </c>
      <c r="H303" s="223">
        <f>'Mapa de Risco'!H303</f>
        <v>0</v>
      </c>
      <c r="I303" s="772"/>
      <c r="J303" s="785"/>
    </row>
    <row r="304" spans="2:10" s="78" customFormat="1" ht="15.6" customHeight="1" thickTop="1" thickBot="1" x14ac:dyDescent="0.25">
      <c r="B304" s="455"/>
      <c r="C304" s="462"/>
      <c r="D304" s="465"/>
      <c r="E304" s="472"/>
      <c r="F304" s="771"/>
      <c r="G304" s="223">
        <f>'Mapa de Risco'!F304</f>
        <v>0</v>
      </c>
      <c r="H304" s="223">
        <f>'Mapa de Risco'!H304</f>
        <v>0</v>
      </c>
      <c r="I304" s="772"/>
      <c r="J304" s="785"/>
    </row>
    <row r="305" spans="2:10" s="78" customFormat="1" ht="15.6" customHeight="1" thickTop="1" thickBot="1" x14ac:dyDescent="0.25">
      <c r="B305" s="455"/>
      <c r="C305" s="462"/>
      <c r="D305" s="465"/>
      <c r="E305" s="472"/>
      <c r="F305" s="771"/>
      <c r="G305" s="223">
        <f>'Mapa de Risco'!F305</f>
        <v>0</v>
      </c>
      <c r="H305" s="223">
        <f>'Mapa de Risco'!H305</f>
        <v>0</v>
      </c>
      <c r="I305" s="772"/>
      <c r="J305" s="785"/>
    </row>
    <row r="306" spans="2:10" s="78" customFormat="1" ht="15.6" customHeight="1" thickTop="1" thickBot="1" x14ac:dyDescent="0.25">
      <c r="B306" s="455"/>
      <c r="C306" s="462"/>
      <c r="D306" s="465"/>
      <c r="E306" s="472"/>
      <c r="F306" s="771"/>
      <c r="G306" s="223">
        <f>'Mapa de Risco'!F306</f>
        <v>0</v>
      </c>
      <c r="H306" s="223">
        <f>'Mapa de Risco'!H306</f>
        <v>0</v>
      </c>
      <c r="I306" s="772"/>
      <c r="J306" s="785"/>
    </row>
    <row r="307" spans="2:10" s="78" customFormat="1" ht="15.6" customHeight="1" thickTop="1" thickBot="1" x14ac:dyDescent="0.25">
      <c r="B307" s="455"/>
      <c r="C307" s="462"/>
      <c r="D307" s="465"/>
      <c r="E307" s="472"/>
      <c r="F307" s="771"/>
      <c r="G307" s="223">
        <f>'Mapa de Risco'!F307</f>
        <v>0</v>
      </c>
      <c r="H307" s="223">
        <f>'Mapa de Risco'!H307</f>
        <v>0</v>
      </c>
      <c r="I307" s="772"/>
      <c r="J307" s="785"/>
    </row>
    <row r="308" spans="2:10" s="78" customFormat="1" ht="15.6" customHeight="1" thickTop="1" thickBot="1" x14ac:dyDescent="0.25">
      <c r="B308" s="455"/>
      <c r="C308" s="462"/>
      <c r="D308" s="465"/>
      <c r="E308" s="472"/>
      <c r="F308" s="771"/>
      <c r="G308" s="223">
        <f>'Mapa de Risco'!F308</f>
        <v>0</v>
      </c>
      <c r="H308" s="223">
        <f>'Mapa de Risco'!H308</f>
        <v>0</v>
      </c>
      <c r="I308" s="772"/>
      <c r="J308" s="785"/>
    </row>
    <row r="309" spans="2:10" s="78" customFormat="1" ht="15.6" customHeight="1" thickTop="1" thickBot="1" x14ac:dyDescent="0.25">
      <c r="B309" s="455"/>
      <c r="C309" s="462"/>
      <c r="D309" s="465"/>
      <c r="E309" s="472"/>
      <c r="F309" s="771"/>
      <c r="G309" s="223">
        <f>'Mapa de Risco'!F309</f>
        <v>0</v>
      </c>
      <c r="H309" s="223">
        <f>'Mapa de Risco'!H309</f>
        <v>0</v>
      </c>
      <c r="I309" s="772"/>
      <c r="J309" s="785"/>
    </row>
    <row r="310" spans="2:10" s="78" customFormat="1" ht="15.6" customHeight="1" thickTop="1" thickBot="1" x14ac:dyDescent="0.25">
      <c r="B310" s="455"/>
      <c r="C310" s="462"/>
      <c r="D310" s="465"/>
      <c r="E310" s="472"/>
      <c r="F310" s="771"/>
      <c r="G310" s="223">
        <f>'Mapa de Risco'!F310</f>
        <v>0</v>
      </c>
      <c r="H310" s="223">
        <f>'Mapa de Risco'!H310</f>
        <v>0</v>
      </c>
      <c r="I310" s="772"/>
      <c r="J310" s="785"/>
    </row>
    <row r="311" spans="2:10" s="78" customFormat="1" ht="15.6" customHeight="1" thickTop="1" thickBot="1" x14ac:dyDescent="0.25">
      <c r="B311" s="455"/>
      <c r="C311" s="462"/>
      <c r="D311" s="466"/>
      <c r="E311" s="473"/>
      <c r="F311" s="771"/>
      <c r="G311" s="223">
        <f>'Mapa de Risco'!F311</f>
        <v>0</v>
      </c>
      <c r="H311" s="223">
        <f>'Mapa de Risco'!H311</f>
        <v>0</v>
      </c>
      <c r="I311" s="772"/>
      <c r="J311" s="786"/>
    </row>
    <row r="312" spans="2:10" s="78" customFormat="1" ht="15.6" customHeight="1" thickTop="1" thickBot="1" x14ac:dyDescent="0.25">
      <c r="B312" s="455"/>
      <c r="C312" s="462"/>
      <c r="D312" s="464" t="str">
        <f>'Mapa de Risco'!D312:D321</f>
        <v>FCS.07</v>
      </c>
      <c r="E312" s="471">
        <f>'Mapa de Risco'!E312:E321</f>
        <v>0</v>
      </c>
      <c r="F312" s="771" t="str">
        <f>'Mapa de Risco'!G312:G321</f>
        <v>Evento 31</v>
      </c>
      <c r="G312" s="223">
        <f>'Mapa de Risco'!F312</f>
        <v>0</v>
      </c>
      <c r="H312" s="223">
        <f>'Mapa de Risco'!H312</f>
        <v>0</v>
      </c>
      <c r="I312" s="772" t="str">
        <f>'Avaliar os Controles Existent.'!AD312:AD321</f>
        <v/>
      </c>
      <c r="J312" s="785"/>
    </row>
    <row r="313" spans="2:10" s="78" customFormat="1" ht="15.6" customHeight="1" thickTop="1" thickBot="1" x14ac:dyDescent="0.25">
      <c r="B313" s="455"/>
      <c r="C313" s="462"/>
      <c r="D313" s="465"/>
      <c r="E313" s="472"/>
      <c r="F313" s="771"/>
      <c r="G313" s="223">
        <f>'Mapa de Risco'!F313</f>
        <v>0</v>
      </c>
      <c r="H313" s="223">
        <f>'Mapa de Risco'!H313</f>
        <v>0</v>
      </c>
      <c r="I313" s="772"/>
      <c r="J313" s="785"/>
    </row>
    <row r="314" spans="2:10" s="78" customFormat="1" ht="15.6" customHeight="1" thickTop="1" thickBot="1" x14ac:dyDescent="0.25">
      <c r="B314" s="455"/>
      <c r="C314" s="462"/>
      <c r="D314" s="465"/>
      <c r="E314" s="472"/>
      <c r="F314" s="771"/>
      <c r="G314" s="223">
        <f>'Mapa de Risco'!F314</f>
        <v>0</v>
      </c>
      <c r="H314" s="223">
        <f>'Mapa de Risco'!H314</f>
        <v>0</v>
      </c>
      <c r="I314" s="772"/>
      <c r="J314" s="785"/>
    </row>
    <row r="315" spans="2:10" s="78" customFormat="1" ht="15.6" customHeight="1" thickTop="1" thickBot="1" x14ac:dyDescent="0.25">
      <c r="B315" s="455"/>
      <c r="C315" s="462"/>
      <c r="D315" s="465"/>
      <c r="E315" s="472"/>
      <c r="F315" s="771"/>
      <c r="G315" s="223">
        <f>'Mapa de Risco'!F315</f>
        <v>0</v>
      </c>
      <c r="H315" s="223">
        <f>'Mapa de Risco'!H315</f>
        <v>0</v>
      </c>
      <c r="I315" s="772"/>
      <c r="J315" s="785"/>
    </row>
    <row r="316" spans="2:10" s="78" customFormat="1" ht="15.6" customHeight="1" thickTop="1" thickBot="1" x14ac:dyDescent="0.25">
      <c r="B316" s="455"/>
      <c r="C316" s="462"/>
      <c r="D316" s="465"/>
      <c r="E316" s="472"/>
      <c r="F316" s="771"/>
      <c r="G316" s="223">
        <f>'Mapa de Risco'!F316</f>
        <v>0</v>
      </c>
      <c r="H316" s="223">
        <f>'Mapa de Risco'!H316</f>
        <v>0</v>
      </c>
      <c r="I316" s="772"/>
      <c r="J316" s="785"/>
    </row>
    <row r="317" spans="2:10" s="78" customFormat="1" ht="15.6" customHeight="1" thickTop="1" thickBot="1" x14ac:dyDescent="0.25">
      <c r="B317" s="455"/>
      <c r="C317" s="462"/>
      <c r="D317" s="465"/>
      <c r="E317" s="472"/>
      <c r="F317" s="771"/>
      <c r="G317" s="223">
        <f>'Mapa de Risco'!F317</f>
        <v>0</v>
      </c>
      <c r="H317" s="223">
        <f>'Mapa de Risco'!H317</f>
        <v>0</v>
      </c>
      <c r="I317" s="772"/>
      <c r="J317" s="785"/>
    </row>
    <row r="318" spans="2:10" s="78" customFormat="1" ht="15.6" customHeight="1" thickTop="1" thickBot="1" x14ac:dyDescent="0.25">
      <c r="B318" s="455"/>
      <c r="C318" s="462"/>
      <c r="D318" s="465"/>
      <c r="E318" s="472"/>
      <c r="F318" s="771"/>
      <c r="G318" s="223">
        <f>'Mapa de Risco'!F318</f>
        <v>0</v>
      </c>
      <c r="H318" s="223">
        <f>'Mapa de Risco'!H318</f>
        <v>0</v>
      </c>
      <c r="I318" s="772"/>
      <c r="J318" s="785"/>
    </row>
    <row r="319" spans="2:10" s="78" customFormat="1" ht="15.6" customHeight="1" thickTop="1" thickBot="1" x14ac:dyDescent="0.25">
      <c r="B319" s="455"/>
      <c r="C319" s="462"/>
      <c r="D319" s="465"/>
      <c r="E319" s="472"/>
      <c r="F319" s="771"/>
      <c r="G319" s="223">
        <f>'Mapa de Risco'!F319</f>
        <v>0</v>
      </c>
      <c r="H319" s="223">
        <f>'Mapa de Risco'!H319</f>
        <v>0</v>
      </c>
      <c r="I319" s="772"/>
      <c r="J319" s="785"/>
    </row>
    <row r="320" spans="2:10" s="78" customFormat="1" ht="15.6" customHeight="1" thickTop="1" thickBot="1" x14ac:dyDescent="0.25">
      <c r="B320" s="455"/>
      <c r="C320" s="462"/>
      <c r="D320" s="465"/>
      <c r="E320" s="472"/>
      <c r="F320" s="771"/>
      <c r="G320" s="223">
        <f>'Mapa de Risco'!F320</f>
        <v>0</v>
      </c>
      <c r="H320" s="223">
        <f>'Mapa de Risco'!H320</f>
        <v>0</v>
      </c>
      <c r="I320" s="772"/>
      <c r="J320" s="785"/>
    </row>
    <row r="321" spans="2:10" s="78" customFormat="1" ht="15.6" customHeight="1" thickTop="1" thickBot="1" x14ac:dyDescent="0.25">
      <c r="B321" s="455"/>
      <c r="C321" s="462"/>
      <c r="D321" s="466"/>
      <c r="E321" s="473"/>
      <c r="F321" s="771"/>
      <c r="G321" s="223">
        <f>'Mapa de Risco'!F321</f>
        <v>0</v>
      </c>
      <c r="H321" s="223">
        <f>'Mapa de Risco'!H321</f>
        <v>0</v>
      </c>
      <c r="I321" s="772"/>
      <c r="J321" s="786"/>
    </row>
    <row r="322" spans="2:10" s="78" customFormat="1" ht="15.6" customHeight="1" thickTop="1" thickBot="1" x14ac:dyDescent="0.25">
      <c r="B322" s="455"/>
      <c r="C322" s="462"/>
      <c r="D322" s="464" t="str">
        <f>'Mapa de Risco'!D322:D331</f>
        <v>FCS.08</v>
      </c>
      <c r="E322" s="471">
        <f>'Mapa de Risco'!E322:E331</f>
        <v>0</v>
      </c>
      <c r="F322" s="771" t="str">
        <f>'Mapa de Risco'!G322:G331</f>
        <v>Evento 32</v>
      </c>
      <c r="G322" s="223">
        <f>'Mapa de Risco'!F322</f>
        <v>0</v>
      </c>
      <c r="H322" s="223">
        <f>'Mapa de Risco'!H322</f>
        <v>0</v>
      </c>
      <c r="I322" s="772" t="str">
        <f>'Avaliar os Controles Existent.'!AD322:AD331</f>
        <v/>
      </c>
      <c r="J322" s="785"/>
    </row>
    <row r="323" spans="2:10" s="78" customFormat="1" ht="15.6" customHeight="1" thickTop="1" thickBot="1" x14ac:dyDescent="0.25">
      <c r="B323" s="455"/>
      <c r="C323" s="462"/>
      <c r="D323" s="465"/>
      <c r="E323" s="472"/>
      <c r="F323" s="771"/>
      <c r="G323" s="223">
        <f>'Mapa de Risco'!F323</f>
        <v>0</v>
      </c>
      <c r="H323" s="223">
        <f>'Mapa de Risco'!H323</f>
        <v>0</v>
      </c>
      <c r="I323" s="772"/>
      <c r="J323" s="785"/>
    </row>
    <row r="324" spans="2:10" s="78" customFormat="1" ht="15.6" customHeight="1" thickTop="1" thickBot="1" x14ac:dyDescent="0.25">
      <c r="B324" s="455"/>
      <c r="C324" s="462"/>
      <c r="D324" s="465"/>
      <c r="E324" s="472"/>
      <c r="F324" s="771"/>
      <c r="G324" s="223">
        <f>'Mapa de Risco'!F324</f>
        <v>0</v>
      </c>
      <c r="H324" s="223">
        <f>'Mapa de Risco'!H324</f>
        <v>0</v>
      </c>
      <c r="I324" s="772"/>
      <c r="J324" s="785"/>
    </row>
    <row r="325" spans="2:10" s="78" customFormat="1" ht="15.6" customHeight="1" thickTop="1" thickBot="1" x14ac:dyDescent="0.25">
      <c r="B325" s="455"/>
      <c r="C325" s="462"/>
      <c r="D325" s="465"/>
      <c r="E325" s="472"/>
      <c r="F325" s="771"/>
      <c r="G325" s="223">
        <f>'Mapa de Risco'!F325</f>
        <v>0</v>
      </c>
      <c r="H325" s="223">
        <f>'Mapa de Risco'!H325</f>
        <v>0</v>
      </c>
      <c r="I325" s="772"/>
      <c r="J325" s="785"/>
    </row>
    <row r="326" spans="2:10" s="78" customFormat="1" ht="15.6" customHeight="1" thickTop="1" thickBot="1" x14ac:dyDescent="0.25">
      <c r="B326" s="455"/>
      <c r="C326" s="462"/>
      <c r="D326" s="465"/>
      <c r="E326" s="472"/>
      <c r="F326" s="771"/>
      <c r="G326" s="223">
        <f>'Mapa de Risco'!F326</f>
        <v>0</v>
      </c>
      <c r="H326" s="223">
        <f>'Mapa de Risco'!H326</f>
        <v>0</v>
      </c>
      <c r="I326" s="772"/>
      <c r="J326" s="785"/>
    </row>
    <row r="327" spans="2:10" s="78" customFormat="1" ht="15.6" customHeight="1" thickTop="1" thickBot="1" x14ac:dyDescent="0.25">
      <c r="B327" s="455"/>
      <c r="C327" s="462"/>
      <c r="D327" s="465"/>
      <c r="E327" s="472"/>
      <c r="F327" s="771"/>
      <c r="G327" s="223">
        <f>'Mapa de Risco'!F327</f>
        <v>0</v>
      </c>
      <c r="H327" s="223">
        <f>'Mapa de Risco'!H327</f>
        <v>0</v>
      </c>
      <c r="I327" s="772"/>
      <c r="J327" s="785"/>
    </row>
    <row r="328" spans="2:10" s="78" customFormat="1" ht="15.6" customHeight="1" thickTop="1" thickBot="1" x14ac:dyDescent="0.25">
      <c r="B328" s="455"/>
      <c r="C328" s="462"/>
      <c r="D328" s="465"/>
      <c r="E328" s="472"/>
      <c r="F328" s="771"/>
      <c r="G328" s="223">
        <f>'Mapa de Risco'!F328</f>
        <v>0</v>
      </c>
      <c r="H328" s="223">
        <f>'Mapa de Risco'!H328</f>
        <v>0</v>
      </c>
      <c r="I328" s="772"/>
      <c r="J328" s="785"/>
    </row>
    <row r="329" spans="2:10" s="78" customFormat="1" ht="15.6" customHeight="1" thickTop="1" thickBot="1" x14ac:dyDescent="0.25">
      <c r="B329" s="455"/>
      <c r="C329" s="462"/>
      <c r="D329" s="465"/>
      <c r="E329" s="472"/>
      <c r="F329" s="771"/>
      <c r="G329" s="223">
        <f>'Mapa de Risco'!F329</f>
        <v>0</v>
      </c>
      <c r="H329" s="223">
        <f>'Mapa de Risco'!H329</f>
        <v>0</v>
      </c>
      <c r="I329" s="772"/>
      <c r="J329" s="785"/>
    </row>
    <row r="330" spans="2:10" s="78" customFormat="1" ht="15.6" customHeight="1" thickTop="1" thickBot="1" x14ac:dyDescent="0.25">
      <c r="B330" s="455"/>
      <c r="C330" s="462"/>
      <c r="D330" s="465"/>
      <c r="E330" s="472"/>
      <c r="F330" s="771"/>
      <c r="G330" s="223">
        <f>'Mapa de Risco'!F330</f>
        <v>0</v>
      </c>
      <c r="H330" s="223">
        <f>'Mapa de Risco'!H330</f>
        <v>0</v>
      </c>
      <c r="I330" s="772"/>
      <c r="J330" s="785"/>
    </row>
    <row r="331" spans="2:10" s="78" customFormat="1" ht="15.6" customHeight="1" thickTop="1" thickBot="1" x14ac:dyDescent="0.25">
      <c r="B331" s="456"/>
      <c r="C331" s="463"/>
      <c r="D331" s="466"/>
      <c r="E331" s="473"/>
      <c r="F331" s="771"/>
      <c r="G331" s="223">
        <f>'Mapa de Risco'!F331</f>
        <v>0</v>
      </c>
      <c r="H331" s="223">
        <f>'Mapa de Risco'!H331</f>
        <v>0</v>
      </c>
      <c r="I331" s="772"/>
      <c r="J331" s="786"/>
    </row>
    <row r="332" spans="2:10" s="78" customFormat="1" ht="15.6" customHeight="1" thickTop="1" thickBot="1" x14ac:dyDescent="0.25">
      <c r="B332" s="457" t="str">
        <f>'Mapa de Risco'!B332:B411</f>
        <v>Subp.05</v>
      </c>
      <c r="C332" s="458">
        <f>'Mapa de Risco'!C332:C411</f>
        <v>0</v>
      </c>
      <c r="D332" s="445" t="str">
        <f>'Mapa de Risco'!D332:D341</f>
        <v>FCS.01</v>
      </c>
      <c r="E332" s="470">
        <f>'Mapa de Risco'!E332:E341</f>
        <v>0</v>
      </c>
      <c r="F332" s="766" t="str">
        <f>'Mapa de Risco'!G332:G341</f>
        <v>Evento 33</v>
      </c>
      <c r="G332" s="222">
        <f>'Mapa de Risco'!F332</f>
        <v>0</v>
      </c>
      <c r="H332" s="222">
        <f>'Mapa de Risco'!H332</f>
        <v>0</v>
      </c>
      <c r="I332" s="770" t="str">
        <f>'Avaliar os Controles Existent.'!AD332:AD341</f>
        <v/>
      </c>
      <c r="J332" s="785"/>
    </row>
    <row r="333" spans="2:10" s="78" customFormat="1" ht="15.6" customHeight="1" thickTop="1" thickBot="1" x14ac:dyDescent="0.25">
      <c r="B333" s="446"/>
      <c r="C333" s="459"/>
      <c r="D333" s="446"/>
      <c r="E333" s="459"/>
      <c r="F333" s="766"/>
      <c r="G333" s="222">
        <f>'Mapa de Risco'!F333</f>
        <v>0</v>
      </c>
      <c r="H333" s="222">
        <f>'Mapa de Risco'!H333</f>
        <v>0</v>
      </c>
      <c r="I333" s="770"/>
      <c r="J333" s="785"/>
    </row>
    <row r="334" spans="2:10" s="78" customFormat="1" ht="15.6" customHeight="1" thickTop="1" thickBot="1" x14ac:dyDescent="0.25">
      <c r="B334" s="446"/>
      <c r="C334" s="459"/>
      <c r="D334" s="446"/>
      <c r="E334" s="459"/>
      <c r="F334" s="766"/>
      <c r="G334" s="222">
        <f>'Mapa de Risco'!F334</f>
        <v>0</v>
      </c>
      <c r="H334" s="222">
        <f>'Mapa de Risco'!H334</f>
        <v>0</v>
      </c>
      <c r="I334" s="770"/>
      <c r="J334" s="785"/>
    </row>
    <row r="335" spans="2:10" s="78" customFormat="1" ht="15.6" customHeight="1" thickTop="1" thickBot="1" x14ac:dyDescent="0.25">
      <c r="B335" s="446"/>
      <c r="C335" s="459"/>
      <c r="D335" s="446"/>
      <c r="E335" s="459"/>
      <c r="F335" s="766"/>
      <c r="G335" s="222">
        <f>'Mapa de Risco'!F335</f>
        <v>0</v>
      </c>
      <c r="H335" s="222">
        <f>'Mapa de Risco'!H335</f>
        <v>0</v>
      </c>
      <c r="I335" s="770"/>
      <c r="J335" s="785"/>
    </row>
    <row r="336" spans="2:10" s="78" customFormat="1" ht="15.6" customHeight="1" thickTop="1" thickBot="1" x14ac:dyDescent="0.25">
      <c r="B336" s="446"/>
      <c r="C336" s="459"/>
      <c r="D336" s="446"/>
      <c r="E336" s="459"/>
      <c r="F336" s="766"/>
      <c r="G336" s="222">
        <f>'Mapa de Risco'!F336</f>
        <v>0</v>
      </c>
      <c r="H336" s="222">
        <f>'Mapa de Risco'!H336</f>
        <v>0</v>
      </c>
      <c r="I336" s="770"/>
      <c r="J336" s="785"/>
    </row>
    <row r="337" spans="2:10" s="78" customFormat="1" ht="15.6" customHeight="1" thickTop="1" thickBot="1" x14ac:dyDescent="0.25">
      <c r="B337" s="446"/>
      <c r="C337" s="459"/>
      <c r="D337" s="446"/>
      <c r="E337" s="459"/>
      <c r="F337" s="766"/>
      <c r="G337" s="222">
        <f>'Mapa de Risco'!F337</f>
        <v>0</v>
      </c>
      <c r="H337" s="222">
        <f>'Mapa de Risco'!H337</f>
        <v>0</v>
      </c>
      <c r="I337" s="770"/>
      <c r="J337" s="785"/>
    </row>
    <row r="338" spans="2:10" s="78" customFormat="1" ht="15.6" customHeight="1" thickTop="1" thickBot="1" x14ac:dyDescent="0.25">
      <c r="B338" s="446"/>
      <c r="C338" s="459"/>
      <c r="D338" s="446"/>
      <c r="E338" s="459"/>
      <c r="F338" s="766"/>
      <c r="G338" s="222">
        <f>'Mapa de Risco'!F338</f>
        <v>0</v>
      </c>
      <c r="H338" s="222">
        <f>'Mapa de Risco'!H338</f>
        <v>0</v>
      </c>
      <c r="I338" s="770"/>
      <c r="J338" s="785"/>
    </row>
    <row r="339" spans="2:10" s="78" customFormat="1" ht="15.6" customHeight="1" thickTop="1" thickBot="1" x14ac:dyDescent="0.25">
      <c r="B339" s="446"/>
      <c r="C339" s="459"/>
      <c r="D339" s="446"/>
      <c r="E339" s="459"/>
      <c r="F339" s="766"/>
      <c r="G339" s="222">
        <f>'Mapa de Risco'!F339</f>
        <v>0</v>
      </c>
      <c r="H339" s="222">
        <f>'Mapa de Risco'!H339</f>
        <v>0</v>
      </c>
      <c r="I339" s="770"/>
      <c r="J339" s="785"/>
    </row>
    <row r="340" spans="2:10" s="78" customFormat="1" ht="15.6" customHeight="1" thickTop="1" thickBot="1" x14ac:dyDescent="0.25">
      <c r="B340" s="446"/>
      <c r="C340" s="459"/>
      <c r="D340" s="446"/>
      <c r="E340" s="459"/>
      <c r="F340" s="766"/>
      <c r="G340" s="222">
        <f>'Mapa de Risco'!F340</f>
        <v>0</v>
      </c>
      <c r="H340" s="222">
        <f>'Mapa de Risco'!H340</f>
        <v>0</v>
      </c>
      <c r="I340" s="770"/>
      <c r="J340" s="785"/>
    </row>
    <row r="341" spans="2:10" s="78" customFormat="1" ht="15.6" customHeight="1" thickTop="1" thickBot="1" x14ac:dyDescent="0.25">
      <c r="B341" s="446"/>
      <c r="C341" s="459"/>
      <c r="D341" s="447"/>
      <c r="E341" s="460"/>
      <c r="F341" s="766"/>
      <c r="G341" s="222">
        <f>'Mapa de Risco'!F341</f>
        <v>0</v>
      </c>
      <c r="H341" s="222">
        <f>'Mapa de Risco'!H341</f>
        <v>0</v>
      </c>
      <c r="I341" s="770"/>
      <c r="J341" s="786"/>
    </row>
    <row r="342" spans="2:10" s="78" customFormat="1" ht="15.6" customHeight="1" thickTop="1" thickBot="1" x14ac:dyDescent="0.25">
      <c r="B342" s="446"/>
      <c r="C342" s="459"/>
      <c r="D342" s="445" t="str">
        <f>'Mapa de Risco'!D342:D351</f>
        <v>FCS.02</v>
      </c>
      <c r="E342" s="470">
        <f>'Mapa de Risco'!E342:E351</f>
        <v>0</v>
      </c>
      <c r="F342" s="766" t="str">
        <f>'Mapa de Risco'!G342:G351</f>
        <v>Evento 34</v>
      </c>
      <c r="G342" s="222">
        <f>'Mapa de Risco'!F342</f>
        <v>0</v>
      </c>
      <c r="H342" s="222">
        <f>'Mapa de Risco'!H342</f>
        <v>0</v>
      </c>
      <c r="I342" s="770" t="str">
        <f>'Avaliar os Controles Existent.'!AD342:AD351</f>
        <v/>
      </c>
      <c r="J342" s="785"/>
    </row>
    <row r="343" spans="2:10" s="78" customFormat="1" ht="15.6" customHeight="1" thickTop="1" thickBot="1" x14ac:dyDescent="0.25">
      <c r="B343" s="446"/>
      <c r="C343" s="459"/>
      <c r="D343" s="446"/>
      <c r="E343" s="459"/>
      <c r="F343" s="766"/>
      <c r="G343" s="222">
        <f>'Mapa de Risco'!F343</f>
        <v>0</v>
      </c>
      <c r="H343" s="222">
        <f>'Mapa de Risco'!H343</f>
        <v>0</v>
      </c>
      <c r="I343" s="770"/>
      <c r="J343" s="785"/>
    </row>
    <row r="344" spans="2:10" s="78" customFormat="1" ht="15.6" customHeight="1" thickTop="1" thickBot="1" x14ac:dyDescent="0.25">
      <c r="B344" s="446"/>
      <c r="C344" s="459"/>
      <c r="D344" s="446"/>
      <c r="E344" s="459"/>
      <c r="F344" s="766"/>
      <c r="G344" s="222">
        <f>'Mapa de Risco'!F344</f>
        <v>0</v>
      </c>
      <c r="H344" s="222">
        <f>'Mapa de Risco'!H344</f>
        <v>0</v>
      </c>
      <c r="I344" s="770"/>
      <c r="J344" s="785"/>
    </row>
    <row r="345" spans="2:10" s="78" customFormat="1" ht="15.6" customHeight="1" thickTop="1" thickBot="1" x14ac:dyDescent="0.25">
      <c r="B345" s="446"/>
      <c r="C345" s="459"/>
      <c r="D345" s="446"/>
      <c r="E345" s="459"/>
      <c r="F345" s="766"/>
      <c r="G345" s="222">
        <f>'Mapa de Risco'!F345</f>
        <v>0</v>
      </c>
      <c r="H345" s="222">
        <f>'Mapa de Risco'!H345</f>
        <v>0</v>
      </c>
      <c r="I345" s="770"/>
      <c r="J345" s="785"/>
    </row>
    <row r="346" spans="2:10" s="78" customFormat="1" ht="15.6" customHeight="1" thickTop="1" thickBot="1" x14ac:dyDescent="0.25">
      <c r="B346" s="446"/>
      <c r="C346" s="459"/>
      <c r="D346" s="446"/>
      <c r="E346" s="459"/>
      <c r="F346" s="766"/>
      <c r="G346" s="222">
        <f>'Mapa de Risco'!F346</f>
        <v>0</v>
      </c>
      <c r="H346" s="222">
        <f>'Mapa de Risco'!H346</f>
        <v>0</v>
      </c>
      <c r="I346" s="770"/>
      <c r="J346" s="785"/>
    </row>
    <row r="347" spans="2:10" s="78" customFormat="1" ht="15.6" customHeight="1" thickTop="1" thickBot="1" x14ac:dyDescent="0.25">
      <c r="B347" s="446"/>
      <c r="C347" s="459"/>
      <c r="D347" s="446"/>
      <c r="E347" s="459"/>
      <c r="F347" s="766"/>
      <c r="G347" s="222">
        <f>'Mapa de Risco'!F347</f>
        <v>0</v>
      </c>
      <c r="H347" s="222">
        <f>'Mapa de Risco'!H347</f>
        <v>0</v>
      </c>
      <c r="I347" s="770"/>
      <c r="J347" s="785"/>
    </row>
    <row r="348" spans="2:10" s="78" customFormat="1" ht="15.6" customHeight="1" thickTop="1" thickBot="1" x14ac:dyDescent="0.25">
      <c r="B348" s="446"/>
      <c r="C348" s="459"/>
      <c r="D348" s="446"/>
      <c r="E348" s="459"/>
      <c r="F348" s="766"/>
      <c r="G348" s="222">
        <f>'Mapa de Risco'!F348</f>
        <v>0</v>
      </c>
      <c r="H348" s="222">
        <f>'Mapa de Risco'!H348</f>
        <v>0</v>
      </c>
      <c r="I348" s="770"/>
      <c r="J348" s="785"/>
    </row>
    <row r="349" spans="2:10" s="78" customFormat="1" ht="15.6" customHeight="1" thickTop="1" thickBot="1" x14ac:dyDescent="0.25">
      <c r="B349" s="446"/>
      <c r="C349" s="459"/>
      <c r="D349" s="446"/>
      <c r="E349" s="459"/>
      <c r="F349" s="766"/>
      <c r="G349" s="222">
        <f>'Mapa de Risco'!F349</f>
        <v>0</v>
      </c>
      <c r="H349" s="222">
        <f>'Mapa de Risco'!H349</f>
        <v>0</v>
      </c>
      <c r="I349" s="770"/>
      <c r="J349" s="785"/>
    </row>
    <row r="350" spans="2:10" s="78" customFormat="1" ht="15.6" customHeight="1" thickTop="1" thickBot="1" x14ac:dyDescent="0.25">
      <c r="B350" s="446"/>
      <c r="C350" s="459"/>
      <c r="D350" s="446"/>
      <c r="E350" s="459"/>
      <c r="F350" s="766"/>
      <c r="G350" s="222">
        <f>'Mapa de Risco'!F350</f>
        <v>0</v>
      </c>
      <c r="H350" s="222">
        <f>'Mapa de Risco'!H350</f>
        <v>0</v>
      </c>
      <c r="I350" s="770"/>
      <c r="J350" s="785"/>
    </row>
    <row r="351" spans="2:10" s="78" customFormat="1" ht="15.6" customHeight="1" thickTop="1" thickBot="1" x14ac:dyDescent="0.25">
      <c r="B351" s="446"/>
      <c r="C351" s="459"/>
      <c r="D351" s="447"/>
      <c r="E351" s="460"/>
      <c r="F351" s="766"/>
      <c r="G351" s="222">
        <f>'Mapa de Risco'!F351</f>
        <v>0</v>
      </c>
      <c r="H351" s="222">
        <f>'Mapa de Risco'!H351</f>
        <v>0</v>
      </c>
      <c r="I351" s="770"/>
      <c r="J351" s="786"/>
    </row>
    <row r="352" spans="2:10" s="78" customFormat="1" ht="15.6" customHeight="1" thickTop="1" thickBot="1" x14ac:dyDescent="0.25">
      <c r="B352" s="446"/>
      <c r="C352" s="459"/>
      <c r="D352" s="445" t="str">
        <f>'Mapa de Risco'!D352:D361</f>
        <v>FCS.03</v>
      </c>
      <c r="E352" s="470">
        <f>'Mapa de Risco'!E352:E361</f>
        <v>0</v>
      </c>
      <c r="F352" s="766" t="str">
        <f>'Mapa de Risco'!G352:G361</f>
        <v>Evento 35</v>
      </c>
      <c r="G352" s="222">
        <f>'Mapa de Risco'!F352</f>
        <v>0</v>
      </c>
      <c r="H352" s="222">
        <f>'Mapa de Risco'!H352</f>
        <v>0</v>
      </c>
      <c r="I352" s="770" t="str">
        <f>'Avaliar os Controles Existent.'!AD352:AD361</f>
        <v/>
      </c>
      <c r="J352" s="785"/>
    </row>
    <row r="353" spans="2:10" s="78" customFormat="1" ht="15.6" customHeight="1" thickTop="1" thickBot="1" x14ac:dyDescent="0.25">
      <c r="B353" s="446"/>
      <c r="C353" s="459"/>
      <c r="D353" s="446"/>
      <c r="E353" s="459"/>
      <c r="F353" s="766"/>
      <c r="G353" s="222">
        <f>'Mapa de Risco'!F353</f>
        <v>0</v>
      </c>
      <c r="H353" s="222">
        <f>'Mapa de Risco'!H353</f>
        <v>0</v>
      </c>
      <c r="I353" s="770"/>
      <c r="J353" s="785"/>
    </row>
    <row r="354" spans="2:10" s="78" customFormat="1" ht="15.6" customHeight="1" thickTop="1" thickBot="1" x14ac:dyDescent="0.25">
      <c r="B354" s="446"/>
      <c r="C354" s="459"/>
      <c r="D354" s="446"/>
      <c r="E354" s="459"/>
      <c r="F354" s="766"/>
      <c r="G354" s="222">
        <f>'Mapa de Risco'!F354</f>
        <v>0</v>
      </c>
      <c r="H354" s="222">
        <f>'Mapa de Risco'!H354</f>
        <v>0</v>
      </c>
      <c r="I354" s="770"/>
      <c r="J354" s="785"/>
    </row>
    <row r="355" spans="2:10" s="78" customFormat="1" ht="15.6" customHeight="1" thickTop="1" thickBot="1" x14ac:dyDescent="0.25">
      <c r="B355" s="446"/>
      <c r="C355" s="459"/>
      <c r="D355" s="446"/>
      <c r="E355" s="459"/>
      <c r="F355" s="766"/>
      <c r="G355" s="222">
        <f>'Mapa de Risco'!F355</f>
        <v>0</v>
      </c>
      <c r="H355" s="222">
        <f>'Mapa de Risco'!H355</f>
        <v>0</v>
      </c>
      <c r="I355" s="770"/>
      <c r="J355" s="785"/>
    </row>
    <row r="356" spans="2:10" s="78" customFormat="1" ht="15.6" customHeight="1" thickTop="1" thickBot="1" x14ac:dyDescent="0.25">
      <c r="B356" s="446"/>
      <c r="C356" s="459"/>
      <c r="D356" s="446"/>
      <c r="E356" s="459"/>
      <c r="F356" s="766"/>
      <c r="G356" s="222">
        <f>'Mapa de Risco'!F356</f>
        <v>0</v>
      </c>
      <c r="H356" s="222">
        <f>'Mapa de Risco'!H356</f>
        <v>0</v>
      </c>
      <c r="I356" s="770"/>
      <c r="J356" s="785"/>
    </row>
    <row r="357" spans="2:10" s="78" customFormat="1" ht="15.6" customHeight="1" thickTop="1" thickBot="1" x14ac:dyDescent="0.25">
      <c r="B357" s="446"/>
      <c r="C357" s="459"/>
      <c r="D357" s="446"/>
      <c r="E357" s="459"/>
      <c r="F357" s="766"/>
      <c r="G357" s="222">
        <f>'Mapa de Risco'!F357</f>
        <v>0</v>
      </c>
      <c r="H357" s="222">
        <f>'Mapa de Risco'!H357</f>
        <v>0</v>
      </c>
      <c r="I357" s="770"/>
      <c r="J357" s="785"/>
    </row>
    <row r="358" spans="2:10" s="78" customFormat="1" ht="15.6" customHeight="1" thickTop="1" thickBot="1" x14ac:dyDescent="0.25">
      <c r="B358" s="446"/>
      <c r="C358" s="459"/>
      <c r="D358" s="446"/>
      <c r="E358" s="459"/>
      <c r="F358" s="766"/>
      <c r="G358" s="222">
        <f>'Mapa de Risco'!F358</f>
        <v>0</v>
      </c>
      <c r="H358" s="222">
        <f>'Mapa de Risco'!H358</f>
        <v>0</v>
      </c>
      <c r="I358" s="770"/>
      <c r="J358" s="785"/>
    </row>
    <row r="359" spans="2:10" s="78" customFormat="1" ht="15.6" customHeight="1" thickTop="1" thickBot="1" x14ac:dyDescent="0.25">
      <c r="B359" s="446"/>
      <c r="C359" s="459"/>
      <c r="D359" s="446"/>
      <c r="E359" s="459"/>
      <c r="F359" s="766"/>
      <c r="G359" s="222">
        <f>'Mapa de Risco'!F359</f>
        <v>0</v>
      </c>
      <c r="H359" s="222">
        <f>'Mapa de Risco'!H359</f>
        <v>0</v>
      </c>
      <c r="I359" s="770"/>
      <c r="J359" s="785"/>
    </row>
    <row r="360" spans="2:10" s="78" customFormat="1" ht="15.6" customHeight="1" thickTop="1" thickBot="1" x14ac:dyDescent="0.25">
      <c r="B360" s="446"/>
      <c r="C360" s="459"/>
      <c r="D360" s="446"/>
      <c r="E360" s="459"/>
      <c r="F360" s="766"/>
      <c r="G360" s="222">
        <f>'Mapa de Risco'!F360</f>
        <v>0</v>
      </c>
      <c r="H360" s="222">
        <f>'Mapa de Risco'!H360</f>
        <v>0</v>
      </c>
      <c r="I360" s="770"/>
      <c r="J360" s="785"/>
    </row>
    <row r="361" spans="2:10" s="78" customFormat="1" ht="15.6" customHeight="1" thickTop="1" thickBot="1" x14ac:dyDescent="0.25">
      <c r="B361" s="446"/>
      <c r="C361" s="459"/>
      <c r="D361" s="447"/>
      <c r="E361" s="460"/>
      <c r="F361" s="766"/>
      <c r="G361" s="222">
        <f>'Mapa de Risco'!F361</f>
        <v>0</v>
      </c>
      <c r="H361" s="222">
        <f>'Mapa de Risco'!H361</f>
        <v>0</v>
      </c>
      <c r="I361" s="770"/>
      <c r="J361" s="786"/>
    </row>
    <row r="362" spans="2:10" s="78" customFormat="1" ht="15.6" customHeight="1" thickTop="1" thickBot="1" x14ac:dyDescent="0.25">
      <c r="B362" s="446"/>
      <c r="C362" s="459"/>
      <c r="D362" s="445" t="str">
        <f>'Mapa de Risco'!D362:D371</f>
        <v>FCS.04</v>
      </c>
      <c r="E362" s="470">
        <f>'Mapa de Risco'!E362:E371</f>
        <v>0</v>
      </c>
      <c r="F362" s="766" t="str">
        <f>'Mapa de Risco'!G362:G371</f>
        <v>Evento 36</v>
      </c>
      <c r="G362" s="222">
        <f>'Mapa de Risco'!F362</f>
        <v>0</v>
      </c>
      <c r="H362" s="222">
        <f>'Mapa de Risco'!H362</f>
        <v>0</v>
      </c>
      <c r="I362" s="770" t="str">
        <f>'Avaliar os Controles Existent.'!AD362:AD371</f>
        <v/>
      </c>
      <c r="J362" s="785"/>
    </row>
    <row r="363" spans="2:10" s="78" customFormat="1" ht="15.6" customHeight="1" thickTop="1" thickBot="1" x14ac:dyDescent="0.25">
      <c r="B363" s="446"/>
      <c r="C363" s="459"/>
      <c r="D363" s="446"/>
      <c r="E363" s="459"/>
      <c r="F363" s="766"/>
      <c r="G363" s="222">
        <f>'Mapa de Risco'!F363</f>
        <v>0</v>
      </c>
      <c r="H363" s="222">
        <f>'Mapa de Risco'!H363</f>
        <v>0</v>
      </c>
      <c r="I363" s="770"/>
      <c r="J363" s="785"/>
    </row>
    <row r="364" spans="2:10" s="78" customFormat="1" ht="15.6" customHeight="1" thickTop="1" thickBot="1" x14ac:dyDescent="0.25">
      <c r="B364" s="446"/>
      <c r="C364" s="459"/>
      <c r="D364" s="446"/>
      <c r="E364" s="459"/>
      <c r="F364" s="766"/>
      <c r="G364" s="222">
        <f>'Mapa de Risco'!F364</f>
        <v>0</v>
      </c>
      <c r="H364" s="222">
        <f>'Mapa de Risco'!H364</f>
        <v>0</v>
      </c>
      <c r="I364" s="770"/>
      <c r="J364" s="785"/>
    </row>
    <row r="365" spans="2:10" s="78" customFormat="1" ht="15.6" customHeight="1" thickTop="1" thickBot="1" x14ac:dyDescent="0.25">
      <c r="B365" s="446"/>
      <c r="C365" s="459"/>
      <c r="D365" s="446"/>
      <c r="E365" s="459"/>
      <c r="F365" s="766"/>
      <c r="G365" s="222">
        <f>'Mapa de Risco'!F365</f>
        <v>0</v>
      </c>
      <c r="H365" s="222">
        <f>'Mapa de Risco'!H365</f>
        <v>0</v>
      </c>
      <c r="I365" s="770"/>
      <c r="J365" s="785"/>
    </row>
    <row r="366" spans="2:10" s="78" customFormat="1" ht="15.6" customHeight="1" thickTop="1" thickBot="1" x14ac:dyDescent="0.25">
      <c r="B366" s="446"/>
      <c r="C366" s="459"/>
      <c r="D366" s="446"/>
      <c r="E366" s="459"/>
      <c r="F366" s="766"/>
      <c r="G366" s="222">
        <f>'Mapa de Risco'!F366</f>
        <v>0</v>
      </c>
      <c r="H366" s="222">
        <f>'Mapa de Risco'!H366</f>
        <v>0</v>
      </c>
      <c r="I366" s="770"/>
      <c r="J366" s="785"/>
    </row>
    <row r="367" spans="2:10" s="78" customFormat="1" ht="15.6" customHeight="1" thickTop="1" thickBot="1" x14ac:dyDescent="0.25">
      <c r="B367" s="446"/>
      <c r="C367" s="459"/>
      <c r="D367" s="446"/>
      <c r="E367" s="459"/>
      <c r="F367" s="766"/>
      <c r="G367" s="222">
        <f>'Mapa de Risco'!F367</f>
        <v>0</v>
      </c>
      <c r="H367" s="222">
        <f>'Mapa de Risco'!H367</f>
        <v>0</v>
      </c>
      <c r="I367" s="770"/>
      <c r="J367" s="785"/>
    </row>
    <row r="368" spans="2:10" s="78" customFormat="1" ht="15.6" customHeight="1" thickTop="1" thickBot="1" x14ac:dyDescent="0.25">
      <c r="B368" s="446"/>
      <c r="C368" s="459"/>
      <c r="D368" s="446"/>
      <c r="E368" s="459"/>
      <c r="F368" s="766"/>
      <c r="G368" s="222">
        <f>'Mapa de Risco'!F368</f>
        <v>0</v>
      </c>
      <c r="H368" s="222">
        <f>'Mapa de Risco'!H368</f>
        <v>0</v>
      </c>
      <c r="I368" s="770"/>
      <c r="J368" s="785"/>
    </row>
    <row r="369" spans="2:10" s="78" customFormat="1" ht="15.6" customHeight="1" thickTop="1" thickBot="1" x14ac:dyDescent="0.25">
      <c r="B369" s="446"/>
      <c r="C369" s="459"/>
      <c r="D369" s="446"/>
      <c r="E369" s="459"/>
      <c r="F369" s="766"/>
      <c r="G369" s="222">
        <f>'Mapa de Risco'!F369</f>
        <v>0</v>
      </c>
      <c r="H369" s="222">
        <f>'Mapa de Risco'!H369</f>
        <v>0</v>
      </c>
      <c r="I369" s="770"/>
      <c r="J369" s="785"/>
    </row>
    <row r="370" spans="2:10" s="78" customFormat="1" ht="15.6" customHeight="1" thickTop="1" thickBot="1" x14ac:dyDescent="0.25">
      <c r="B370" s="446"/>
      <c r="C370" s="459"/>
      <c r="D370" s="446"/>
      <c r="E370" s="459"/>
      <c r="F370" s="766"/>
      <c r="G370" s="222">
        <f>'Mapa de Risco'!F370</f>
        <v>0</v>
      </c>
      <c r="H370" s="222">
        <f>'Mapa de Risco'!H370</f>
        <v>0</v>
      </c>
      <c r="I370" s="770"/>
      <c r="J370" s="785"/>
    </row>
    <row r="371" spans="2:10" s="78" customFormat="1" ht="15.6" customHeight="1" thickTop="1" thickBot="1" x14ac:dyDescent="0.25">
      <c r="B371" s="446"/>
      <c r="C371" s="459"/>
      <c r="D371" s="447"/>
      <c r="E371" s="460"/>
      <c r="F371" s="766"/>
      <c r="G371" s="222">
        <f>'Mapa de Risco'!F371</f>
        <v>0</v>
      </c>
      <c r="H371" s="222">
        <f>'Mapa de Risco'!H371</f>
        <v>0</v>
      </c>
      <c r="I371" s="770"/>
      <c r="J371" s="786"/>
    </row>
    <row r="372" spans="2:10" s="78" customFormat="1" ht="15.6" customHeight="1" thickTop="1" thickBot="1" x14ac:dyDescent="0.25">
      <c r="B372" s="446"/>
      <c r="C372" s="459"/>
      <c r="D372" s="445" t="str">
        <f>'Mapa de Risco'!D372:D381</f>
        <v>FCS.05</v>
      </c>
      <c r="E372" s="470">
        <f>'Mapa de Risco'!E372:E381</f>
        <v>0</v>
      </c>
      <c r="F372" s="766" t="str">
        <f>'Mapa de Risco'!G372:G381</f>
        <v>Evento 37</v>
      </c>
      <c r="G372" s="222">
        <f>'Mapa de Risco'!F372</f>
        <v>0</v>
      </c>
      <c r="H372" s="222">
        <f>'Mapa de Risco'!H372</f>
        <v>0</v>
      </c>
      <c r="I372" s="770" t="str">
        <f>'Avaliar os Controles Existent.'!AD372:AD381</f>
        <v/>
      </c>
      <c r="J372" s="785"/>
    </row>
    <row r="373" spans="2:10" s="78" customFormat="1" ht="15.6" customHeight="1" thickTop="1" thickBot="1" x14ac:dyDescent="0.25">
      <c r="B373" s="446"/>
      <c r="C373" s="459"/>
      <c r="D373" s="446"/>
      <c r="E373" s="459"/>
      <c r="F373" s="766"/>
      <c r="G373" s="222">
        <f>'Mapa de Risco'!F373</f>
        <v>0</v>
      </c>
      <c r="H373" s="222">
        <f>'Mapa de Risco'!H373</f>
        <v>0</v>
      </c>
      <c r="I373" s="770"/>
      <c r="J373" s="785"/>
    </row>
    <row r="374" spans="2:10" s="78" customFormat="1" ht="15.6" customHeight="1" thickTop="1" thickBot="1" x14ac:dyDescent="0.25">
      <c r="B374" s="446"/>
      <c r="C374" s="459"/>
      <c r="D374" s="446"/>
      <c r="E374" s="459"/>
      <c r="F374" s="766"/>
      <c r="G374" s="222">
        <f>'Mapa de Risco'!F374</f>
        <v>0</v>
      </c>
      <c r="H374" s="222">
        <f>'Mapa de Risco'!H374</f>
        <v>0</v>
      </c>
      <c r="I374" s="770"/>
      <c r="J374" s="785"/>
    </row>
    <row r="375" spans="2:10" s="78" customFormat="1" ht="15.6" customHeight="1" thickTop="1" thickBot="1" x14ac:dyDescent="0.25">
      <c r="B375" s="446"/>
      <c r="C375" s="459"/>
      <c r="D375" s="446"/>
      <c r="E375" s="459"/>
      <c r="F375" s="766"/>
      <c r="G375" s="222">
        <f>'Mapa de Risco'!F375</f>
        <v>0</v>
      </c>
      <c r="H375" s="222">
        <f>'Mapa de Risco'!H375</f>
        <v>0</v>
      </c>
      <c r="I375" s="770"/>
      <c r="J375" s="785"/>
    </row>
    <row r="376" spans="2:10" s="78" customFormat="1" ht="15.6" customHeight="1" thickTop="1" thickBot="1" x14ac:dyDescent="0.25">
      <c r="B376" s="446"/>
      <c r="C376" s="459"/>
      <c r="D376" s="446"/>
      <c r="E376" s="459"/>
      <c r="F376" s="766"/>
      <c r="G376" s="222">
        <f>'Mapa de Risco'!F376</f>
        <v>0</v>
      </c>
      <c r="H376" s="222">
        <f>'Mapa de Risco'!H376</f>
        <v>0</v>
      </c>
      <c r="I376" s="770"/>
      <c r="J376" s="785"/>
    </row>
    <row r="377" spans="2:10" s="78" customFormat="1" ht="15.6" customHeight="1" thickTop="1" thickBot="1" x14ac:dyDescent="0.25">
      <c r="B377" s="446"/>
      <c r="C377" s="459"/>
      <c r="D377" s="446"/>
      <c r="E377" s="459"/>
      <c r="F377" s="766"/>
      <c r="G377" s="222">
        <f>'Mapa de Risco'!F377</f>
        <v>0</v>
      </c>
      <c r="H377" s="222">
        <f>'Mapa de Risco'!H377</f>
        <v>0</v>
      </c>
      <c r="I377" s="770"/>
      <c r="J377" s="785"/>
    </row>
    <row r="378" spans="2:10" s="78" customFormat="1" ht="15.6" customHeight="1" thickTop="1" thickBot="1" x14ac:dyDescent="0.25">
      <c r="B378" s="446"/>
      <c r="C378" s="459"/>
      <c r="D378" s="446"/>
      <c r="E378" s="459"/>
      <c r="F378" s="766"/>
      <c r="G378" s="222">
        <f>'Mapa de Risco'!F378</f>
        <v>0</v>
      </c>
      <c r="H378" s="222">
        <f>'Mapa de Risco'!H378</f>
        <v>0</v>
      </c>
      <c r="I378" s="770"/>
      <c r="J378" s="785"/>
    </row>
    <row r="379" spans="2:10" s="78" customFormat="1" ht="15.6" customHeight="1" thickTop="1" thickBot="1" x14ac:dyDescent="0.25">
      <c r="B379" s="446"/>
      <c r="C379" s="459"/>
      <c r="D379" s="446"/>
      <c r="E379" s="459"/>
      <c r="F379" s="766"/>
      <c r="G379" s="222">
        <f>'Mapa de Risco'!F379</f>
        <v>0</v>
      </c>
      <c r="H379" s="222">
        <f>'Mapa de Risco'!H379</f>
        <v>0</v>
      </c>
      <c r="I379" s="770"/>
      <c r="J379" s="785"/>
    </row>
    <row r="380" spans="2:10" s="78" customFormat="1" ht="15.6" customHeight="1" thickTop="1" thickBot="1" x14ac:dyDescent="0.25">
      <c r="B380" s="446"/>
      <c r="C380" s="459"/>
      <c r="D380" s="446"/>
      <c r="E380" s="459"/>
      <c r="F380" s="766"/>
      <c r="G380" s="222">
        <f>'Mapa de Risco'!F380</f>
        <v>0</v>
      </c>
      <c r="H380" s="222">
        <f>'Mapa de Risco'!H380</f>
        <v>0</v>
      </c>
      <c r="I380" s="770"/>
      <c r="J380" s="785"/>
    </row>
    <row r="381" spans="2:10" s="78" customFormat="1" ht="15.6" customHeight="1" thickTop="1" thickBot="1" x14ac:dyDescent="0.25">
      <c r="B381" s="446"/>
      <c r="C381" s="459"/>
      <c r="D381" s="447"/>
      <c r="E381" s="460"/>
      <c r="F381" s="766"/>
      <c r="G381" s="222">
        <f>'Mapa de Risco'!F381</f>
        <v>0</v>
      </c>
      <c r="H381" s="222">
        <f>'Mapa de Risco'!H381</f>
        <v>0</v>
      </c>
      <c r="I381" s="770"/>
      <c r="J381" s="786"/>
    </row>
    <row r="382" spans="2:10" s="78" customFormat="1" ht="15.6" customHeight="1" thickTop="1" thickBot="1" x14ac:dyDescent="0.25">
      <c r="B382" s="446"/>
      <c r="C382" s="459"/>
      <c r="D382" s="445" t="str">
        <f>'Mapa de Risco'!D382:D391</f>
        <v>FCS.06</v>
      </c>
      <c r="E382" s="470">
        <f>'Mapa de Risco'!E382:E391</f>
        <v>0</v>
      </c>
      <c r="F382" s="766" t="str">
        <f>'Mapa de Risco'!G382:G391</f>
        <v>Evento 38</v>
      </c>
      <c r="G382" s="222">
        <f>'Mapa de Risco'!F382</f>
        <v>0</v>
      </c>
      <c r="H382" s="222">
        <f>'Mapa de Risco'!H382</f>
        <v>0</v>
      </c>
      <c r="I382" s="770" t="str">
        <f>'Avaliar os Controles Existent.'!AD382:AD391</f>
        <v/>
      </c>
      <c r="J382" s="785"/>
    </row>
    <row r="383" spans="2:10" s="78" customFormat="1" ht="15.6" customHeight="1" thickTop="1" thickBot="1" x14ac:dyDescent="0.25">
      <c r="B383" s="446"/>
      <c r="C383" s="459"/>
      <c r="D383" s="446"/>
      <c r="E383" s="459"/>
      <c r="F383" s="766"/>
      <c r="G383" s="222">
        <f>'Mapa de Risco'!F383</f>
        <v>0</v>
      </c>
      <c r="H383" s="222">
        <f>'Mapa de Risco'!H383</f>
        <v>0</v>
      </c>
      <c r="I383" s="770"/>
      <c r="J383" s="785"/>
    </row>
    <row r="384" spans="2:10" s="78" customFormat="1" ht="15.6" customHeight="1" thickTop="1" thickBot="1" x14ac:dyDescent="0.25">
      <c r="B384" s="446"/>
      <c r="C384" s="459"/>
      <c r="D384" s="446"/>
      <c r="E384" s="459"/>
      <c r="F384" s="766"/>
      <c r="G384" s="222">
        <f>'Mapa de Risco'!F384</f>
        <v>0</v>
      </c>
      <c r="H384" s="222">
        <f>'Mapa de Risco'!H384</f>
        <v>0</v>
      </c>
      <c r="I384" s="770"/>
      <c r="J384" s="785"/>
    </row>
    <row r="385" spans="2:10" s="78" customFormat="1" ht="15.6" customHeight="1" thickTop="1" thickBot="1" x14ac:dyDescent="0.25">
      <c r="B385" s="446"/>
      <c r="C385" s="459"/>
      <c r="D385" s="446"/>
      <c r="E385" s="459"/>
      <c r="F385" s="766"/>
      <c r="G385" s="222">
        <f>'Mapa de Risco'!F385</f>
        <v>0</v>
      </c>
      <c r="H385" s="222">
        <f>'Mapa de Risco'!H385</f>
        <v>0</v>
      </c>
      <c r="I385" s="770"/>
      <c r="J385" s="785"/>
    </row>
    <row r="386" spans="2:10" s="78" customFormat="1" ht="15.6" customHeight="1" thickTop="1" thickBot="1" x14ac:dyDescent="0.25">
      <c r="B386" s="446"/>
      <c r="C386" s="459"/>
      <c r="D386" s="446"/>
      <c r="E386" s="459"/>
      <c r="F386" s="766"/>
      <c r="G386" s="222">
        <f>'Mapa de Risco'!F386</f>
        <v>0</v>
      </c>
      <c r="H386" s="222">
        <f>'Mapa de Risco'!H386</f>
        <v>0</v>
      </c>
      <c r="I386" s="770"/>
      <c r="J386" s="785"/>
    </row>
    <row r="387" spans="2:10" s="78" customFormat="1" ht="15.6" customHeight="1" thickTop="1" thickBot="1" x14ac:dyDescent="0.25">
      <c r="B387" s="446"/>
      <c r="C387" s="459"/>
      <c r="D387" s="446"/>
      <c r="E387" s="459"/>
      <c r="F387" s="766"/>
      <c r="G387" s="222">
        <f>'Mapa de Risco'!F387</f>
        <v>0</v>
      </c>
      <c r="H387" s="222">
        <f>'Mapa de Risco'!H387</f>
        <v>0</v>
      </c>
      <c r="I387" s="770"/>
      <c r="J387" s="785"/>
    </row>
    <row r="388" spans="2:10" s="78" customFormat="1" ht="15.6" customHeight="1" thickTop="1" thickBot="1" x14ac:dyDescent="0.25">
      <c r="B388" s="446"/>
      <c r="C388" s="459"/>
      <c r="D388" s="446"/>
      <c r="E388" s="459"/>
      <c r="F388" s="766"/>
      <c r="G388" s="222">
        <f>'Mapa de Risco'!F388</f>
        <v>0</v>
      </c>
      <c r="H388" s="222">
        <f>'Mapa de Risco'!H388</f>
        <v>0</v>
      </c>
      <c r="I388" s="770"/>
      <c r="J388" s="785"/>
    </row>
    <row r="389" spans="2:10" s="78" customFormat="1" ht="15.6" customHeight="1" thickTop="1" thickBot="1" x14ac:dyDescent="0.25">
      <c r="B389" s="446"/>
      <c r="C389" s="459"/>
      <c r="D389" s="446"/>
      <c r="E389" s="459"/>
      <c r="F389" s="766"/>
      <c r="G389" s="222">
        <f>'Mapa de Risco'!F389</f>
        <v>0</v>
      </c>
      <c r="H389" s="222">
        <f>'Mapa de Risco'!H389</f>
        <v>0</v>
      </c>
      <c r="I389" s="770"/>
      <c r="J389" s="785"/>
    </row>
    <row r="390" spans="2:10" s="78" customFormat="1" ht="15.6" customHeight="1" thickTop="1" thickBot="1" x14ac:dyDescent="0.25">
      <c r="B390" s="446"/>
      <c r="C390" s="459"/>
      <c r="D390" s="446"/>
      <c r="E390" s="459"/>
      <c r="F390" s="766"/>
      <c r="G390" s="222">
        <f>'Mapa de Risco'!F390</f>
        <v>0</v>
      </c>
      <c r="H390" s="222">
        <f>'Mapa de Risco'!H390</f>
        <v>0</v>
      </c>
      <c r="I390" s="770"/>
      <c r="J390" s="785"/>
    </row>
    <row r="391" spans="2:10" s="78" customFormat="1" ht="15.6" customHeight="1" thickTop="1" thickBot="1" x14ac:dyDescent="0.25">
      <c r="B391" s="446"/>
      <c r="C391" s="459"/>
      <c r="D391" s="447"/>
      <c r="E391" s="460"/>
      <c r="F391" s="766"/>
      <c r="G391" s="222">
        <f>'Mapa de Risco'!F391</f>
        <v>0</v>
      </c>
      <c r="H391" s="222">
        <f>'Mapa de Risco'!H391</f>
        <v>0</v>
      </c>
      <c r="I391" s="770"/>
      <c r="J391" s="786"/>
    </row>
    <row r="392" spans="2:10" s="78" customFormat="1" ht="15.6" customHeight="1" thickTop="1" thickBot="1" x14ac:dyDescent="0.25">
      <c r="B392" s="446"/>
      <c r="C392" s="459"/>
      <c r="D392" s="445" t="str">
        <f>'Mapa de Risco'!D392:D401</f>
        <v>FCS.07</v>
      </c>
      <c r="E392" s="470">
        <f>'Mapa de Risco'!E392:E401</f>
        <v>0</v>
      </c>
      <c r="F392" s="766" t="str">
        <f>'Mapa de Risco'!G392:G401</f>
        <v>Evento 39</v>
      </c>
      <c r="G392" s="222">
        <f>'Mapa de Risco'!F392</f>
        <v>0</v>
      </c>
      <c r="H392" s="222">
        <f>'Mapa de Risco'!H392</f>
        <v>0</v>
      </c>
      <c r="I392" s="770" t="str">
        <f>'Avaliar os Controles Existent.'!AD392:AD401</f>
        <v/>
      </c>
      <c r="J392" s="785"/>
    </row>
    <row r="393" spans="2:10" s="78" customFormat="1" ht="15.6" customHeight="1" thickTop="1" thickBot="1" x14ac:dyDescent="0.25">
      <c r="B393" s="446"/>
      <c r="C393" s="459"/>
      <c r="D393" s="446"/>
      <c r="E393" s="459"/>
      <c r="F393" s="766"/>
      <c r="G393" s="222">
        <f>'Mapa de Risco'!F393</f>
        <v>0</v>
      </c>
      <c r="H393" s="222">
        <f>'Mapa de Risco'!H393</f>
        <v>0</v>
      </c>
      <c r="I393" s="770"/>
      <c r="J393" s="785"/>
    </row>
    <row r="394" spans="2:10" s="78" customFormat="1" ht="15.6" customHeight="1" thickTop="1" thickBot="1" x14ac:dyDescent="0.25">
      <c r="B394" s="446"/>
      <c r="C394" s="459"/>
      <c r="D394" s="446"/>
      <c r="E394" s="459"/>
      <c r="F394" s="766"/>
      <c r="G394" s="222">
        <f>'Mapa de Risco'!F394</f>
        <v>0</v>
      </c>
      <c r="H394" s="222">
        <f>'Mapa de Risco'!H394</f>
        <v>0</v>
      </c>
      <c r="I394" s="770"/>
      <c r="J394" s="785"/>
    </row>
    <row r="395" spans="2:10" s="78" customFormat="1" ht="15.6" customHeight="1" thickTop="1" thickBot="1" x14ac:dyDescent="0.25">
      <c r="B395" s="446"/>
      <c r="C395" s="459"/>
      <c r="D395" s="446"/>
      <c r="E395" s="459"/>
      <c r="F395" s="766"/>
      <c r="G395" s="222">
        <f>'Mapa de Risco'!F395</f>
        <v>0</v>
      </c>
      <c r="H395" s="222">
        <f>'Mapa de Risco'!H395</f>
        <v>0</v>
      </c>
      <c r="I395" s="770"/>
      <c r="J395" s="785"/>
    </row>
    <row r="396" spans="2:10" s="78" customFormat="1" ht="15.6" customHeight="1" thickTop="1" thickBot="1" x14ac:dyDescent="0.25">
      <c r="B396" s="446"/>
      <c r="C396" s="459"/>
      <c r="D396" s="446"/>
      <c r="E396" s="459"/>
      <c r="F396" s="766"/>
      <c r="G396" s="222">
        <f>'Mapa de Risco'!F396</f>
        <v>0</v>
      </c>
      <c r="H396" s="222">
        <f>'Mapa de Risco'!H396</f>
        <v>0</v>
      </c>
      <c r="I396" s="770"/>
      <c r="J396" s="785"/>
    </row>
    <row r="397" spans="2:10" s="78" customFormat="1" ht="15.6" customHeight="1" thickTop="1" thickBot="1" x14ac:dyDescent="0.25">
      <c r="B397" s="446"/>
      <c r="C397" s="459"/>
      <c r="D397" s="446"/>
      <c r="E397" s="459"/>
      <c r="F397" s="766"/>
      <c r="G397" s="222">
        <f>'Mapa de Risco'!F397</f>
        <v>0</v>
      </c>
      <c r="H397" s="222">
        <f>'Mapa de Risco'!H397</f>
        <v>0</v>
      </c>
      <c r="I397" s="770"/>
      <c r="J397" s="785"/>
    </row>
    <row r="398" spans="2:10" s="78" customFormat="1" ht="15.6" customHeight="1" thickTop="1" thickBot="1" x14ac:dyDescent="0.25">
      <c r="B398" s="446"/>
      <c r="C398" s="459"/>
      <c r="D398" s="446"/>
      <c r="E398" s="459"/>
      <c r="F398" s="766"/>
      <c r="G398" s="222">
        <f>'Mapa de Risco'!F398</f>
        <v>0</v>
      </c>
      <c r="H398" s="222">
        <f>'Mapa de Risco'!H398</f>
        <v>0</v>
      </c>
      <c r="I398" s="770"/>
      <c r="J398" s="785"/>
    </row>
    <row r="399" spans="2:10" s="78" customFormat="1" ht="15.6" customHeight="1" thickTop="1" thickBot="1" x14ac:dyDescent="0.25">
      <c r="B399" s="446"/>
      <c r="C399" s="459"/>
      <c r="D399" s="446"/>
      <c r="E399" s="459"/>
      <c r="F399" s="766"/>
      <c r="G399" s="222">
        <f>'Mapa de Risco'!F399</f>
        <v>0</v>
      </c>
      <c r="H399" s="222">
        <f>'Mapa de Risco'!H399</f>
        <v>0</v>
      </c>
      <c r="I399" s="770"/>
      <c r="J399" s="785"/>
    </row>
    <row r="400" spans="2:10" s="78" customFormat="1" ht="15.6" customHeight="1" thickTop="1" thickBot="1" x14ac:dyDescent="0.25">
      <c r="B400" s="446"/>
      <c r="C400" s="459"/>
      <c r="D400" s="446"/>
      <c r="E400" s="459"/>
      <c r="F400" s="766"/>
      <c r="G400" s="222">
        <f>'Mapa de Risco'!F400</f>
        <v>0</v>
      </c>
      <c r="H400" s="222">
        <f>'Mapa de Risco'!H400</f>
        <v>0</v>
      </c>
      <c r="I400" s="770"/>
      <c r="J400" s="785"/>
    </row>
    <row r="401" spans="2:10" s="78" customFormat="1" ht="15.6" customHeight="1" thickTop="1" thickBot="1" x14ac:dyDescent="0.25">
      <c r="B401" s="446"/>
      <c r="C401" s="459"/>
      <c r="D401" s="447"/>
      <c r="E401" s="460"/>
      <c r="F401" s="766"/>
      <c r="G401" s="222">
        <f>'Mapa de Risco'!F401</f>
        <v>0</v>
      </c>
      <c r="H401" s="222">
        <f>'Mapa de Risco'!H401</f>
        <v>0</v>
      </c>
      <c r="I401" s="770"/>
      <c r="J401" s="786"/>
    </row>
    <row r="402" spans="2:10" s="78" customFormat="1" ht="15.6" customHeight="1" thickTop="1" thickBot="1" x14ac:dyDescent="0.25">
      <c r="B402" s="446"/>
      <c r="C402" s="459"/>
      <c r="D402" s="445" t="str">
        <f>'Mapa de Risco'!D402:D411</f>
        <v>FCS.08</v>
      </c>
      <c r="E402" s="470">
        <f>'Mapa de Risco'!E402:E411</f>
        <v>0</v>
      </c>
      <c r="F402" s="766" t="str">
        <f>'Mapa de Risco'!G402:G411</f>
        <v>Evento 40</v>
      </c>
      <c r="G402" s="222">
        <f>'Mapa de Risco'!F402</f>
        <v>0</v>
      </c>
      <c r="H402" s="222">
        <f>'Mapa de Risco'!H402</f>
        <v>0</v>
      </c>
      <c r="I402" s="770" t="str">
        <f>'Avaliar os Controles Existent.'!AD402:AD411</f>
        <v/>
      </c>
      <c r="J402" s="785"/>
    </row>
    <row r="403" spans="2:10" s="78" customFormat="1" ht="15.6" customHeight="1" thickTop="1" thickBot="1" x14ac:dyDescent="0.25">
      <c r="B403" s="446"/>
      <c r="C403" s="459"/>
      <c r="D403" s="446"/>
      <c r="E403" s="459"/>
      <c r="F403" s="766"/>
      <c r="G403" s="222">
        <f>'Mapa de Risco'!F403</f>
        <v>0</v>
      </c>
      <c r="H403" s="222">
        <f>'Mapa de Risco'!H403</f>
        <v>0</v>
      </c>
      <c r="I403" s="770"/>
      <c r="J403" s="785"/>
    </row>
    <row r="404" spans="2:10" s="78" customFormat="1" ht="15.6" customHeight="1" thickTop="1" thickBot="1" x14ac:dyDescent="0.25">
      <c r="B404" s="446"/>
      <c r="C404" s="459"/>
      <c r="D404" s="446"/>
      <c r="E404" s="459"/>
      <c r="F404" s="766"/>
      <c r="G404" s="222">
        <f>'Mapa de Risco'!F404</f>
        <v>0</v>
      </c>
      <c r="H404" s="222">
        <f>'Mapa de Risco'!H404</f>
        <v>0</v>
      </c>
      <c r="I404" s="770"/>
      <c r="J404" s="785"/>
    </row>
    <row r="405" spans="2:10" s="78" customFormat="1" ht="15.6" customHeight="1" thickTop="1" thickBot="1" x14ac:dyDescent="0.25">
      <c r="B405" s="446"/>
      <c r="C405" s="459"/>
      <c r="D405" s="446"/>
      <c r="E405" s="459"/>
      <c r="F405" s="766"/>
      <c r="G405" s="222">
        <f>'Mapa de Risco'!F405</f>
        <v>0</v>
      </c>
      <c r="H405" s="222">
        <f>'Mapa de Risco'!H405</f>
        <v>0</v>
      </c>
      <c r="I405" s="770"/>
      <c r="J405" s="785"/>
    </row>
    <row r="406" spans="2:10" s="78" customFormat="1" ht="15.6" customHeight="1" thickTop="1" thickBot="1" x14ac:dyDescent="0.25">
      <c r="B406" s="446"/>
      <c r="C406" s="459"/>
      <c r="D406" s="446"/>
      <c r="E406" s="459"/>
      <c r="F406" s="766"/>
      <c r="G406" s="222">
        <f>'Mapa de Risco'!F406</f>
        <v>0</v>
      </c>
      <c r="H406" s="222">
        <f>'Mapa de Risco'!H406</f>
        <v>0</v>
      </c>
      <c r="I406" s="770"/>
      <c r="J406" s="785"/>
    </row>
    <row r="407" spans="2:10" s="78" customFormat="1" ht="15.6" customHeight="1" thickTop="1" thickBot="1" x14ac:dyDescent="0.25">
      <c r="B407" s="446"/>
      <c r="C407" s="459"/>
      <c r="D407" s="446"/>
      <c r="E407" s="459"/>
      <c r="F407" s="766"/>
      <c r="G407" s="222">
        <f>'Mapa de Risco'!F407</f>
        <v>0</v>
      </c>
      <c r="H407" s="222">
        <f>'Mapa de Risco'!H407</f>
        <v>0</v>
      </c>
      <c r="I407" s="770"/>
      <c r="J407" s="785"/>
    </row>
    <row r="408" spans="2:10" s="78" customFormat="1" ht="15.6" customHeight="1" thickTop="1" thickBot="1" x14ac:dyDescent="0.25">
      <c r="B408" s="446"/>
      <c r="C408" s="459"/>
      <c r="D408" s="446"/>
      <c r="E408" s="459"/>
      <c r="F408" s="766"/>
      <c r="G408" s="222">
        <f>'Mapa de Risco'!F408</f>
        <v>0</v>
      </c>
      <c r="H408" s="222">
        <f>'Mapa de Risco'!H408</f>
        <v>0</v>
      </c>
      <c r="I408" s="770"/>
      <c r="J408" s="785"/>
    </row>
    <row r="409" spans="2:10" s="78" customFormat="1" ht="15.6" customHeight="1" thickTop="1" thickBot="1" x14ac:dyDescent="0.25">
      <c r="B409" s="446"/>
      <c r="C409" s="459"/>
      <c r="D409" s="446"/>
      <c r="E409" s="459"/>
      <c r="F409" s="766"/>
      <c r="G409" s="222">
        <f>'Mapa de Risco'!F409</f>
        <v>0</v>
      </c>
      <c r="H409" s="222">
        <f>'Mapa de Risco'!H409</f>
        <v>0</v>
      </c>
      <c r="I409" s="770"/>
      <c r="J409" s="785"/>
    </row>
    <row r="410" spans="2:10" s="78" customFormat="1" ht="15.6" customHeight="1" thickTop="1" thickBot="1" x14ac:dyDescent="0.25">
      <c r="B410" s="446"/>
      <c r="C410" s="459"/>
      <c r="D410" s="446"/>
      <c r="E410" s="459"/>
      <c r="F410" s="766"/>
      <c r="G410" s="222">
        <f>'Mapa de Risco'!F410</f>
        <v>0</v>
      </c>
      <c r="H410" s="222">
        <f>'Mapa de Risco'!H410</f>
        <v>0</v>
      </c>
      <c r="I410" s="770"/>
      <c r="J410" s="785"/>
    </row>
    <row r="411" spans="2:10" s="78" customFormat="1" ht="15.6" customHeight="1" thickTop="1" thickBot="1" x14ac:dyDescent="0.25">
      <c r="B411" s="447"/>
      <c r="C411" s="460"/>
      <c r="D411" s="447"/>
      <c r="E411" s="460"/>
      <c r="F411" s="766"/>
      <c r="G411" s="222">
        <f>'Mapa de Risco'!F411</f>
        <v>0</v>
      </c>
      <c r="H411" s="222">
        <f>'Mapa de Risco'!H411</f>
        <v>0</v>
      </c>
      <c r="I411" s="770"/>
      <c r="J411" s="786"/>
    </row>
    <row r="412" spans="2:10" s="78" customFormat="1" ht="15.6" customHeight="1" thickTop="1" thickBot="1" x14ac:dyDescent="0.25">
      <c r="B412" s="454" t="str">
        <f>'Mapa de Risco'!B412:B491</f>
        <v>Subp.06</v>
      </c>
      <c r="C412" s="461">
        <f>'Mapa de Risco'!C412:C491</f>
        <v>0</v>
      </c>
      <c r="D412" s="464" t="str">
        <f>'Mapa de Risco'!D412:D421</f>
        <v>FCS.01</v>
      </c>
      <c r="E412" s="471">
        <f>'Mapa de Risco'!E412:E421</f>
        <v>0</v>
      </c>
      <c r="F412" s="771" t="str">
        <f>'Mapa de Risco'!G412:G421</f>
        <v>Evento 41</v>
      </c>
      <c r="G412" s="223">
        <f>'Mapa de Risco'!F412</f>
        <v>0</v>
      </c>
      <c r="H412" s="223">
        <f>'Mapa de Risco'!H412</f>
        <v>0</v>
      </c>
      <c r="I412" s="772" t="str">
        <f>'Avaliar os Controles Existent.'!AD412:AD421</f>
        <v/>
      </c>
      <c r="J412" s="785"/>
    </row>
    <row r="413" spans="2:10" s="78" customFormat="1" ht="15.6" customHeight="1" thickTop="1" thickBot="1" x14ac:dyDescent="0.25">
      <c r="B413" s="455"/>
      <c r="C413" s="462"/>
      <c r="D413" s="465"/>
      <c r="E413" s="472"/>
      <c r="F413" s="771"/>
      <c r="G413" s="223">
        <f>'Mapa de Risco'!F413</f>
        <v>0</v>
      </c>
      <c r="H413" s="223">
        <f>'Mapa de Risco'!H413</f>
        <v>0</v>
      </c>
      <c r="I413" s="772"/>
      <c r="J413" s="785"/>
    </row>
    <row r="414" spans="2:10" s="78" customFormat="1" ht="15.6" customHeight="1" thickTop="1" thickBot="1" x14ac:dyDescent="0.25">
      <c r="B414" s="455"/>
      <c r="C414" s="462"/>
      <c r="D414" s="465"/>
      <c r="E414" s="472"/>
      <c r="F414" s="771"/>
      <c r="G414" s="223">
        <f>'Mapa de Risco'!F414</f>
        <v>0</v>
      </c>
      <c r="H414" s="223">
        <f>'Mapa de Risco'!H414</f>
        <v>0</v>
      </c>
      <c r="I414" s="772"/>
      <c r="J414" s="785"/>
    </row>
    <row r="415" spans="2:10" s="78" customFormat="1" ht="15.6" customHeight="1" thickTop="1" thickBot="1" x14ac:dyDescent="0.25">
      <c r="B415" s="455"/>
      <c r="C415" s="462"/>
      <c r="D415" s="465"/>
      <c r="E415" s="472"/>
      <c r="F415" s="771"/>
      <c r="G415" s="223">
        <f>'Mapa de Risco'!F415</f>
        <v>0</v>
      </c>
      <c r="H415" s="223">
        <f>'Mapa de Risco'!H415</f>
        <v>0</v>
      </c>
      <c r="I415" s="772"/>
      <c r="J415" s="785"/>
    </row>
    <row r="416" spans="2:10" s="78" customFormat="1" ht="15.6" customHeight="1" thickTop="1" thickBot="1" x14ac:dyDescent="0.25">
      <c r="B416" s="455"/>
      <c r="C416" s="462"/>
      <c r="D416" s="465"/>
      <c r="E416" s="472"/>
      <c r="F416" s="771"/>
      <c r="G416" s="223">
        <f>'Mapa de Risco'!F416</f>
        <v>0</v>
      </c>
      <c r="H416" s="223">
        <f>'Mapa de Risco'!H416</f>
        <v>0</v>
      </c>
      <c r="I416" s="772"/>
      <c r="J416" s="785"/>
    </row>
    <row r="417" spans="2:10" s="78" customFormat="1" ht="15.6" customHeight="1" thickTop="1" thickBot="1" x14ac:dyDescent="0.25">
      <c r="B417" s="455"/>
      <c r="C417" s="462"/>
      <c r="D417" s="465"/>
      <c r="E417" s="472"/>
      <c r="F417" s="771"/>
      <c r="G417" s="223">
        <f>'Mapa de Risco'!F417</f>
        <v>0</v>
      </c>
      <c r="H417" s="223">
        <f>'Mapa de Risco'!H417</f>
        <v>0</v>
      </c>
      <c r="I417" s="772"/>
      <c r="J417" s="785"/>
    </row>
    <row r="418" spans="2:10" s="78" customFormat="1" ht="15.6" customHeight="1" thickTop="1" thickBot="1" x14ac:dyDescent="0.25">
      <c r="B418" s="455"/>
      <c r="C418" s="462"/>
      <c r="D418" s="465"/>
      <c r="E418" s="472"/>
      <c r="F418" s="771"/>
      <c r="G418" s="223">
        <f>'Mapa de Risco'!F418</f>
        <v>0</v>
      </c>
      <c r="H418" s="223">
        <f>'Mapa de Risco'!H418</f>
        <v>0</v>
      </c>
      <c r="I418" s="772"/>
      <c r="J418" s="785"/>
    </row>
    <row r="419" spans="2:10" s="78" customFormat="1" ht="15.6" customHeight="1" thickTop="1" thickBot="1" x14ac:dyDescent="0.25">
      <c r="B419" s="455"/>
      <c r="C419" s="462"/>
      <c r="D419" s="465"/>
      <c r="E419" s="472"/>
      <c r="F419" s="771"/>
      <c r="G419" s="223">
        <f>'Mapa de Risco'!F419</f>
        <v>0</v>
      </c>
      <c r="H419" s="223">
        <f>'Mapa de Risco'!H419</f>
        <v>0</v>
      </c>
      <c r="I419" s="772"/>
      <c r="J419" s="785"/>
    </row>
    <row r="420" spans="2:10" s="78" customFormat="1" ht="15.6" customHeight="1" thickTop="1" thickBot="1" x14ac:dyDescent="0.25">
      <c r="B420" s="455"/>
      <c r="C420" s="462"/>
      <c r="D420" s="465"/>
      <c r="E420" s="472"/>
      <c r="F420" s="771"/>
      <c r="G420" s="223">
        <f>'Mapa de Risco'!F420</f>
        <v>0</v>
      </c>
      <c r="H420" s="223">
        <f>'Mapa de Risco'!H420</f>
        <v>0</v>
      </c>
      <c r="I420" s="772"/>
      <c r="J420" s="785"/>
    </row>
    <row r="421" spans="2:10" s="78" customFormat="1" ht="15.6" customHeight="1" thickTop="1" thickBot="1" x14ac:dyDescent="0.25">
      <c r="B421" s="455"/>
      <c r="C421" s="462"/>
      <c r="D421" s="466"/>
      <c r="E421" s="473"/>
      <c r="F421" s="771"/>
      <c r="G421" s="223">
        <f>'Mapa de Risco'!F421</f>
        <v>0</v>
      </c>
      <c r="H421" s="223">
        <f>'Mapa de Risco'!H421</f>
        <v>0</v>
      </c>
      <c r="I421" s="772"/>
      <c r="J421" s="786"/>
    </row>
    <row r="422" spans="2:10" s="78" customFormat="1" ht="15.6" customHeight="1" thickTop="1" thickBot="1" x14ac:dyDescent="0.25">
      <c r="B422" s="455"/>
      <c r="C422" s="462"/>
      <c r="D422" s="464" t="str">
        <f>'Mapa de Risco'!D422:D431</f>
        <v>FCS.02</v>
      </c>
      <c r="E422" s="471">
        <f>'Mapa de Risco'!E422:E431</f>
        <v>0</v>
      </c>
      <c r="F422" s="771" t="str">
        <f>'Mapa de Risco'!G422:G431</f>
        <v>Evento 42</v>
      </c>
      <c r="G422" s="223">
        <f>'Mapa de Risco'!F422</f>
        <v>0</v>
      </c>
      <c r="H422" s="223">
        <f>'Mapa de Risco'!H422</f>
        <v>0</v>
      </c>
      <c r="I422" s="772" t="str">
        <f>'Avaliar os Controles Existent.'!AD422:AD431</f>
        <v/>
      </c>
      <c r="J422" s="785"/>
    </row>
    <row r="423" spans="2:10" s="78" customFormat="1" ht="15.6" customHeight="1" thickTop="1" thickBot="1" x14ac:dyDescent="0.25">
      <c r="B423" s="455"/>
      <c r="C423" s="462"/>
      <c r="D423" s="465"/>
      <c r="E423" s="472"/>
      <c r="F423" s="771"/>
      <c r="G423" s="223">
        <f>'Mapa de Risco'!F423</f>
        <v>0</v>
      </c>
      <c r="H423" s="223">
        <f>'Mapa de Risco'!H423</f>
        <v>0</v>
      </c>
      <c r="I423" s="772"/>
      <c r="J423" s="785"/>
    </row>
    <row r="424" spans="2:10" s="78" customFormat="1" ht="15.6" customHeight="1" thickTop="1" thickBot="1" x14ac:dyDescent="0.25">
      <c r="B424" s="455"/>
      <c r="C424" s="462"/>
      <c r="D424" s="465"/>
      <c r="E424" s="472"/>
      <c r="F424" s="771"/>
      <c r="G424" s="223">
        <f>'Mapa de Risco'!F424</f>
        <v>0</v>
      </c>
      <c r="H424" s="223">
        <f>'Mapa de Risco'!H424</f>
        <v>0</v>
      </c>
      <c r="I424" s="772"/>
      <c r="J424" s="785"/>
    </row>
    <row r="425" spans="2:10" s="78" customFormat="1" ht="15.6" customHeight="1" thickTop="1" thickBot="1" x14ac:dyDescent="0.25">
      <c r="B425" s="455"/>
      <c r="C425" s="462"/>
      <c r="D425" s="465"/>
      <c r="E425" s="472"/>
      <c r="F425" s="771"/>
      <c r="G425" s="223">
        <f>'Mapa de Risco'!F425</f>
        <v>0</v>
      </c>
      <c r="H425" s="223">
        <f>'Mapa de Risco'!H425</f>
        <v>0</v>
      </c>
      <c r="I425" s="772"/>
      <c r="J425" s="785"/>
    </row>
    <row r="426" spans="2:10" s="78" customFormat="1" ht="15.6" customHeight="1" thickTop="1" thickBot="1" x14ac:dyDescent="0.25">
      <c r="B426" s="455"/>
      <c r="C426" s="462"/>
      <c r="D426" s="465"/>
      <c r="E426" s="472"/>
      <c r="F426" s="771"/>
      <c r="G426" s="223">
        <f>'Mapa de Risco'!F426</f>
        <v>0</v>
      </c>
      <c r="H426" s="223">
        <f>'Mapa de Risco'!H426</f>
        <v>0</v>
      </c>
      <c r="I426" s="772"/>
      <c r="J426" s="785"/>
    </row>
    <row r="427" spans="2:10" s="78" customFormat="1" ht="15.6" customHeight="1" thickTop="1" thickBot="1" x14ac:dyDescent="0.25">
      <c r="B427" s="455"/>
      <c r="C427" s="462"/>
      <c r="D427" s="465"/>
      <c r="E427" s="472"/>
      <c r="F427" s="771"/>
      <c r="G427" s="223">
        <f>'Mapa de Risco'!F427</f>
        <v>0</v>
      </c>
      <c r="H427" s="223">
        <f>'Mapa de Risco'!H427</f>
        <v>0</v>
      </c>
      <c r="I427" s="772"/>
      <c r="J427" s="785"/>
    </row>
    <row r="428" spans="2:10" s="78" customFormat="1" ht="15.6" customHeight="1" thickTop="1" thickBot="1" x14ac:dyDescent="0.25">
      <c r="B428" s="455"/>
      <c r="C428" s="462"/>
      <c r="D428" s="465"/>
      <c r="E428" s="472"/>
      <c r="F428" s="771"/>
      <c r="G428" s="223">
        <f>'Mapa de Risco'!F428</f>
        <v>0</v>
      </c>
      <c r="H428" s="223">
        <f>'Mapa de Risco'!H428</f>
        <v>0</v>
      </c>
      <c r="I428" s="772"/>
      <c r="J428" s="785"/>
    </row>
    <row r="429" spans="2:10" s="78" customFormat="1" ht="15.6" customHeight="1" thickTop="1" thickBot="1" x14ac:dyDescent="0.25">
      <c r="B429" s="455"/>
      <c r="C429" s="462"/>
      <c r="D429" s="465"/>
      <c r="E429" s="472"/>
      <c r="F429" s="771"/>
      <c r="G429" s="223">
        <f>'Mapa de Risco'!F429</f>
        <v>0</v>
      </c>
      <c r="H429" s="223">
        <f>'Mapa de Risco'!H429</f>
        <v>0</v>
      </c>
      <c r="I429" s="772"/>
      <c r="J429" s="785"/>
    </row>
    <row r="430" spans="2:10" s="78" customFormat="1" ht="15.6" customHeight="1" thickTop="1" thickBot="1" x14ac:dyDescent="0.25">
      <c r="B430" s="455"/>
      <c r="C430" s="462"/>
      <c r="D430" s="465"/>
      <c r="E430" s="472"/>
      <c r="F430" s="771"/>
      <c r="G430" s="223">
        <f>'Mapa de Risco'!F430</f>
        <v>0</v>
      </c>
      <c r="H430" s="223">
        <f>'Mapa de Risco'!H430</f>
        <v>0</v>
      </c>
      <c r="I430" s="772"/>
      <c r="J430" s="785"/>
    </row>
    <row r="431" spans="2:10" s="78" customFormat="1" ht="15.6" customHeight="1" thickTop="1" thickBot="1" x14ac:dyDescent="0.25">
      <c r="B431" s="455"/>
      <c r="C431" s="462"/>
      <c r="D431" s="466"/>
      <c r="E431" s="473"/>
      <c r="F431" s="771"/>
      <c r="G431" s="223">
        <f>'Mapa de Risco'!F431</f>
        <v>0</v>
      </c>
      <c r="H431" s="223">
        <f>'Mapa de Risco'!H431</f>
        <v>0</v>
      </c>
      <c r="I431" s="772"/>
      <c r="J431" s="786"/>
    </row>
    <row r="432" spans="2:10" s="78" customFormat="1" ht="15.6" customHeight="1" thickTop="1" thickBot="1" x14ac:dyDescent="0.25">
      <c r="B432" s="455"/>
      <c r="C432" s="462"/>
      <c r="D432" s="464" t="str">
        <f>'Mapa de Risco'!D432:D441</f>
        <v>FCS.03</v>
      </c>
      <c r="E432" s="471">
        <f>'Mapa de Risco'!E432:E441</f>
        <v>0</v>
      </c>
      <c r="F432" s="771" t="str">
        <f>'Mapa de Risco'!G432:G441</f>
        <v>Evento 43</v>
      </c>
      <c r="G432" s="223">
        <f>'Mapa de Risco'!F432</f>
        <v>0</v>
      </c>
      <c r="H432" s="223">
        <f>'Mapa de Risco'!H432</f>
        <v>0</v>
      </c>
      <c r="I432" s="772" t="str">
        <f>'Avaliar os Controles Existent.'!AD432:AD441</f>
        <v/>
      </c>
      <c r="J432" s="785"/>
    </row>
    <row r="433" spans="2:10" s="78" customFormat="1" ht="15.6" customHeight="1" thickTop="1" thickBot="1" x14ac:dyDescent="0.25">
      <c r="B433" s="455"/>
      <c r="C433" s="462"/>
      <c r="D433" s="465"/>
      <c r="E433" s="472"/>
      <c r="F433" s="771"/>
      <c r="G433" s="223">
        <f>'Mapa de Risco'!F433</f>
        <v>0</v>
      </c>
      <c r="H433" s="223">
        <f>'Mapa de Risco'!H433</f>
        <v>0</v>
      </c>
      <c r="I433" s="772"/>
      <c r="J433" s="785"/>
    </row>
    <row r="434" spans="2:10" s="78" customFormat="1" ht="15.6" customHeight="1" thickTop="1" thickBot="1" x14ac:dyDescent="0.25">
      <c r="B434" s="455"/>
      <c r="C434" s="462"/>
      <c r="D434" s="465"/>
      <c r="E434" s="472"/>
      <c r="F434" s="771"/>
      <c r="G434" s="223">
        <f>'Mapa de Risco'!F434</f>
        <v>0</v>
      </c>
      <c r="H434" s="223">
        <f>'Mapa de Risco'!H434</f>
        <v>0</v>
      </c>
      <c r="I434" s="772"/>
      <c r="J434" s="785"/>
    </row>
    <row r="435" spans="2:10" s="78" customFormat="1" ht="15.6" customHeight="1" thickTop="1" thickBot="1" x14ac:dyDescent="0.25">
      <c r="B435" s="455"/>
      <c r="C435" s="462"/>
      <c r="D435" s="465"/>
      <c r="E435" s="472"/>
      <c r="F435" s="771"/>
      <c r="G435" s="223">
        <f>'Mapa de Risco'!F435</f>
        <v>0</v>
      </c>
      <c r="H435" s="223">
        <f>'Mapa de Risco'!H435</f>
        <v>0</v>
      </c>
      <c r="I435" s="772"/>
      <c r="J435" s="785"/>
    </row>
    <row r="436" spans="2:10" s="78" customFormat="1" ht="15.6" customHeight="1" thickTop="1" thickBot="1" x14ac:dyDescent="0.25">
      <c r="B436" s="455"/>
      <c r="C436" s="462"/>
      <c r="D436" s="465"/>
      <c r="E436" s="472"/>
      <c r="F436" s="771"/>
      <c r="G436" s="223">
        <f>'Mapa de Risco'!F436</f>
        <v>0</v>
      </c>
      <c r="H436" s="223">
        <f>'Mapa de Risco'!H436</f>
        <v>0</v>
      </c>
      <c r="I436" s="772"/>
      <c r="J436" s="785"/>
    </row>
    <row r="437" spans="2:10" s="78" customFormat="1" ht="15.6" customHeight="1" thickTop="1" thickBot="1" x14ac:dyDescent="0.25">
      <c r="B437" s="455"/>
      <c r="C437" s="462"/>
      <c r="D437" s="465"/>
      <c r="E437" s="472"/>
      <c r="F437" s="771"/>
      <c r="G437" s="223">
        <f>'Mapa de Risco'!F437</f>
        <v>0</v>
      </c>
      <c r="H437" s="223">
        <f>'Mapa de Risco'!H437</f>
        <v>0</v>
      </c>
      <c r="I437" s="772"/>
      <c r="J437" s="785"/>
    </row>
    <row r="438" spans="2:10" s="78" customFormat="1" ht="15.6" customHeight="1" thickTop="1" thickBot="1" x14ac:dyDescent="0.25">
      <c r="B438" s="455"/>
      <c r="C438" s="462"/>
      <c r="D438" s="465"/>
      <c r="E438" s="472"/>
      <c r="F438" s="771"/>
      <c r="G438" s="223">
        <f>'Mapa de Risco'!F438</f>
        <v>0</v>
      </c>
      <c r="H438" s="223">
        <f>'Mapa de Risco'!H438</f>
        <v>0</v>
      </c>
      <c r="I438" s="772"/>
      <c r="J438" s="785"/>
    </row>
    <row r="439" spans="2:10" s="78" customFormat="1" ht="15.6" customHeight="1" thickTop="1" thickBot="1" x14ac:dyDescent="0.25">
      <c r="B439" s="455"/>
      <c r="C439" s="462"/>
      <c r="D439" s="465"/>
      <c r="E439" s="472"/>
      <c r="F439" s="771"/>
      <c r="G439" s="223">
        <f>'Mapa de Risco'!F439</f>
        <v>0</v>
      </c>
      <c r="H439" s="223">
        <f>'Mapa de Risco'!H439</f>
        <v>0</v>
      </c>
      <c r="I439" s="772"/>
      <c r="J439" s="785"/>
    </row>
    <row r="440" spans="2:10" s="78" customFormat="1" ht="15.6" customHeight="1" thickTop="1" thickBot="1" x14ac:dyDescent="0.25">
      <c r="B440" s="455"/>
      <c r="C440" s="462"/>
      <c r="D440" s="465"/>
      <c r="E440" s="472"/>
      <c r="F440" s="771"/>
      <c r="G440" s="223">
        <f>'Mapa de Risco'!F440</f>
        <v>0</v>
      </c>
      <c r="H440" s="223">
        <f>'Mapa de Risco'!H440</f>
        <v>0</v>
      </c>
      <c r="I440" s="772"/>
      <c r="J440" s="785"/>
    </row>
    <row r="441" spans="2:10" s="78" customFormat="1" ht="15.6" customHeight="1" thickTop="1" thickBot="1" x14ac:dyDescent="0.25">
      <c r="B441" s="455"/>
      <c r="C441" s="462"/>
      <c r="D441" s="466"/>
      <c r="E441" s="473"/>
      <c r="F441" s="771"/>
      <c r="G441" s="223">
        <f>'Mapa de Risco'!F441</f>
        <v>0</v>
      </c>
      <c r="H441" s="223">
        <f>'Mapa de Risco'!H441</f>
        <v>0</v>
      </c>
      <c r="I441" s="772"/>
      <c r="J441" s="786"/>
    </row>
    <row r="442" spans="2:10" s="78" customFormat="1" ht="15.6" customHeight="1" thickTop="1" thickBot="1" x14ac:dyDescent="0.25">
      <c r="B442" s="455"/>
      <c r="C442" s="462"/>
      <c r="D442" s="464" t="str">
        <f>'Mapa de Risco'!D442:D451</f>
        <v>FCS.04</v>
      </c>
      <c r="E442" s="471">
        <f>'Mapa de Risco'!E442:E451</f>
        <v>0</v>
      </c>
      <c r="F442" s="771" t="str">
        <f>'Mapa de Risco'!G442:G451</f>
        <v>Evento 44</v>
      </c>
      <c r="G442" s="223">
        <f>'Mapa de Risco'!F442</f>
        <v>0</v>
      </c>
      <c r="H442" s="223">
        <f>'Mapa de Risco'!H442</f>
        <v>0</v>
      </c>
      <c r="I442" s="772" t="str">
        <f>'Avaliar os Controles Existent.'!AD442:AD451</f>
        <v/>
      </c>
      <c r="J442" s="785"/>
    </row>
    <row r="443" spans="2:10" s="78" customFormat="1" ht="15.6" customHeight="1" thickTop="1" thickBot="1" x14ac:dyDescent="0.25">
      <c r="B443" s="455"/>
      <c r="C443" s="462"/>
      <c r="D443" s="465"/>
      <c r="E443" s="472"/>
      <c r="F443" s="771"/>
      <c r="G443" s="223">
        <f>'Mapa de Risco'!F443</f>
        <v>0</v>
      </c>
      <c r="H443" s="223">
        <f>'Mapa de Risco'!H443</f>
        <v>0</v>
      </c>
      <c r="I443" s="772"/>
      <c r="J443" s="785"/>
    </row>
    <row r="444" spans="2:10" s="78" customFormat="1" ht="15.6" customHeight="1" thickTop="1" thickBot="1" x14ac:dyDescent="0.25">
      <c r="B444" s="455"/>
      <c r="C444" s="462"/>
      <c r="D444" s="465"/>
      <c r="E444" s="472"/>
      <c r="F444" s="771"/>
      <c r="G444" s="223">
        <f>'Mapa de Risco'!F444</f>
        <v>0</v>
      </c>
      <c r="H444" s="223">
        <f>'Mapa de Risco'!H444</f>
        <v>0</v>
      </c>
      <c r="I444" s="772"/>
      <c r="J444" s="785"/>
    </row>
    <row r="445" spans="2:10" s="78" customFormat="1" ht="15.6" customHeight="1" thickTop="1" thickBot="1" x14ac:dyDescent="0.25">
      <c r="B445" s="455"/>
      <c r="C445" s="462"/>
      <c r="D445" s="465"/>
      <c r="E445" s="472"/>
      <c r="F445" s="771"/>
      <c r="G445" s="223">
        <f>'Mapa de Risco'!F445</f>
        <v>0</v>
      </c>
      <c r="H445" s="223">
        <f>'Mapa de Risco'!H445</f>
        <v>0</v>
      </c>
      <c r="I445" s="772"/>
      <c r="J445" s="785"/>
    </row>
    <row r="446" spans="2:10" s="78" customFormat="1" ht="15.6" customHeight="1" thickTop="1" thickBot="1" x14ac:dyDescent="0.25">
      <c r="B446" s="455"/>
      <c r="C446" s="462"/>
      <c r="D446" s="465"/>
      <c r="E446" s="472"/>
      <c r="F446" s="771"/>
      <c r="G446" s="223">
        <f>'Mapa de Risco'!F446</f>
        <v>0</v>
      </c>
      <c r="H446" s="223">
        <f>'Mapa de Risco'!H446</f>
        <v>0</v>
      </c>
      <c r="I446" s="772"/>
      <c r="J446" s="785"/>
    </row>
    <row r="447" spans="2:10" s="78" customFormat="1" ht="15.6" customHeight="1" thickTop="1" thickBot="1" x14ac:dyDescent="0.25">
      <c r="B447" s="455"/>
      <c r="C447" s="462"/>
      <c r="D447" s="465"/>
      <c r="E447" s="472"/>
      <c r="F447" s="771"/>
      <c r="G447" s="223">
        <f>'Mapa de Risco'!F447</f>
        <v>0</v>
      </c>
      <c r="H447" s="223">
        <f>'Mapa de Risco'!H447</f>
        <v>0</v>
      </c>
      <c r="I447" s="772"/>
      <c r="J447" s="785"/>
    </row>
    <row r="448" spans="2:10" s="78" customFormat="1" ht="15.6" customHeight="1" thickTop="1" thickBot="1" x14ac:dyDescent="0.25">
      <c r="B448" s="455"/>
      <c r="C448" s="462"/>
      <c r="D448" s="465"/>
      <c r="E448" s="472"/>
      <c r="F448" s="771"/>
      <c r="G448" s="223">
        <f>'Mapa de Risco'!F448</f>
        <v>0</v>
      </c>
      <c r="H448" s="223">
        <f>'Mapa de Risco'!H448</f>
        <v>0</v>
      </c>
      <c r="I448" s="772"/>
      <c r="J448" s="785"/>
    </row>
    <row r="449" spans="2:10" s="78" customFormat="1" ht="15.6" customHeight="1" thickTop="1" thickBot="1" x14ac:dyDescent="0.25">
      <c r="B449" s="455"/>
      <c r="C449" s="462"/>
      <c r="D449" s="465"/>
      <c r="E449" s="472"/>
      <c r="F449" s="771"/>
      <c r="G449" s="223">
        <f>'Mapa de Risco'!F449</f>
        <v>0</v>
      </c>
      <c r="H449" s="223">
        <f>'Mapa de Risco'!H449</f>
        <v>0</v>
      </c>
      <c r="I449" s="772"/>
      <c r="J449" s="785"/>
    </row>
    <row r="450" spans="2:10" s="78" customFormat="1" ht="15.6" customHeight="1" thickTop="1" thickBot="1" x14ac:dyDescent="0.25">
      <c r="B450" s="455"/>
      <c r="C450" s="462"/>
      <c r="D450" s="465"/>
      <c r="E450" s="472"/>
      <c r="F450" s="771"/>
      <c r="G450" s="223">
        <f>'Mapa de Risco'!F450</f>
        <v>0</v>
      </c>
      <c r="H450" s="223">
        <f>'Mapa de Risco'!H450</f>
        <v>0</v>
      </c>
      <c r="I450" s="772"/>
      <c r="J450" s="785"/>
    </row>
    <row r="451" spans="2:10" s="78" customFormat="1" ht="15.6" customHeight="1" thickTop="1" thickBot="1" x14ac:dyDescent="0.25">
      <c r="B451" s="455"/>
      <c r="C451" s="462"/>
      <c r="D451" s="466"/>
      <c r="E451" s="473"/>
      <c r="F451" s="771"/>
      <c r="G451" s="223">
        <f>'Mapa de Risco'!F451</f>
        <v>0</v>
      </c>
      <c r="H451" s="223">
        <f>'Mapa de Risco'!H451</f>
        <v>0</v>
      </c>
      <c r="I451" s="772"/>
      <c r="J451" s="786"/>
    </row>
    <row r="452" spans="2:10" s="78" customFormat="1" ht="15.6" customHeight="1" thickTop="1" thickBot="1" x14ac:dyDescent="0.25">
      <c r="B452" s="455"/>
      <c r="C452" s="462"/>
      <c r="D452" s="464" t="str">
        <f>'Mapa de Risco'!D452:D461</f>
        <v>FCS.05</v>
      </c>
      <c r="E452" s="471">
        <f>'Mapa de Risco'!E452:E461</f>
        <v>0</v>
      </c>
      <c r="F452" s="771" t="str">
        <f>'Mapa de Risco'!G452:G461</f>
        <v>Evento 45</v>
      </c>
      <c r="G452" s="223">
        <f>'Mapa de Risco'!F452</f>
        <v>0</v>
      </c>
      <c r="H452" s="223">
        <f>'Mapa de Risco'!H452</f>
        <v>0</v>
      </c>
      <c r="I452" s="772" t="str">
        <f>'Avaliar os Controles Existent.'!AD452:AD461</f>
        <v/>
      </c>
      <c r="J452" s="785"/>
    </row>
    <row r="453" spans="2:10" s="78" customFormat="1" ht="15.6" customHeight="1" thickTop="1" thickBot="1" x14ac:dyDescent="0.25">
      <c r="B453" s="455"/>
      <c r="C453" s="462"/>
      <c r="D453" s="465"/>
      <c r="E453" s="472"/>
      <c r="F453" s="771"/>
      <c r="G453" s="223">
        <f>'Mapa de Risco'!F453</f>
        <v>0</v>
      </c>
      <c r="H453" s="223">
        <f>'Mapa de Risco'!H453</f>
        <v>0</v>
      </c>
      <c r="I453" s="772"/>
      <c r="J453" s="785"/>
    </row>
    <row r="454" spans="2:10" s="78" customFormat="1" ht="15.6" customHeight="1" thickTop="1" thickBot="1" x14ac:dyDescent="0.25">
      <c r="B454" s="455"/>
      <c r="C454" s="462"/>
      <c r="D454" s="465"/>
      <c r="E454" s="472"/>
      <c r="F454" s="771"/>
      <c r="G454" s="223">
        <f>'Mapa de Risco'!F454</f>
        <v>0</v>
      </c>
      <c r="H454" s="223">
        <f>'Mapa de Risco'!H454</f>
        <v>0</v>
      </c>
      <c r="I454" s="772"/>
      <c r="J454" s="785"/>
    </row>
    <row r="455" spans="2:10" s="78" customFormat="1" ht="15.6" customHeight="1" thickTop="1" thickBot="1" x14ac:dyDescent="0.25">
      <c r="B455" s="455"/>
      <c r="C455" s="462"/>
      <c r="D455" s="465"/>
      <c r="E455" s="472"/>
      <c r="F455" s="771"/>
      <c r="G455" s="223">
        <f>'Mapa de Risco'!F455</f>
        <v>0</v>
      </c>
      <c r="H455" s="223">
        <f>'Mapa de Risco'!H455</f>
        <v>0</v>
      </c>
      <c r="I455" s="772"/>
      <c r="J455" s="785"/>
    </row>
    <row r="456" spans="2:10" s="78" customFormat="1" ht="15.6" customHeight="1" thickTop="1" thickBot="1" x14ac:dyDescent="0.25">
      <c r="B456" s="455"/>
      <c r="C456" s="462"/>
      <c r="D456" s="465"/>
      <c r="E456" s="472"/>
      <c r="F456" s="771"/>
      <c r="G456" s="223">
        <f>'Mapa de Risco'!F456</f>
        <v>0</v>
      </c>
      <c r="H456" s="223">
        <f>'Mapa de Risco'!H456</f>
        <v>0</v>
      </c>
      <c r="I456" s="772"/>
      <c r="J456" s="785"/>
    </row>
    <row r="457" spans="2:10" s="78" customFormat="1" ht="15.6" customHeight="1" thickTop="1" thickBot="1" x14ac:dyDescent="0.25">
      <c r="B457" s="455"/>
      <c r="C457" s="462"/>
      <c r="D457" s="465"/>
      <c r="E457" s="472"/>
      <c r="F457" s="771"/>
      <c r="G457" s="223">
        <f>'Mapa de Risco'!F457</f>
        <v>0</v>
      </c>
      <c r="H457" s="223">
        <f>'Mapa de Risco'!H457</f>
        <v>0</v>
      </c>
      <c r="I457" s="772"/>
      <c r="J457" s="785"/>
    </row>
    <row r="458" spans="2:10" s="78" customFormat="1" ht="15.6" customHeight="1" thickTop="1" thickBot="1" x14ac:dyDescent="0.25">
      <c r="B458" s="455"/>
      <c r="C458" s="462"/>
      <c r="D458" s="465"/>
      <c r="E458" s="472"/>
      <c r="F458" s="771"/>
      <c r="G458" s="223">
        <f>'Mapa de Risco'!F458</f>
        <v>0</v>
      </c>
      <c r="H458" s="223">
        <f>'Mapa de Risco'!H458</f>
        <v>0</v>
      </c>
      <c r="I458" s="772"/>
      <c r="J458" s="785"/>
    </row>
    <row r="459" spans="2:10" s="78" customFormat="1" ht="15.6" customHeight="1" thickTop="1" thickBot="1" x14ac:dyDescent="0.25">
      <c r="B459" s="455"/>
      <c r="C459" s="462"/>
      <c r="D459" s="465"/>
      <c r="E459" s="472"/>
      <c r="F459" s="771"/>
      <c r="G459" s="223">
        <f>'Mapa de Risco'!F459</f>
        <v>0</v>
      </c>
      <c r="H459" s="223">
        <f>'Mapa de Risco'!H459</f>
        <v>0</v>
      </c>
      <c r="I459" s="772"/>
      <c r="J459" s="785"/>
    </row>
    <row r="460" spans="2:10" s="78" customFormat="1" ht="15.6" customHeight="1" thickTop="1" thickBot="1" x14ac:dyDescent="0.25">
      <c r="B460" s="455"/>
      <c r="C460" s="462"/>
      <c r="D460" s="465"/>
      <c r="E460" s="472"/>
      <c r="F460" s="771"/>
      <c r="G460" s="223">
        <f>'Mapa de Risco'!F460</f>
        <v>0</v>
      </c>
      <c r="H460" s="223">
        <f>'Mapa de Risco'!H460</f>
        <v>0</v>
      </c>
      <c r="I460" s="772"/>
      <c r="J460" s="785"/>
    </row>
    <row r="461" spans="2:10" s="78" customFormat="1" ht="15.6" customHeight="1" thickTop="1" thickBot="1" x14ac:dyDescent="0.25">
      <c r="B461" s="455"/>
      <c r="C461" s="462"/>
      <c r="D461" s="466"/>
      <c r="E461" s="473"/>
      <c r="F461" s="771"/>
      <c r="G461" s="223">
        <f>'Mapa de Risco'!F461</f>
        <v>0</v>
      </c>
      <c r="H461" s="223">
        <f>'Mapa de Risco'!H461</f>
        <v>0</v>
      </c>
      <c r="I461" s="772"/>
      <c r="J461" s="786"/>
    </row>
    <row r="462" spans="2:10" s="78" customFormat="1" ht="15.6" customHeight="1" thickTop="1" thickBot="1" x14ac:dyDescent="0.25">
      <c r="B462" s="455"/>
      <c r="C462" s="462"/>
      <c r="D462" s="464" t="str">
        <f>'Mapa de Risco'!D462:D471</f>
        <v>FCS.06</v>
      </c>
      <c r="E462" s="471">
        <f>'Mapa de Risco'!E462:E471</f>
        <v>0</v>
      </c>
      <c r="F462" s="771" t="str">
        <f>'Mapa de Risco'!G462:G471</f>
        <v>Evento 46</v>
      </c>
      <c r="G462" s="223">
        <f>'Mapa de Risco'!F462</f>
        <v>0</v>
      </c>
      <c r="H462" s="223">
        <f>'Mapa de Risco'!H462</f>
        <v>0</v>
      </c>
      <c r="I462" s="772" t="str">
        <f>'Avaliar os Controles Existent.'!AD462:AD471</f>
        <v/>
      </c>
      <c r="J462" s="785"/>
    </row>
    <row r="463" spans="2:10" s="78" customFormat="1" ht="15.6" customHeight="1" thickTop="1" thickBot="1" x14ac:dyDescent="0.25">
      <c r="B463" s="455"/>
      <c r="C463" s="462"/>
      <c r="D463" s="465"/>
      <c r="E463" s="472"/>
      <c r="F463" s="771"/>
      <c r="G463" s="223">
        <f>'Mapa de Risco'!F463</f>
        <v>0</v>
      </c>
      <c r="H463" s="223">
        <f>'Mapa de Risco'!H463</f>
        <v>0</v>
      </c>
      <c r="I463" s="772"/>
      <c r="J463" s="785"/>
    </row>
    <row r="464" spans="2:10" s="78" customFormat="1" ht="15.6" customHeight="1" thickTop="1" thickBot="1" x14ac:dyDescent="0.25">
      <c r="B464" s="455"/>
      <c r="C464" s="462"/>
      <c r="D464" s="465"/>
      <c r="E464" s="472"/>
      <c r="F464" s="771"/>
      <c r="G464" s="223">
        <f>'Mapa de Risco'!F464</f>
        <v>0</v>
      </c>
      <c r="H464" s="223">
        <f>'Mapa de Risco'!H464</f>
        <v>0</v>
      </c>
      <c r="I464" s="772"/>
      <c r="J464" s="785"/>
    </row>
    <row r="465" spans="2:10" s="78" customFormat="1" ht="15.6" customHeight="1" thickTop="1" thickBot="1" x14ac:dyDescent="0.25">
      <c r="B465" s="455"/>
      <c r="C465" s="462"/>
      <c r="D465" s="465"/>
      <c r="E465" s="472"/>
      <c r="F465" s="771"/>
      <c r="G465" s="223">
        <f>'Mapa de Risco'!F465</f>
        <v>0</v>
      </c>
      <c r="H465" s="223">
        <f>'Mapa de Risco'!H465</f>
        <v>0</v>
      </c>
      <c r="I465" s="772"/>
      <c r="J465" s="785"/>
    </row>
    <row r="466" spans="2:10" s="78" customFormat="1" ht="15.6" customHeight="1" thickTop="1" thickBot="1" x14ac:dyDescent="0.25">
      <c r="B466" s="455"/>
      <c r="C466" s="462"/>
      <c r="D466" s="465"/>
      <c r="E466" s="472"/>
      <c r="F466" s="771"/>
      <c r="G466" s="223">
        <f>'Mapa de Risco'!F466</f>
        <v>0</v>
      </c>
      <c r="H466" s="223">
        <f>'Mapa de Risco'!H466</f>
        <v>0</v>
      </c>
      <c r="I466" s="772"/>
      <c r="J466" s="785"/>
    </row>
    <row r="467" spans="2:10" s="78" customFormat="1" ht="15.6" customHeight="1" thickTop="1" thickBot="1" x14ac:dyDescent="0.25">
      <c r="B467" s="455"/>
      <c r="C467" s="462"/>
      <c r="D467" s="465"/>
      <c r="E467" s="472"/>
      <c r="F467" s="771"/>
      <c r="G467" s="223">
        <f>'Mapa de Risco'!F467</f>
        <v>0</v>
      </c>
      <c r="H467" s="223">
        <f>'Mapa de Risco'!H467</f>
        <v>0</v>
      </c>
      <c r="I467" s="772"/>
      <c r="J467" s="785"/>
    </row>
    <row r="468" spans="2:10" s="78" customFormat="1" ht="15.6" customHeight="1" thickTop="1" thickBot="1" x14ac:dyDescent="0.25">
      <c r="B468" s="455"/>
      <c r="C468" s="462"/>
      <c r="D468" s="465"/>
      <c r="E468" s="472"/>
      <c r="F468" s="771"/>
      <c r="G468" s="223">
        <f>'Mapa de Risco'!F468</f>
        <v>0</v>
      </c>
      <c r="H468" s="223">
        <f>'Mapa de Risco'!H468</f>
        <v>0</v>
      </c>
      <c r="I468" s="772"/>
      <c r="J468" s="785"/>
    </row>
    <row r="469" spans="2:10" s="78" customFormat="1" ht="15.6" customHeight="1" thickTop="1" thickBot="1" x14ac:dyDescent="0.25">
      <c r="B469" s="455"/>
      <c r="C469" s="462"/>
      <c r="D469" s="465"/>
      <c r="E469" s="472"/>
      <c r="F469" s="771"/>
      <c r="G469" s="223">
        <f>'Mapa de Risco'!F469</f>
        <v>0</v>
      </c>
      <c r="H469" s="223">
        <f>'Mapa de Risco'!H469</f>
        <v>0</v>
      </c>
      <c r="I469" s="772"/>
      <c r="J469" s="785"/>
    </row>
    <row r="470" spans="2:10" s="78" customFormat="1" ht="15.6" customHeight="1" thickTop="1" thickBot="1" x14ac:dyDescent="0.25">
      <c r="B470" s="455"/>
      <c r="C470" s="462"/>
      <c r="D470" s="465"/>
      <c r="E470" s="472"/>
      <c r="F470" s="771"/>
      <c r="G470" s="223">
        <f>'Mapa de Risco'!F470</f>
        <v>0</v>
      </c>
      <c r="H470" s="223">
        <f>'Mapa de Risco'!H470</f>
        <v>0</v>
      </c>
      <c r="I470" s="772"/>
      <c r="J470" s="785"/>
    </row>
    <row r="471" spans="2:10" s="78" customFormat="1" ht="15.6" customHeight="1" thickTop="1" thickBot="1" x14ac:dyDescent="0.25">
      <c r="B471" s="455"/>
      <c r="C471" s="462"/>
      <c r="D471" s="466"/>
      <c r="E471" s="473"/>
      <c r="F471" s="771"/>
      <c r="G471" s="223">
        <f>'Mapa de Risco'!F471</f>
        <v>0</v>
      </c>
      <c r="H471" s="223">
        <f>'Mapa de Risco'!H471</f>
        <v>0</v>
      </c>
      <c r="I471" s="772"/>
      <c r="J471" s="786"/>
    </row>
    <row r="472" spans="2:10" s="78" customFormat="1" ht="15.6" customHeight="1" thickTop="1" thickBot="1" x14ac:dyDescent="0.25">
      <c r="B472" s="455"/>
      <c r="C472" s="462"/>
      <c r="D472" s="464" t="str">
        <f>'Mapa de Risco'!D472:D481</f>
        <v>FCS.07</v>
      </c>
      <c r="E472" s="471">
        <f>'Mapa de Risco'!E472:E481</f>
        <v>0</v>
      </c>
      <c r="F472" s="771" t="str">
        <f>'Mapa de Risco'!G472:G481</f>
        <v>Evento 47</v>
      </c>
      <c r="G472" s="223">
        <f>'Mapa de Risco'!F472</f>
        <v>0</v>
      </c>
      <c r="H472" s="223">
        <f>'Mapa de Risco'!H472</f>
        <v>0</v>
      </c>
      <c r="I472" s="772" t="str">
        <f>'Avaliar os Controles Existent.'!AD472:AD481</f>
        <v/>
      </c>
      <c r="J472" s="785"/>
    </row>
    <row r="473" spans="2:10" s="78" customFormat="1" ht="15.6" customHeight="1" thickTop="1" thickBot="1" x14ac:dyDescent="0.25">
      <c r="B473" s="455"/>
      <c r="C473" s="462"/>
      <c r="D473" s="465"/>
      <c r="E473" s="472"/>
      <c r="F473" s="771"/>
      <c r="G473" s="223">
        <f>'Mapa de Risco'!F473</f>
        <v>0</v>
      </c>
      <c r="H473" s="223">
        <f>'Mapa de Risco'!H473</f>
        <v>0</v>
      </c>
      <c r="I473" s="772"/>
      <c r="J473" s="785"/>
    </row>
    <row r="474" spans="2:10" s="78" customFormat="1" ht="15.6" customHeight="1" thickTop="1" thickBot="1" x14ac:dyDescent="0.25">
      <c r="B474" s="455"/>
      <c r="C474" s="462"/>
      <c r="D474" s="465"/>
      <c r="E474" s="472"/>
      <c r="F474" s="771"/>
      <c r="G474" s="223">
        <f>'Mapa de Risco'!F474</f>
        <v>0</v>
      </c>
      <c r="H474" s="223">
        <f>'Mapa de Risco'!H474</f>
        <v>0</v>
      </c>
      <c r="I474" s="772"/>
      <c r="J474" s="785"/>
    </row>
    <row r="475" spans="2:10" s="78" customFormat="1" ht="15.6" customHeight="1" thickTop="1" thickBot="1" x14ac:dyDescent="0.25">
      <c r="B475" s="455"/>
      <c r="C475" s="462"/>
      <c r="D475" s="465"/>
      <c r="E475" s="472"/>
      <c r="F475" s="771"/>
      <c r="G475" s="223">
        <f>'Mapa de Risco'!F475</f>
        <v>0</v>
      </c>
      <c r="H475" s="223">
        <f>'Mapa de Risco'!H475</f>
        <v>0</v>
      </c>
      <c r="I475" s="772"/>
      <c r="J475" s="785"/>
    </row>
    <row r="476" spans="2:10" s="78" customFormat="1" ht="15.6" customHeight="1" thickTop="1" thickBot="1" x14ac:dyDescent="0.25">
      <c r="B476" s="455"/>
      <c r="C476" s="462"/>
      <c r="D476" s="465"/>
      <c r="E476" s="472"/>
      <c r="F476" s="771"/>
      <c r="G476" s="223">
        <f>'Mapa de Risco'!F476</f>
        <v>0</v>
      </c>
      <c r="H476" s="223">
        <f>'Mapa de Risco'!H476</f>
        <v>0</v>
      </c>
      <c r="I476" s="772"/>
      <c r="J476" s="785"/>
    </row>
    <row r="477" spans="2:10" s="78" customFormat="1" ht="15.6" customHeight="1" thickTop="1" thickBot="1" x14ac:dyDescent="0.25">
      <c r="B477" s="455"/>
      <c r="C477" s="462"/>
      <c r="D477" s="465"/>
      <c r="E477" s="472"/>
      <c r="F477" s="771"/>
      <c r="G477" s="223">
        <f>'Mapa de Risco'!F477</f>
        <v>0</v>
      </c>
      <c r="H477" s="223">
        <f>'Mapa de Risco'!H477</f>
        <v>0</v>
      </c>
      <c r="I477" s="772"/>
      <c r="J477" s="785"/>
    </row>
    <row r="478" spans="2:10" s="78" customFormat="1" ht="15.6" customHeight="1" thickTop="1" thickBot="1" x14ac:dyDescent="0.25">
      <c r="B478" s="455"/>
      <c r="C478" s="462"/>
      <c r="D478" s="465"/>
      <c r="E478" s="472"/>
      <c r="F478" s="771"/>
      <c r="G478" s="223">
        <f>'Mapa de Risco'!F478</f>
        <v>0</v>
      </c>
      <c r="H478" s="223">
        <f>'Mapa de Risco'!H478</f>
        <v>0</v>
      </c>
      <c r="I478" s="772"/>
      <c r="J478" s="785"/>
    </row>
    <row r="479" spans="2:10" s="78" customFormat="1" ht="15.6" customHeight="1" thickTop="1" thickBot="1" x14ac:dyDescent="0.25">
      <c r="B479" s="455"/>
      <c r="C479" s="462"/>
      <c r="D479" s="465"/>
      <c r="E479" s="472"/>
      <c r="F479" s="771"/>
      <c r="G479" s="223">
        <f>'Mapa de Risco'!F479</f>
        <v>0</v>
      </c>
      <c r="H479" s="223">
        <f>'Mapa de Risco'!H479</f>
        <v>0</v>
      </c>
      <c r="I479" s="772"/>
      <c r="J479" s="785"/>
    </row>
    <row r="480" spans="2:10" s="78" customFormat="1" ht="15.6" customHeight="1" thickTop="1" thickBot="1" x14ac:dyDescent="0.25">
      <c r="B480" s="455"/>
      <c r="C480" s="462"/>
      <c r="D480" s="465"/>
      <c r="E480" s="472"/>
      <c r="F480" s="771"/>
      <c r="G480" s="223">
        <f>'Mapa de Risco'!F480</f>
        <v>0</v>
      </c>
      <c r="H480" s="223">
        <f>'Mapa de Risco'!H480</f>
        <v>0</v>
      </c>
      <c r="I480" s="772"/>
      <c r="J480" s="785"/>
    </row>
    <row r="481" spans="2:10" s="78" customFormat="1" ht="15.6" customHeight="1" thickTop="1" thickBot="1" x14ac:dyDescent="0.25">
      <c r="B481" s="455"/>
      <c r="C481" s="462"/>
      <c r="D481" s="466"/>
      <c r="E481" s="473"/>
      <c r="F481" s="771"/>
      <c r="G481" s="223">
        <f>'Mapa de Risco'!F481</f>
        <v>0</v>
      </c>
      <c r="H481" s="223">
        <f>'Mapa de Risco'!H481</f>
        <v>0</v>
      </c>
      <c r="I481" s="772"/>
      <c r="J481" s="786"/>
    </row>
    <row r="482" spans="2:10" s="78" customFormat="1" ht="15.6" customHeight="1" thickTop="1" thickBot="1" x14ac:dyDescent="0.25">
      <c r="B482" s="455"/>
      <c r="C482" s="462"/>
      <c r="D482" s="464" t="str">
        <f>'Mapa de Risco'!D482:D491</f>
        <v>FCS.08</v>
      </c>
      <c r="E482" s="471">
        <f>'Mapa de Risco'!E482:E491</f>
        <v>0</v>
      </c>
      <c r="F482" s="771" t="str">
        <f>'Mapa de Risco'!G482:G491</f>
        <v>Evento 48</v>
      </c>
      <c r="G482" s="223">
        <f>'Mapa de Risco'!F482</f>
        <v>0</v>
      </c>
      <c r="H482" s="223">
        <f>'Mapa de Risco'!H482</f>
        <v>0</v>
      </c>
      <c r="I482" s="772" t="str">
        <f>'Avaliar os Controles Existent.'!AD482:AD491</f>
        <v/>
      </c>
      <c r="J482" s="785"/>
    </row>
    <row r="483" spans="2:10" s="78" customFormat="1" ht="15.6" customHeight="1" thickTop="1" thickBot="1" x14ac:dyDescent="0.25">
      <c r="B483" s="455"/>
      <c r="C483" s="462"/>
      <c r="D483" s="465"/>
      <c r="E483" s="472"/>
      <c r="F483" s="771"/>
      <c r="G483" s="223">
        <f>'Mapa de Risco'!F483</f>
        <v>0</v>
      </c>
      <c r="H483" s="223">
        <f>'Mapa de Risco'!H483</f>
        <v>0</v>
      </c>
      <c r="I483" s="772"/>
      <c r="J483" s="785"/>
    </row>
    <row r="484" spans="2:10" s="78" customFormat="1" ht="15.6" customHeight="1" thickTop="1" thickBot="1" x14ac:dyDescent="0.25">
      <c r="B484" s="455"/>
      <c r="C484" s="462"/>
      <c r="D484" s="465"/>
      <c r="E484" s="472"/>
      <c r="F484" s="771"/>
      <c r="G484" s="223">
        <f>'Mapa de Risco'!F484</f>
        <v>0</v>
      </c>
      <c r="H484" s="223">
        <f>'Mapa de Risco'!H484</f>
        <v>0</v>
      </c>
      <c r="I484" s="772"/>
      <c r="J484" s="785"/>
    </row>
    <row r="485" spans="2:10" s="78" customFormat="1" ht="15.6" customHeight="1" thickTop="1" thickBot="1" x14ac:dyDescent="0.25">
      <c r="B485" s="455"/>
      <c r="C485" s="462"/>
      <c r="D485" s="465"/>
      <c r="E485" s="472"/>
      <c r="F485" s="771"/>
      <c r="G485" s="223">
        <f>'Mapa de Risco'!F485</f>
        <v>0</v>
      </c>
      <c r="H485" s="223">
        <f>'Mapa de Risco'!H485</f>
        <v>0</v>
      </c>
      <c r="I485" s="772"/>
      <c r="J485" s="785"/>
    </row>
    <row r="486" spans="2:10" s="78" customFormat="1" ht="15.6" customHeight="1" thickTop="1" thickBot="1" x14ac:dyDescent="0.25">
      <c r="B486" s="455"/>
      <c r="C486" s="462"/>
      <c r="D486" s="465"/>
      <c r="E486" s="472"/>
      <c r="F486" s="771"/>
      <c r="G486" s="223">
        <f>'Mapa de Risco'!F486</f>
        <v>0</v>
      </c>
      <c r="H486" s="223">
        <f>'Mapa de Risco'!H486</f>
        <v>0</v>
      </c>
      <c r="I486" s="772"/>
      <c r="J486" s="785"/>
    </row>
    <row r="487" spans="2:10" s="78" customFormat="1" ht="15.6" customHeight="1" thickTop="1" thickBot="1" x14ac:dyDescent="0.25">
      <c r="B487" s="455"/>
      <c r="C487" s="462"/>
      <c r="D487" s="465"/>
      <c r="E487" s="472"/>
      <c r="F487" s="771"/>
      <c r="G487" s="223">
        <f>'Mapa de Risco'!F487</f>
        <v>0</v>
      </c>
      <c r="H487" s="223">
        <f>'Mapa de Risco'!H487</f>
        <v>0</v>
      </c>
      <c r="I487" s="772"/>
      <c r="J487" s="785"/>
    </row>
    <row r="488" spans="2:10" s="78" customFormat="1" ht="15.6" customHeight="1" thickTop="1" thickBot="1" x14ac:dyDescent="0.25">
      <c r="B488" s="455"/>
      <c r="C488" s="462"/>
      <c r="D488" s="465"/>
      <c r="E488" s="472"/>
      <c r="F488" s="771"/>
      <c r="G488" s="223">
        <f>'Mapa de Risco'!F488</f>
        <v>0</v>
      </c>
      <c r="H488" s="223">
        <f>'Mapa de Risco'!H488</f>
        <v>0</v>
      </c>
      <c r="I488" s="772"/>
      <c r="J488" s="785"/>
    </row>
    <row r="489" spans="2:10" s="78" customFormat="1" ht="15.6" customHeight="1" thickTop="1" thickBot="1" x14ac:dyDescent="0.25">
      <c r="B489" s="455"/>
      <c r="C489" s="462"/>
      <c r="D489" s="465"/>
      <c r="E489" s="472"/>
      <c r="F489" s="771"/>
      <c r="G489" s="223">
        <f>'Mapa de Risco'!F489</f>
        <v>0</v>
      </c>
      <c r="H489" s="223">
        <f>'Mapa de Risco'!H489</f>
        <v>0</v>
      </c>
      <c r="I489" s="772"/>
      <c r="J489" s="785"/>
    </row>
    <row r="490" spans="2:10" s="78" customFormat="1" ht="15.6" customHeight="1" thickTop="1" thickBot="1" x14ac:dyDescent="0.25">
      <c r="B490" s="455"/>
      <c r="C490" s="462"/>
      <c r="D490" s="465"/>
      <c r="E490" s="472"/>
      <c r="F490" s="771"/>
      <c r="G490" s="223">
        <f>'Mapa de Risco'!F490</f>
        <v>0</v>
      </c>
      <c r="H490" s="223">
        <f>'Mapa de Risco'!H490</f>
        <v>0</v>
      </c>
      <c r="I490" s="772"/>
      <c r="J490" s="785"/>
    </row>
    <row r="491" spans="2:10" s="78" customFormat="1" ht="15.6" customHeight="1" thickTop="1" thickBot="1" x14ac:dyDescent="0.25">
      <c r="B491" s="456"/>
      <c r="C491" s="463"/>
      <c r="D491" s="466"/>
      <c r="E491" s="473"/>
      <c r="F491" s="771"/>
      <c r="G491" s="223">
        <f>'Mapa de Risco'!F491</f>
        <v>0</v>
      </c>
      <c r="H491" s="223">
        <f>'Mapa de Risco'!H491</f>
        <v>0</v>
      </c>
      <c r="I491" s="772"/>
      <c r="J491" s="786"/>
    </row>
    <row r="492" spans="2:10" s="78" customFormat="1" ht="13.9" customHeight="1" thickTop="1" thickBot="1" x14ac:dyDescent="0.25">
      <c r="B492" s="457" t="str">
        <f>'Mapa de Risco'!B492:B571</f>
        <v>Subp.07</v>
      </c>
      <c r="C492" s="458">
        <f>'Mapa de Risco'!C492:C571</f>
        <v>0</v>
      </c>
      <c r="D492" s="445" t="str">
        <f>'Mapa de Risco'!D492:D501</f>
        <v>FCS.01</v>
      </c>
      <c r="E492" s="470">
        <f>'Mapa de Risco'!E492:E501</f>
        <v>0</v>
      </c>
      <c r="F492" s="766" t="str">
        <f>'Mapa de Risco'!G492:G501</f>
        <v>Evento 49</v>
      </c>
      <c r="G492" s="222">
        <f>'Mapa de Risco'!F492</f>
        <v>0</v>
      </c>
      <c r="H492" s="222">
        <f>'Mapa de Risco'!H492</f>
        <v>0</v>
      </c>
      <c r="I492" s="770" t="str">
        <f>'Avaliar os Controles Existent.'!AD492:AD501</f>
        <v/>
      </c>
      <c r="J492" s="785"/>
    </row>
    <row r="493" spans="2:10" s="78" customFormat="1" ht="13.9" customHeight="1" thickTop="1" thickBot="1" x14ac:dyDescent="0.25">
      <c r="B493" s="446"/>
      <c r="C493" s="459"/>
      <c r="D493" s="446"/>
      <c r="E493" s="459"/>
      <c r="F493" s="766"/>
      <c r="G493" s="222">
        <f>'Mapa de Risco'!F493</f>
        <v>0</v>
      </c>
      <c r="H493" s="222">
        <f>'Mapa de Risco'!H493</f>
        <v>0</v>
      </c>
      <c r="I493" s="770"/>
      <c r="J493" s="785"/>
    </row>
    <row r="494" spans="2:10" s="78" customFormat="1" ht="13.9" customHeight="1" thickTop="1" thickBot="1" x14ac:dyDescent="0.25">
      <c r="B494" s="446"/>
      <c r="C494" s="459"/>
      <c r="D494" s="446"/>
      <c r="E494" s="459"/>
      <c r="F494" s="766"/>
      <c r="G494" s="222">
        <f>'Mapa de Risco'!F494</f>
        <v>0</v>
      </c>
      <c r="H494" s="222">
        <f>'Mapa de Risco'!H494</f>
        <v>0</v>
      </c>
      <c r="I494" s="770"/>
      <c r="J494" s="785"/>
    </row>
    <row r="495" spans="2:10" s="78" customFormat="1" ht="13.9" customHeight="1" thickTop="1" thickBot="1" x14ac:dyDescent="0.25">
      <c r="B495" s="446"/>
      <c r="C495" s="459"/>
      <c r="D495" s="446"/>
      <c r="E495" s="459"/>
      <c r="F495" s="766"/>
      <c r="G495" s="222">
        <f>'Mapa de Risco'!F495</f>
        <v>0</v>
      </c>
      <c r="H495" s="222">
        <f>'Mapa de Risco'!H495</f>
        <v>0</v>
      </c>
      <c r="I495" s="770"/>
      <c r="J495" s="785"/>
    </row>
    <row r="496" spans="2:10" s="78" customFormat="1" ht="13.9" customHeight="1" thickTop="1" thickBot="1" x14ac:dyDescent="0.25">
      <c r="B496" s="446"/>
      <c r="C496" s="459"/>
      <c r="D496" s="446"/>
      <c r="E496" s="459"/>
      <c r="F496" s="766"/>
      <c r="G496" s="222">
        <f>'Mapa de Risco'!F496</f>
        <v>0</v>
      </c>
      <c r="H496" s="222">
        <f>'Mapa de Risco'!H496</f>
        <v>0</v>
      </c>
      <c r="I496" s="770"/>
      <c r="J496" s="785"/>
    </row>
    <row r="497" spans="2:10" s="78" customFormat="1" ht="13.9" customHeight="1" thickTop="1" thickBot="1" x14ac:dyDescent="0.25">
      <c r="B497" s="446"/>
      <c r="C497" s="459"/>
      <c r="D497" s="446"/>
      <c r="E497" s="459"/>
      <c r="F497" s="766"/>
      <c r="G497" s="222">
        <f>'Mapa de Risco'!F497</f>
        <v>0</v>
      </c>
      <c r="H497" s="222">
        <f>'Mapa de Risco'!H497</f>
        <v>0</v>
      </c>
      <c r="I497" s="770"/>
      <c r="J497" s="785"/>
    </row>
    <row r="498" spans="2:10" s="78" customFormat="1" ht="13.9" customHeight="1" thickTop="1" thickBot="1" x14ac:dyDescent="0.25">
      <c r="B498" s="446"/>
      <c r="C498" s="459"/>
      <c r="D498" s="446"/>
      <c r="E498" s="459"/>
      <c r="F498" s="766"/>
      <c r="G498" s="222">
        <f>'Mapa de Risco'!F498</f>
        <v>0</v>
      </c>
      <c r="H498" s="222">
        <f>'Mapa de Risco'!H498</f>
        <v>0</v>
      </c>
      <c r="I498" s="770"/>
      <c r="J498" s="785"/>
    </row>
    <row r="499" spans="2:10" s="78" customFormat="1" ht="13.9" customHeight="1" thickTop="1" thickBot="1" x14ac:dyDescent="0.25">
      <c r="B499" s="446"/>
      <c r="C499" s="459"/>
      <c r="D499" s="446"/>
      <c r="E499" s="459"/>
      <c r="F499" s="766"/>
      <c r="G499" s="222">
        <f>'Mapa de Risco'!F499</f>
        <v>0</v>
      </c>
      <c r="H499" s="222">
        <f>'Mapa de Risco'!H499</f>
        <v>0</v>
      </c>
      <c r="I499" s="770"/>
      <c r="J499" s="785"/>
    </row>
    <row r="500" spans="2:10" s="78" customFormat="1" ht="13.9" customHeight="1" thickTop="1" thickBot="1" x14ac:dyDescent="0.25">
      <c r="B500" s="446"/>
      <c r="C500" s="459"/>
      <c r="D500" s="446"/>
      <c r="E500" s="459"/>
      <c r="F500" s="766"/>
      <c r="G500" s="222">
        <f>'Mapa de Risco'!F500</f>
        <v>0</v>
      </c>
      <c r="H500" s="222">
        <f>'Mapa de Risco'!H500</f>
        <v>0</v>
      </c>
      <c r="I500" s="770"/>
      <c r="J500" s="785"/>
    </row>
    <row r="501" spans="2:10" s="78" customFormat="1" ht="13.9" customHeight="1" thickTop="1" thickBot="1" x14ac:dyDescent="0.25">
      <c r="B501" s="446"/>
      <c r="C501" s="459"/>
      <c r="D501" s="447"/>
      <c r="E501" s="460"/>
      <c r="F501" s="766"/>
      <c r="G501" s="222">
        <f>'Mapa de Risco'!F501</f>
        <v>0</v>
      </c>
      <c r="H501" s="222">
        <f>'Mapa de Risco'!H501</f>
        <v>0</v>
      </c>
      <c r="I501" s="770"/>
      <c r="J501" s="786"/>
    </row>
    <row r="502" spans="2:10" s="78" customFormat="1" ht="13.9" customHeight="1" thickTop="1" thickBot="1" x14ac:dyDescent="0.25">
      <c r="B502" s="446"/>
      <c r="C502" s="459"/>
      <c r="D502" s="445" t="str">
        <f>'Mapa de Risco'!D502:D511</f>
        <v>FCS.02</v>
      </c>
      <c r="E502" s="470">
        <f>'Mapa de Risco'!E502:E511</f>
        <v>0</v>
      </c>
      <c r="F502" s="766" t="str">
        <f>'Mapa de Risco'!G502:G511</f>
        <v>Evento 50</v>
      </c>
      <c r="G502" s="222">
        <f>'Mapa de Risco'!F502</f>
        <v>0</v>
      </c>
      <c r="H502" s="222">
        <f>'Mapa de Risco'!H502</f>
        <v>0</v>
      </c>
      <c r="I502" s="770" t="str">
        <f>'Avaliar os Controles Existent.'!AD502:AD511</f>
        <v/>
      </c>
      <c r="J502" s="785"/>
    </row>
    <row r="503" spans="2:10" s="78" customFormat="1" ht="13.9" customHeight="1" thickTop="1" thickBot="1" x14ac:dyDescent="0.25">
      <c r="B503" s="446"/>
      <c r="C503" s="459"/>
      <c r="D503" s="446"/>
      <c r="E503" s="459"/>
      <c r="F503" s="766"/>
      <c r="G503" s="222">
        <f>'Mapa de Risco'!F503</f>
        <v>0</v>
      </c>
      <c r="H503" s="222">
        <f>'Mapa de Risco'!H503</f>
        <v>0</v>
      </c>
      <c r="I503" s="770"/>
      <c r="J503" s="785"/>
    </row>
    <row r="504" spans="2:10" s="78" customFormat="1" ht="13.9" customHeight="1" thickTop="1" thickBot="1" x14ac:dyDescent="0.25">
      <c r="B504" s="446"/>
      <c r="C504" s="459"/>
      <c r="D504" s="446"/>
      <c r="E504" s="459"/>
      <c r="F504" s="766"/>
      <c r="G504" s="222">
        <f>'Mapa de Risco'!F504</f>
        <v>0</v>
      </c>
      <c r="H504" s="222">
        <f>'Mapa de Risco'!H504</f>
        <v>0</v>
      </c>
      <c r="I504" s="770"/>
      <c r="J504" s="785"/>
    </row>
    <row r="505" spans="2:10" s="78" customFormat="1" ht="13.9" customHeight="1" thickTop="1" thickBot="1" x14ac:dyDescent="0.25">
      <c r="B505" s="446"/>
      <c r="C505" s="459"/>
      <c r="D505" s="446"/>
      <c r="E505" s="459"/>
      <c r="F505" s="766"/>
      <c r="G505" s="222">
        <f>'Mapa de Risco'!F505</f>
        <v>0</v>
      </c>
      <c r="H505" s="222">
        <f>'Mapa de Risco'!H505</f>
        <v>0</v>
      </c>
      <c r="I505" s="770"/>
      <c r="J505" s="785"/>
    </row>
    <row r="506" spans="2:10" s="78" customFormat="1" ht="13.9" customHeight="1" thickTop="1" thickBot="1" x14ac:dyDescent="0.25">
      <c r="B506" s="446"/>
      <c r="C506" s="459"/>
      <c r="D506" s="446"/>
      <c r="E506" s="459"/>
      <c r="F506" s="766"/>
      <c r="G506" s="222">
        <f>'Mapa de Risco'!F506</f>
        <v>0</v>
      </c>
      <c r="H506" s="222">
        <f>'Mapa de Risco'!H506</f>
        <v>0</v>
      </c>
      <c r="I506" s="770"/>
      <c r="J506" s="785"/>
    </row>
    <row r="507" spans="2:10" s="78" customFormat="1" ht="13.9" customHeight="1" thickTop="1" thickBot="1" x14ac:dyDescent="0.25">
      <c r="B507" s="446"/>
      <c r="C507" s="459"/>
      <c r="D507" s="446"/>
      <c r="E507" s="459"/>
      <c r="F507" s="766"/>
      <c r="G507" s="222">
        <f>'Mapa de Risco'!F507</f>
        <v>0</v>
      </c>
      <c r="H507" s="222">
        <f>'Mapa de Risco'!H507</f>
        <v>0</v>
      </c>
      <c r="I507" s="770"/>
      <c r="J507" s="785"/>
    </row>
    <row r="508" spans="2:10" s="78" customFormat="1" ht="13.9" customHeight="1" thickTop="1" thickBot="1" x14ac:dyDescent="0.25">
      <c r="B508" s="446"/>
      <c r="C508" s="459"/>
      <c r="D508" s="446"/>
      <c r="E508" s="459"/>
      <c r="F508" s="766"/>
      <c r="G508" s="222">
        <f>'Mapa de Risco'!F508</f>
        <v>0</v>
      </c>
      <c r="H508" s="222">
        <f>'Mapa de Risco'!H508</f>
        <v>0</v>
      </c>
      <c r="I508" s="770"/>
      <c r="J508" s="785"/>
    </row>
    <row r="509" spans="2:10" s="78" customFormat="1" ht="13.9" customHeight="1" thickTop="1" thickBot="1" x14ac:dyDescent="0.25">
      <c r="B509" s="446"/>
      <c r="C509" s="459"/>
      <c r="D509" s="446"/>
      <c r="E509" s="459"/>
      <c r="F509" s="766"/>
      <c r="G509" s="222">
        <f>'Mapa de Risco'!F509</f>
        <v>0</v>
      </c>
      <c r="H509" s="222">
        <f>'Mapa de Risco'!H509</f>
        <v>0</v>
      </c>
      <c r="I509" s="770"/>
      <c r="J509" s="785"/>
    </row>
    <row r="510" spans="2:10" s="78" customFormat="1" ht="13.9" customHeight="1" thickTop="1" thickBot="1" x14ac:dyDescent="0.25">
      <c r="B510" s="446"/>
      <c r="C510" s="459"/>
      <c r="D510" s="446"/>
      <c r="E510" s="459"/>
      <c r="F510" s="766"/>
      <c r="G510" s="222">
        <f>'Mapa de Risco'!F510</f>
        <v>0</v>
      </c>
      <c r="H510" s="222">
        <f>'Mapa de Risco'!H510</f>
        <v>0</v>
      </c>
      <c r="I510" s="770"/>
      <c r="J510" s="785"/>
    </row>
    <row r="511" spans="2:10" s="78" customFormat="1" ht="13.9" customHeight="1" thickTop="1" thickBot="1" x14ac:dyDescent="0.25">
      <c r="B511" s="446"/>
      <c r="C511" s="459"/>
      <c r="D511" s="447"/>
      <c r="E511" s="460"/>
      <c r="F511" s="766"/>
      <c r="G511" s="222">
        <f>'Mapa de Risco'!F511</f>
        <v>0</v>
      </c>
      <c r="H511" s="222">
        <f>'Mapa de Risco'!H511</f>
        <v>0</v>
      </c>
      <c r="I511" s="770"/>
      <c r="J511" s="786"/>
    </row>
    <row r="512" spans="2:10" s="78" customFormat="1" ht="13.9" customHeight="1" thickTop="1" thickBot="1" x14ac:dyDescent="0.25">
      <c r="B512" s="446"/>
      <c r="C512" s="459"/>
      <c r="D512" s="445" t="str">
        <f>'Mapa de Risco'!D512:D521</f>
        <v>FCS.03</v>
      </c>
      <c r="E512" s="470">
        <f>'Mapa de Risco'!E512:E521</f>
        <v>0</v>
      </c>
      <c r="F512" s="766" t="str">
        <f>'Mapa de Risco'!G512:G521</f>
        <v>Evento 51</v>
      </c>
      <c r="G512" s="222">
        <f>'Mapa de Risco'!F512</f>
        <v>0</v>
      </c>
      <c r="H512" s="222">
        <f>'Mapa de Risco'!H512</f>
        <v>0</v>
      </c>
      <c r="I512" s="770" t="str">
        <f>'Avaliar os Controles Existent.'!AD512:AD521</f>
        <v/>
      </c>
      <c r="J512" s="785"/>
    </row>
    <row r="513" spans="2:10" s="78" customFormat="1" ht="13.9" customHeight="1" thickTop="1" thickBot="1" x14ac:dyDescent="0.25">
      <c r="B513" s="446"/>
      <c r="C513" s="459"/>
      <c r="D513" s="446"/>
      <c r="E513" s="459"/>
      <c r="F513" s="766"/>
      <c r="G513" s="222">
        <f>'Mapa de Risco'!F513</f>
        <v>0</v>
      </c>
      <c r="H513" s="222">
        <f>'Mapa de Risco'!H513</f>
        <v>0</v>
      </c>
      <c r="I513" s="770"/>
      <c r="J513" s="785"/>
    </row>
    <row r="514" spans="2:10" s="78" customFormat="1" ht="13.9" customHeight="1" thickTop="1" thickBot="1" x14ac:dyDescent="0.25">
      <c r="B514" s="446"/>
      <c r="C514" s="459"/>
      <c r="D514" s="446"/>
      <c r="E514" s="459"/>
      <c r="F514" s="766"/>
      <c r="G514" s="222">
        <f>'Mapa de Risco'!F514</f>
        <v>0</v>
      </c>
      <c r="H514" s="222">
        <f>'Mapa de Risco'!H514</f>
        <v>0</v>
      </c>
      <c r="I514" s="770"/>
      <c r="J514" s="785"/>
    </row>
    <row r="515" spans="2:10" s="78" customFormat="1" ht="13.9" customHeight="1" thickTop="1" thickBot="1" x14ac:dyDescent="0.25">
      <c r="B515" s="446"/>
      <c r="C515" s="459"/>
      <c r="D515" s="446"/>
      <c r="E515" s="459"/>
      <c r="F515" s="766"/>
      <c r="G515" s="222">
        <f>'Mapa de Risco'!F515</f>
        <v>0</v>
      </c>
      <c r="H515" s="222">
        <f>'Mapa de Risco'!H515</f>
        <v>0</v>
      </c>
      <c r="I515" s="770"/>
      <c r="J515" s="785"/>
    </row>
    <row r="516" spans="2:10" s="78" customFormat="1" ht="13.9" customHeight="1" thickTop="1" thickBot="1" x14ac:dyDescent="0.25">
      <c r="B516" s="446"/>
      <c r="C516" s="459"/>
      <c r="D516" s="446"/>
      <c r="E516" s="459"/>
      <c r="F516" s="766"/>
      <c r="G516" s="222">
        <f>'Mapa de Risco'!F516</f>
        <v>0</v>
      </c>
      <c r="H516" s="222">
        <f>'Mapa de Risco'!H516</f>
        <v>0</v>
      </c>
      <c r="I516" s="770"/>
      <c r="J516" s="785"/>
    </row>
    <row r="517" spans="2:10" s="78" customFormat="1" ht="13.9" customHeight="1" thickTop="1" thickBot="1" x14ac:dyDescent="0.25">
      <c r="B517" s="446"/>
      <c r="C517" s="459"/>
      <c r="D517" s="446"/>
      <c r="E517" s="459"/>
      <c r="F517" s="766"/>
      <c r="G517" s="222">
        <f>'Mapa de Risco'!F517</f>
        <v>0</v>
      </c>
      <c r="H517" s="222">
        <f>'Mapa de Risco'!H517</f>
        <v>0</v>
      </c>
      <c r="I517" s="770"/>
      <c r="J517" s="785"/>
    </row>
    <row r="518" spans="2:10" s="78" customFormat="1" ht="13.9" customHeight="1" thickTop="1" thickBot="1" x14ac:dyDescent="0.25">
      <c r="B518" s="446"/>
      <c r="C518" s="459"/>
      <c r="D518" s="446"/>
      <c r="E518" s="459"/>
      <c r="F518" s="766"/>
      <c r="G518" s="222">
        <f>'Mapa de Risco'!F518</f>
        <v>0</v>
      </c>
      <c r="H518" s="222">
        <f>'Mapa de Risco'!H518</f>
        <v>0</v>
      </c>
      <c r="I518" s="770"/>
      <c r="J518" s="785"/>
    </row>
    <row r="519" spans="2:10" s="78" customFormat="1" ht="13.9" customHeight="1" thickTop="1" thickBot="1" x14ac:dyDescent="0.25">
      <c r="B519" s="446"/>
      <c r="C519" s="459"/>
      <c r="D519" s="446"/>
      <c r="E519" s="459"/>
      <c r="F519" s="766"/>
      <c r="G519" s="222">
        <f>'Mapa de Risco'!F519</f>
        <v>0</v>
      </c>
      <c r="H519" s="222">
        <f>'Mapa de Risco'!H519</f>
        <v>0</v>
      </c>
      <c r="I519" s="770"/>
      <c r="J519" s="785"/>
    </row>
    <row r="520" spans="2:10" s="78" customFormat="1" ht="13.9" customHeight="1" thickTop="1" thickBot="1" x14ac:dyDescent="0.25">
      <c r="B520" s="446"/>
      <c r="C520" s="459"/>
      <c r="D520" s="446"/>
      <c r="E520" s="459"/>
      <c r="F520" s="766"/>
      <c r="G520" s="222">
        <f>'Mapa de Risco'!F520</f>
        <v>0</v>
      </c>
      <c r="H520" s="222">
        <f>'Mapa de Risco'!H520</f>
        <v>0</v>
      </c>
      <c r="I520" s="770"/>
      <c r="J520" s="785"/>
    </row>
    <row r="521" spans="2:10" s="78" customFormat="1" ht="13.9" customHeight="1" thickTop="1" thickBot="1" x14ac:dyDescent="0.25">
      <c r="B521" s="446"/>
      <c r="C521" s="459"/>
      <c r="D521" s="447"/>
      <c r="E521" s="460"/>
      <c r="F521" s="766"/>
      <c r="G521" s="222">
        <f>'Mapa de Risco'!F521</f>
        <v>0</v>
      </c>
      <c r="H521" s="222">
        <f>'Mapa de Risco'!H521</f>
        <v>0</v>
      </c>
      <c r="I521" s="770"/>
      <c r="J521" s="786"/>
    </row>
    <row r="522" spans="2:10" s="78" customFormat="1" ht="13.9" customHeight="1" thickTop="1" thickBot="1" x14ac:dyDescent="0.25">
      <c r="B522" s="446"/>
      <c r="C522" s="459"/>
      <c r="D522" s="445" t="str">
        <f>'Mapa de Risco'!D522:D531</f>
        <v>FCS.04</v>
      </c>
      <c r="E522" s="470">
        <f>'Mapa de Risco'!E522:E531</f>
        <v>0</v>
      </c>
      <c r="F522" s="766" t="str">
        <f>'Mapa de Risco'!G522:G531</f>
        <v>Evento 52</v>
      </c>
      <c r="G522" s="222">
        <f>'Mapa de Risco'!F522</f>
        <v>0</v>
      </c>
      <c r="H522" s="222">
        <f>'Mapa de Risco'!H522</f>
        <v>0</v>
      </c>
      <c r="I522" s="770" t="str">
        <f>'Avaliar os Controles Existent.'!AD522:AD531</f>
        <v/>
      </c>
      <c r="J522" s="785"/>
    </row>
    <row r="523" spans="2:10" s="78" customFormat="1" ht="13.9" customHeight="1" thickTop="1" thickBot="1" x14ac:dyDescent="0.25">
      <c r="B523" s="446"/>
      <c r="C523" s="459"/>
      <c r="D523" s="446"/>
      <c r="E523" s="459"/>
      <c r="F523" s="766"/>
      <c r="G523" s="222">
        <f>'Mapa de Risco'!F523</f>
        <v>0</v>
      </c>
      <c r="H523" s="222">
        <f>'Mapa de Risco'!H523</f>
        <v>0</v>
      </c>
      <c r="I523" s="770"/>
      <c r="J523" s="785"/>
    </row>
    <row r="524" spans="2:10" s="78" customFormat="1" ht="13.9" customHeight="1" thickTop="1" thickBot="1" x14ac:dyDescent="0.25">
      <c r="B524" s="446"/>
      <c r="C524" s="459"/>
      <c r="D524" s="446"/>
      <c r="E524" s="459"/>
      <c r="F524" s="766"/>
      <c r="G524" s="222">
        <f>'Mapa de Risco'!F524</f>
        <v>0</v>
      </c>
      <c r="H524" s="222">
        <f>'Mapa de Risco'!H524</f>
        <v>0</v>
      </c>
      <c r="I524" s="770"/>
      <c r="J524" s="785"/>
    </row>
    <row r="525" spans="2:10" s="78" customFormat="1" ht="13.9" customHeight="1" thickTop="1" thickBot="1" x14ac:dyDescent="0.25">
      <c r="B525" s="446"/>
      <c r="C525" s="459"/>
      <c r="D525" s="446"/>
      <c r="E525" s="459"/>
      <c r="F525" s="766"/>
      <c r="G525" s="222">
        <f>'Mapa de Risco'!F525</f>
        <v>0</v>
      </c>
      <c r="H525" s="222">
        <f>'Mapa de Risco'!H525</f>
        <v>0</v>
      </c>
      <c r="I525" s="770"/>
      <c r="J525" s="785"/>
    </row>
    <row r="526" spans="2:10" s="78" customFormat="1" ht="13.9" customHeight="1" thickTop="1" thickBot="1" x14ac:dyDescent="0.25">
      <c r="B526" s="446"/>
      <c r="C526" s="459"/>
      <c r="D526" s="446"/>
      <c r="E526" s="459"/>
      <c r="F526" s="766"/>
      <c r="G526" s="222">
        <f>'Mapa de Risco'!F526</f>
        <v>0</v>
      </c>
      <c r="H526" s="222">
        <f>'Mapa de Risco'!H526</f>
        <v>0</v>
      </c>
      <c r="I526" s="770"/>
      <c r="J526" s="785"/>
    </row>
    <row r="527" spans="2:10" s="78" customFormat="1" ht="13.9" customHeight="1" thickTop="1" thickBot="1" x14ac:dyDescent="0.25">
      <c r="B527" s="446"/>
      <c r="C527" s="459"/>
      <c r="D527" s="446"/>
      <c r="E527" s="459"/>
      <c r="F527" s="766"/>
      <c r="G527" s="222">
        <f>'Mapa de Risco'!F527</f>
        <v>0</v>
      </c>
      <c r="H527" s="222">
        <f>'Mapa de Risco'!H527</f>
        <v>0</v>
      </c>
      <c r="I527" s="770"/>
      <c r="J527" s="785"/>
    </row>
    <row r="528" spans="2:10" s="78" customFormat="1" ht="13.9" customHeight="1" thickTop="1" thickBot="1" x14ac:dyDescent="0.25">
      <c r="B528" s="446"/>
      <c r="C528" s="459"/>
      <c r="D528" s="446"/>
      <c r="E528" s="459"/>
      <c r="F528" s="766"/>
      <c r="G528" s="222">
        <f>'Mapa de Risco'!F528</f>
        <v>0</v>
      </c>
      <c r="H528" s="222">
        <f>'Mapa de Risco'!H528</f>
        <v>0</v>
      </c>
      <c r="I528" s="770"/>
      <c r="J528" s="785"/>
    </row>
    <row r="529" spans="2:10" s="78" customFormat="1" ht="13.9" customHeight="1" thickTop="1" thickBot="1" x14ac:dyDescent="0.25">
      <c r="B529" s="446"/>
      <c r="C529" s="459"/>
      <c r="D529" s="446"/>
      <c r="E529" s="459"/>
      <c r="F529" s="766"/>
      <c r="G529" s="222">
        <f>'Mapa de Risco'!F529</f>
        <v>0</v>
      </c>
      <c r="H529" s="222">
        <f>'Mapa de Risco'!H529</f>
        <v>0</v>
      </c>
      <c r="I529" s="770"/>
      <c r="J529" s="785"/>
    </row>
    <row r="530" spans="2:10" s="78" customFormat="1" ht="13.9" customHeight="1" thickTop="1" thickBot="1" x14ac:dyDescent="0.25">
      <c r="B530" s="446"/>
      <c r="C530" s="459"/>
      <c r="D530" s="446"/>
      <c r="E530" s="459"/>
      <c r="F530" s="766"/>
      <c r="G530" s="222">
        <f>'Mapa de Risco'!F530</f>
        <v>0</v>
      </c>
      <c r="H530" s="222">
        <f>'Mapa de Risco'!H530</f>
        <v>0</v>
      </c>
      <c r="I530" s="770"/>
      <c r="J530" s="785"/>
    </row>
    <row r="531" spans="2:10" s="78" customFormat="1" ht="13.9" customHeight="1" thickTop="1" thickBot="1" x14ac:dyDescent="0.25">
      <c r="B531" s="446"/>
      <c r="C531" s="459"/>
      <c r="D531" s="447"/>
      <c r="E531" s="460"/>
      <c r="F531" s="766"/>
      <c r="G531" s="222">
        <f>'Mapa de Risco'!F531</f>
        <v>0</v>
      </c>
      <c r="H531" s="222">
        <f>'Mapa de Risco'!H531</f>
        <v>0</v>
      </c>
      <c r="I531" s="770"/>
      <c r="J531" s="786"/>
    </row>
    <row r="532" spans="2:10" s="78" customFormat="1" ht="13.9" customHeight="1" thickTop="1" thickBot="1" x14ac:dyDescent="0.25">
      <c r="B532" s="446"/>
      <c r="C532" s="459"/>
      <c r="D532" s="445" t="str">
        <f>'Mapa de Risco'!D532:D541</f>
        <v>FCS.05</v>
      </c>
      <c r="E532" s="470">
        <f>'Mapa de Risco'!E532:E541</f>
        <v>0</v>
      </c>
      <c r="F532" s="766" t="str">
        <f>'Mapa de Risco'!G532:G541</f>
        <v>Evento 53</v>
      </c>
      <c r="G532" s="222">
        <f>'Mapa de Risco'!F532</f>
        <v>0</v>
      </c>
      <c r="H532" s="222">
        <f>'Mapa de Risco'!H532</f>
        <v>0</v>
      </c>
      <c r="I532" s="770" t="str">
        <f>'Avaliar os Controles Existent.'!AD532:AD541</f>
        <v/>
      </c>
      <c r="J532" s="785"/>
    </row>
    <row r="533" spans="2:10" s="78" customFormat="1" ht="13.9" customHeight="1" thickTop="1" thickBot="1" x14ac:dyDescent="0.25">
      <c r="B533" s="446"/>
      <c r="C533" s="459"/>
      <c r="D533" s="446"/>
      <c r="E533" s="459"/>
      <c r="F533" s="766"/>
      <c r="G533" s="222">
        <f>'Mapa de Risco'!F533</f>
        <v>0</v>
      </c>
      <c r="H533" s="222">
        <f>'Mapa de Risco'!H533</f>
        <v>0</v>
      </c>
      <c r="I533" s="770"/>
      <c r="J533" s="785"/>
    </row>
    <row r="534" spans="2:10" s="78" customFormat="1" ht="13.9" customHeight="1" thickTop="1" thickBot="1" x14ac:dyDescent="0.25">
      <c r="B534" s="446"/>
      <c r="C534" s="459"/>
      <c r="D534" s="446"/>
      <c r="E534" s="459"/>
      <c r="F534" s="766"/>
      <c r="G534" s="222">
        <f>'Mapa de Risco'!F534</f>
        <v>0</v>
      </c>
      <c r="H534" s="222">
        <f>'Mapa de Risco'!H534</f>
        <v>0</v>
      </c>
      <c r="I534" s="770"/>
      <c r="J534" s="785"/>
    </row>
    <row r="535" spans="2:10" s="78" customFormat="1" ht="13.9" customHeight="1" thickTop="1" thickBot="1" x14ac:dyDescent="0.25">
      <c r="B535" s="446"/>
      <c r="C535" s="459"/>
      <c r="D535" s="446"/>
      <c r="E535" s="459"/>
      <c r="F535" s="766"/>
      <c r="G535" s="222">
        <f>'Mapa de Risco'!F535</f>
        <v>0</v>
      </c>
      <c r="H535" s="222">
        <f>'Mapa de Risco'!H535</f>
        <v>0</v>
      </c>
      <c r="I535" s="770"/>
      <c r="J535" s="785"/>
    </row>
    <row r="536" spans="2:10" s="78" customFormat="1" ht="13.9" customHeight="1" thickTop="1" thickBot="1" x14ac:dyDescent="0.25">
      <c r="B536" s="446"/>
      <c r="C536" s="459"/>
      <c r="D536" s="446"/>
      <c r="E536" s="459"/>
      <c r="F536" s="766"/>
      <c r="G536" s="222">
        <f>'Mapa de Risco'!F536</f>
        <v>0</v>
      </c>
      <c r="H536" s="222">
        <f>'Mapa de Risco'!H536</f>
        <v>0</v>
      </c>
      <c r="I536" s="770"/>
      <c r="J536" s="785"/>
    </row>
    <row r="537" spans="2:10" s="78" customFormat="1" ht="13.9" customHeight="1" thickTop="1" thickBot="1" x14ac:dyDescent="0.25">
      <c r="B537" s="446"/>
      <c r="C537" s="459"/>
      <c r="D537" s="446"/>
      <c r="E537" s="459"/>
      <c r="F537" s="766"/>
      <c r="G537" s="222">
        <f>'Mapa de Risco'!F537</f>
        <v>0</v>
      </c>
      <c r="H537" s="222">
        <f>'Mapa de Risco'!H537</f>
        <v>0</v>
      </c>
      <c r="I537" s="770"/>
      <c r="J537" s="785"/>
    </row>
    <row r="538" spans="2:10" s="78" customFormat="1" ht="13.9" customHeight="1" thickTop="1" thickBot="1" x14ac:dyDescent="0.25">
      <c r="B538" s="446"/>
      <c r="C538" s="459"/>
      <c r="D538" s="446"/>
      <c r="E538" s="459"/>
      <c r="F538" s="766"/>
      <c r="G538" s="222">
        <f>'Mapa de Risco'!F538</f>
        <v>0</v>
      </c>
      <c r="H538" s="222">
        <f>'Mapa de Risco'!H538</f>
        <v>0</v>
      </c>
      <c r="I538" s="770"/>
      <c r="J538" s="785"/>
    </row>
    <row r="539" spans="2:10" s="78" customFormat="1" ht="13.9" customHeight="1" thickTop="1" thickBot="1" x14ac:dyDescent="0.25">
      <c r="B539" s="446"/>
      <c r="C539" s="459"/>
      <c r="D539" s="446"/>
      <c r="E539" s="459"/>
      <c r="F539" s="766"/>
      <c r="G539" s="222">
        <f>'Mapa de Risco'!F539</f>
        <v>0</v>
      </c>
      <c r="H539" s="222">
        <f>'Mapa de Risco'!H539</f>
        <v>0</v>
      </c>
      <c r="I539" s="770"/>
      <c r="J539" s="785"/>
    </row>
    <row r="540" spans="2:10" s="78" customFormat="1" ht="13.9" customHeight="1" thickTop="1" thickBot="1" x14ac:dyDescent="0.25">
      <c r="B540" s="446"/>
      <c r="C540" s="459"/>
      <c r="D540" s="446"/>
      <c r="E540" s="459"/>
      <c r="F540" s="766"/>
      <c r="G540" s="222">
        <f>'Mapa de Risco'!F540</f>
        <v>0</v>
      </c>
      <c r="H540" s="222">
        <f>'Mapa de Risco'!H540</f>
        <v>0</v>
      </c>
      <c r="I540" s="770"/>
      <c r="J540" s="785"/>
    </row>
    <row r="541" spans="2:10" s="78" customFormat="1" ht="13.9" customHeight="1" thickTop="1" thickBot="1" x14ac:dyDescent="0.25">
      <c r="B541" s="446"/>
      <c r="C541" s="459"/>
      <c r="D541" s="447"/>
      <c r="E541" s="460"/>
      <c r="F541" s="766"/>
      <c r="G541" s="222">
        <f>'Mapa de Risco'!F541</f>
        <v>0</v>
      </c>
      <c r="H541" s="222">
        <f>'Mapa de Risco'!H541</f>
        <v>0</v>
      </c>
      <c r="I541" s="770"/>
      <c r="J541" s="786"/>
    </row>
    <row r="542" spans="2:10" s="78" customFormat="1" ht="13.9" customHeight="1" thickTop="1" thickBot="1" x14ac:dyDescent="0.25">
      <c r="B542" s="446"/>
      <c r="C542" s="459"/>
      <c r="D542" s="445" t="str">
        <f>'Mapa de Risco'!D542:D551</f>
        <v>FCS.06</v>
      </c>
      <c r="E542" s="470">
        <f>'Mapa de Risco'!E542:E551</f>
        <v>0</v>
      </c>
      <c r="F542" s="766" t="str">
        <f>'Mapa de Risco'!G542:G551</f>
        <v>Evento 54</v>
      </c>
      <c r="G542" s="222">
        <f>'Mapa de Risco'!F542</f>
        <v>0</v>
      </c>
      <c r="H542" s="222">
        <f>'Mapa de Risco'!H542</f>
        <v>0</v>
      </c>
      <c r="I542" s="770" t="str">
        <f>'Avaliar os Controles Existent.'!AD542:AD551</f>
        <v/>
      </c>
      <c r="J542" s="785"/>
    </row>
    <row r="543" spans="2:10" s="78" customFormat="1" ht="13.9" customHeight="1" thickTop="1" thickBot="1" x14ac:dyDescent="0.25">
      <c r="B543" s="446"/>
      <c r="C543" s="459"/>
      <c r="D543" s="446"/>
      <c r="E543" s="459"/>
      <c r="F543" s="766"/>
      <c r="G543" s="222">
        <f>'Mapa de Risco'!F543</f>
        <v>0</v>
      </c>
      <c r="H543" s="222">
        <f>'Mapa de Risco'!H543</f>
        <v>0</v>
      </c>
      <c r="I543" s="770"/>
      <c r="J543" s="785"/>
    </row>
    <row r="544" spans="2:10" s="78" customFormat="1" ht="13.9" customHeight="1" thickTop="1" thickBot="1" x14ac:dyDescent="0.25">
      <c r="B544" s="446"/>
      <c r="C544" s="459"/>
      <c r="D544" s="446"/>
      <c r="E544" s="459"/>
      <c r="F544" s="766"/>
      <c r="G544" s="222">
        <f>'Mapa de Risco'!F544</f>
        <v>0</v>
      </c>
      <c r="H544" s="222">
        <f>'Mapa de Risco'!H544</f>
        <v>0</v>
      </c>
      <c r="I544" s="770"/>
      <c r="J544" s="785"/>
    </row>
    <row r="545" spans="2:10" s="78" customFormat="1" ht="13.9" customHeight="1" thickTop="1" thickBot="1" x14ac:dyDescent="0.25">
      <c r="B545" s="446"/>
      <c r="C545" s="459"/>
      <c r="D545" s="446"/>
      <c r="E545" s="459"/>
      <c r="F545" s="766"/>
      <c r="G545" s="222">
        <f>'Mapa de Risco'!F545</f>
        <v>0</v>
      </c>
      <c r="H545" s="222">
        <f>'Mapa de Risco'!H545</f>
        <v>0</v>
      </c>
      <c r="I545" s="770"/>
      <c r="J545" s="785"/>
    </row>
    <row r="546" spans="2:10" s="78" customFormat="1" ht="13.9" customHeight="1" thickTop="1" thickBot="1" x14ac:dyDescent="0.25">
      <c r="B546" s="446"/>
      <c r="C546" s="459"/>
      <c r="D546" s="446"/>
      <c r="E546" s="459"/>
      <c r="F546" s="766"/>
      <c r="G546" s="222">
        <f>'Mapa de Risco'!F546</f>
        <v>0</v>
      </c>
      <c r="H546" s="222">
        <f>'Mapa de Risco'!H546</f>
        <v>0</v>
      </c>
      <c r="I546" s="770"/>
      <c r="J546" s="785"/>
    </row>
    <row r="547" spans="2:10" s="78" customFormat="1" ht="13.9" customHeight="1" thickTop="1" thickBot="1" x14ac:dyDescent="0.25">
      <c r="B547" s="446"/>
      <c r="C547" s="459"/>
      <c r="D547" s="446"/>
      <c r="E547" s="459"/>
      <c r="F547" s="766"/>
      <c r="G547" s="222">
        <f>'Mapa de Risco'!F547</f>
        <v>0</v>
      </c>
      <c r="H547" s="222">
        <f>'Mapa de Risco'!H547</f>
        <v>0</v>
      </c>
      <c r="I547" s="770"/>
      <c r="J547" s="785"/>
    </row>
    <row r="548" spans="2:10" s="78" customFormat="1" ht="13.9" customHeight="1" thickTop="1" thickBot="1" x14ac:dyDescent="0.25">
      <c r="B548" s="446"/>
      <c r="C548" s="459"/>
      <c r="D548" s="446"/>
      <c r="E548" s="459"/>
      <c r="F548" s="766"/>
      <c r="G548" s="222">
        <f>'Mapa de Risco'!F548</f>
        <v>0</v>
      </c>
      <c r="H548" s="222">
        <f>'Mapa de Risco'!H548</f>
        <v>0</v>
      </c>
      <c r="I548" s="770"/>
      <c r="J548" s="785"/>
    </row>
    <row r="549" spans="2:10" s="78" customFormat="1" ht="13.9" customHeight="1" thickTop="1" thickBot="1" x14ac:dyDescent="0.25">
      <c r="B549" s="446"/>
      <c r="C549" s="459"/>
      <c r="D549" s="446"/>
      <c r="E549" s="459"/>
      <c r="F549" s="766"/>
      <c r="G549" s="222">
        <f>'Mapa de Risco'!F549</f>
        <v>0</v>
      </c>
      <c r="H549" s="222">
        <f>'Mapa de Risco'!H549</f>
        <v>0</v>
      </c>
      <c r="I549" s="770"/>
      <c r="J549" s="785"/>
    </row>
    <row r="550" spans="2:10" s="78" customFormat="1" ht="13.9" customHeight="1" thickTop="1" thickBot="1" x14ac:dyDescent="0.25">
      <c r="B550" s="446"/>
      <c r="C550" s="459"/>
      <c r="D550" s="446"/>
      <c r="E550" s="459"/>
      <c r="F550" s="766"/>
      <c r="G550" s="222">
        <f>'Mapa de Risco'!F550</f>
        <v>0</v>
      </c>
      <c r="H550" s="222">
        <f>'Mapa de Risco'!H550</f>
        <v>0</v>
      </c>
      <c r="I550" s="770"/>
      <c r="J550" s="785"/>
    </row>
    <row r="551" spans="2:10" s="78" customFormat="1" ht="13.9" customHeight="1" thickTop="1" thickBot="1" x14ac:dyDescent="0.25">
      <c r="B551" s="446"/>
      <c r="C551" s="459"/>
      <c r="D551" s="447"/>
      <c r="E551" s="460"/>
      <c r="F551" s="766"/>
      <c r="G551" s="222">
        <f>'Mapa de Risco'!F551</f>
        <v>0</v>
      </c>
      <c r="H551" s="222">
        <f>'Mapa de Risco'!H551</f>
        <v>0</v>
      </c>
      <c r="I551" s="770"/>
      <c r="J551" s="786"/>
    </row>
    <row r="552" spans="2:10" s="78" customFormat="1" ht="13.9" customHeight="1" thickTop="1" thickBot="1" x14ac:dyDescent="0.25">
      <c r="B552" s="446"/>
      <c r="C552" s="459"/>
      <c r="D552" s="445" t="str">
        <f>'Mapa de Risco'!D552:D561</f>
        <v>FCS.07</v>
      </c>
      <c r="E552" s="470">
        <f>'Mapa de Risco'!E552:E561</f>
        <v>0</v>
      </c>
      <c r="F552" s="766" t="str">
        <f>'Mapa de Risco'!G552:G561</f>
        <v>Evento 55</v>
      </c>
      <c r="G552" s="222">
        <f>'Mapa de Risco'!F552</f>
        <v>0</v>
      </c>
      <c r="H552" s="222">
        <f>'Mapa de Risco'!H552</f>
        <v>0</v>
      </c>
      <c r="I552" s="770" t="str">
        <f>'Avaliar os Controles Existent.'!AD552:AD561</f>
        <v/>
      </c>
      <c r="J552" s="785"/>
    </row>
    <row r="553" spans="2:10" s="78" customFormat="1" ht="13.9" customHeight="1" thickTop="1" thickBot="1" x14ac:dyDescent="0.25">
      <c r="B553" s="446"/>
      <c r="C553" s="459"/>
      <c r="D553" s="446"/>
      <c r="E553" s="459"/>
      <c r="F553" s="766"/>
      <c r="G553" s="222">
        <f>'Mapa de Risco'!F553</f>
        <v>0</v>
      </c>
      <c r="H553" s="222">
        <f>'Mapa de Risco'!H553</f>
        <v>0</v>
      </c>
      <c r="I553" s="770"/>
      <c r="J553" s="785"/>
    </row>
    <row r="554" spans="2:10" s="78" customFormat="1" ht="13.9" customHeight="1" thickTop="1" thickBot="1" x14ac:dyDescent="0.25">
      <c r="B554" s="446"/>
      <c r="C554" s="459"/>
      <c r="D554" s="446"/>
      <c r="E554" s="459"/>
      <c r="F554" s="766"/>
      <c r="G554" s="222">
        <f>'Mapa de Risco'!F554</f>
        <v>0</v>
      </c>
      <c r="H554" s="222">
        <f>'Mapa de Risco'!H554</f>
        <v>0</v>
      </c>
      <c r="I554" s="770"/>
      <c r="J554" s="785"/>
    </row>
    <row r="555" spans="2:10" s="78" customFormat="1" ht="13.9" customHeight="1" thickTop="1" thickBot="1" x14ac:dyDescent="0.25">
      <c r="B555" s="446"/>
      <c r="C555" s="459"/>
      <c r="D555" s="446"/>
      <c r="E555" s="459"/>
      <c r="F555" s="766"/>
      <c r="G555" s="222">
        <f>'Mapa de Risco'!F555</f>
        <v>0</v>
      </c>
      <c r="H555" s="222">
        <f>'Mapa de Risco'!H555</f>
        <v>0</v>
      </c>
      <c r="I555" s="770"/>
      <c r="J555" s="785"/>
    </row>
    <row r="556" spans="2:10" s="78" customFormat="1" ht="13.9" customHeight="1" thickTop="1" thickBot="1" x14ac:dyDescent="0.25">
      <c r="B556" s="446"/>
      <c r="C556" s="459"/>
      <c r="D556" s="446"/>
      <c r="E556" s="459"/>
      <c r="F556" s="766"/>
      <c r="G556" s="222">
        <f>'Mapa de Risco'!F556</f>
        <v>0</v>
      </c>
      <c r="H556" s="222">
        <f>'Mapa de Risco'!H556</f>
        <v>0</v>
      </c>
      <c r="I556" s="770"/>
      <c r="J556" s="785"/>
    </row>
    <row r="557" spans="2:10" s="78" customFormat="1" ht="13.9" customHeight="1" thickTop="1" thickBot="1" x14ac:dyDescent="0.25">
      <c r="B557" s="446"/>
      <c r="C557" s="459"/>
      <c r="D557" s="446"/>
      <c r="E557" s="459"/>
      <c r="F557" s="766"/>
      <c r="G557" s="222">
        <f>'Mapa de Risco'!F557</f>
        <v>0</v>
      </c>
      <c r="H557" s="222">
        <f>'Mapa de Risco'!H557</f>
        <v>0</v>
      </c>
      <c r="I557" s="770"/>
      <c r="J557" s="785"/>
    </row>
    <row r="558" spans="2:10" s="78" customFormat="1" ht="13.9" customHeight="1" thickTop="1" thickBot="1" x14ac:dyDescent="0.25">
      <c r="B558" s="446"/>
      <c r="C558" s="459"/>
      <c r="D558" s="446"/>
      <c r="E558" s="459"/>
      <c r="F558" s="766"/>
      <c r="G558" s="222">
        <f>'Mapa de Risco'!F558</f>
        <v>0</v>
      </c>
      <c r="H558" s="222">
        <f>'Mapa de Risco'!H558</f>
        <v>0</v>
      </c>
      <c r="I558" s="770"/>
      <c r="J558" s="785"/>
    </row>
    <row r="559" spans="2:10" s="78" customFormat="1" ht="13.9" customHeight="1" thickTop="1" thickBot="1" x14ac:dyDescent="0.25">
      <c r="B559" s="446"/>
      <c r="C559" s="459"/>
      <c r="D559" s="446"/>
      <c r="E559" s="459"/>
      <c r="F559" s="766"/>
      <c r="G559" s="222">
        <f>'Mapa de Risco'!F559</f>
        <v>0</v>
      </c>
      <c r="H559" s="222">
        <f>'Mapa de Risco'!H559</f>
        <v>0</v>
      </c>
      <c r="I559" s="770"/>
      <c r="J559" s="785"/>
    </row>
    <row r="560" spans="2:10" s="78" customFormat="1" ht="13.9" customHeight="1" thickTop="1" thickBot="1" x14ac:dyDescent="0.25">
      <c r="B560" s="446"/>
      <c r="C560" s="459"/>
      <c r="D560" s="446"/>
      <c r="E560" s="459"/>
      <c r="F560" s="766"/>
      <c r="G560" s="222">
        <f>'Mapa de Risco'!F560</f>
        <v>0</v>
      </c>
      <c r="H560" s="222">
        <f>'Mapa de Risco'!H560</f>
        <v>0</v>
      </c>
      <c r="I560" s="770"/>
      <c r="J560" s="785"/>
    </row>
    <row r="561" spans="2:10" s="78" customFormat="1" ht="13.9" customHeight="1" thickTop="1" thickBot="1" x14ac:dyDescent="0.25">
      <c r="B561" s="446"/>
      <c r="C561" s="459"/>
      <c r="D561" s="447"/>
      <c r="E561" s="460"/>
      <c r="F561" s="766"/>
      <c r="G561" s="222">
        <f>'Mapa de Risco'!F561</f>
        <v>0</v>
      </c>
      <c r="H561" s="222">
        <f>'Mapa de Risco'!H561</f>
        <v>0</v>
      </c>
      <c r="I561" s="770"/>
      <c r="J561" s="786"/>
    </row>
    <row r="562" spans="2:10" s="78" customFormat="1" ht="13.9" customHeight="1" thickTop="1" thickBot="1" x14ac:dyDescent="0.25">
      <c r="B562" s="446"/>
      <c r="C562" s="459"/>
      <c r="D562" s="445" t="str">
        <f>'Mapa de Risco'!D562:D571</f>
        <v>FCS.08</v>
      </c>
      <c r="E562" s="470">
        <f>'Mapa de Risco'!E562:E571</f>
        <v>0</v>
      </c>
      <c r="F562" s="766" t="str">
        <f>'Mapa de Risco'!G562:G571</f>
        <v>Evento 56</v>
      </c>
      <c r="G562" s="222">
        <f>'Mapa de Risco'!F562</f>
        <v>0</v>
      </c>
      <c r="H562" s="222">
        <f>'Mapa de Risco'!H562</f>
        <v>0</v>
      </c>
      <c r="I562" s="770" t="str">
        <f>'Avaliar os Controles Existent.'!AD562:AD571</f>
        <v/>
      </c>
      <c r="J562" s="785"/>
    </row>
    <row r="563" spans="2:10" s="78" customFormat="1" ht="13.9" customHeight="1" thickTop="1" thickBot="1" x14ac:dyDescent="0.25">
      <c r="B563" s="446"/>
      <c r="C563" s="459"/>
      <c r="D563" s="446"/>
      <c r="E563" s="459"/>
      <c r="F563" s="766"/>
      <c r="G563" s="222">
        <f>'Mapa de Risco'!F563</f>
        <v>0</v>
      </c>
      <c r="H563" s="222">
        <f>'Mapa de Risco'!H563</f>
        <v>0</v>
      </c>
      <c r="I563" s="770"/>
      <c r="J563" s="785"/>
    </row>
    <row r="564" spans="2:10" s="78" customFormat="1" ht="13.9" customHeight="1" thickTop="1" thickBot="1" x14ac:dyDescent="0.25">
      <c r="B564" s="446"/>
      <c r="C564" s="459"/>
      <c r="D564" s="446"/>
      <c r="E564" s="459"/>
      <c r="F564" s="766"/>
      <c r="G564" s="222">
        <f>'Mapa de Risco'!F564</f>
        <v>0</v>
      </c>
      <c r="H564" s="222">
        <f>'Mapa de Risco'!H564</f>
        <v>0</v>
      </c>
      <c r="I564" s="770"/>
      <c r="J564" s="785"/>
    </row>
    <row r="565" spans="2:10" s="78" customFormat="1" ht="13.9" customHeight="1" thickTop="1" thickBot="1" x14ac:dyDescent="0.25">
      <c r="B565" s="446"/>
      <c r="C565" s="459"/>
      <c r="D565" s="446"/>
      <c r="E565" s="459"/>
      <c r="F565" s="766"/>
      <c r="G565" s="222">
        <f>'Mapa de Risco'!F565</f>
        <v>0</v>
      </c>
      <c r="H565" s="222">
        <f>'Mapa de Risco'!H565</f>
        <v>0</v>
      </c>
      <c r="I565" s="770"/>
      <c r="J565" s="785"/>
    </row>
    <row r="566" spans="2:10" s="78" customFormat="1" ht="13.9" customHeight="1" thickTop="1" thickBot="1" x14ac:dyDescent="0.25">
      <c r="B566" s="446"/>
      <c r="C566" s="459"/>
      <c r="D566" s="446"/>
      <c r="E566" s="459"/>
      <c r="F566" s="766"/>
      <c r="G566" s="222">
        <f>'Mapa de Risco'!F566</f>
        <v>0</v>
      </c>
      <c r="H566" s="222">
        <f>'Mapa de Risco'!H566</f>
        <v>0</v>
      </c>
      <c r="I566" s="770"/>
      <c r="J566" s="785"/>
    </row>
    <row r="567" spans="2:10" s="78" customFormat="1" ht="13.9" customHeight="1" thickTop="1" thickBot="1" x14ac:dyDescent="0.25">
      <c r="B567" s="446"/>
      <c r="C567" s="459"/>
      <c r="D567" s="446"/>
      <c r="E567" s="459"/>
      <c r="F567" s="766"/>
      <c r="G567" s="222">
        <f>'Mapa de Risco'!F567</f>
        <v>0</v>
      </c>
      <c r="H567" s="222">
        <f>'Mapa de Risco'!H567</f>
        <v>0</v>
      </c>
      <c r="I567" s="770"/>
      <c r="J567" s="785"/>
    </row>
    <row r="568" spans="2:10" s="78" customFormat="1" ht="13.9" customHeight="1" thickTop="1" thickBot="1" x14ac:dyDescent="0.25">
      <c r="B568" s="446"/>
      <c r="C568" s="459"/>
      <c r="D568" s="446"/>
      <c r="E568" s="459"/>
      <c r="F568" s="766"/>
      <c r="G568" s="222">
        <f>'Mapa de Risco'!F568</f>
        <v>0</v>
      </c>
      <c r="H568" s="222">
        <f>'Mapa de Risco'!H568</f>
        <v>0</v>
      </c>
      <c r="I568" s="770"/>
      <c r="J568" s="785"/>
    </row>
    <row r="569" spans="2:10" s="78" customFormat="1" ht="13.9" customHeight="1" thickTop="1" thickBot="1" x14ac:dyDescent="0.25">
      <c r="B569" s="446"/>
      <c r="C569" s="459"/>
      <c r="D569" s="446"/>
      <c r="E569" s="459"/>
      <c r="F569" s="766"/>
      <c r="G569" s="222">
        <f>'Mapa de Risco'!F569</f>
        <v>0</v>
      </c>
      <c r="H569" s="222">
        <f>'Mapa de Risco'!H569</f>
        <v>0</v>
      </c>
      <c r="I569" s="770"/>
      <c r="J569" s="785"/>
    </row>
    <row r="570" spans="2:10" s="78" customFormat="1" ht="13.9" customHeight="1" thickTop="1" thickBot="1" x14ac:dyDescent="0.25">
      <c r="B570" s="446"/>
      <c r="C570" s="459"/>
      <c r="D570" s="446"/>
      <c r="E570" s="459"/>
      <c r="F570" s="766"/>
      <c r="G570" s="222">
        <f>'Mapa de Risco'!F570</f>
        <v>0</v>
      </c>
      <c r="H570" s="222">
        <f>'Mapa de Risco'!H570</f>
        <v>0</v>
      </c>
      <c r="I570" s="770"/>
      <c r="J570" s="785"/>
    </row>
    <row r="571" spans="2:10" s="78" customFormat="1" ht="13.9" customHeight="1" thickTop="1" thickBot="1" x14ac:dyDescent="0.25">
      <c r="B571" s="447"/>
      <c r="C571" s="460"/>
      <c r="D571" s="447"/>
      <c r="E571" s="460"/>
      <c r="F571" s="766"/>
      <c r="G571" s="222">
        <f>'Mapa de Risco'!F571</f>
        <v>0</v>
      </c>
      <c r="H571" s="222">
        <f>'Mapa de Risco'!H571</f>
        <v>0</v>
      </c>
      <c r="I571" s="770"/>
      <c r="J571" s="786"/>
    </row>
    <row r="572" spans="2:10" s="78" customFormat="1" ht="13.9" customHeight="1" thickTop="1" thickBot="1" x14ac:dyDescent="0.25">
      <c r="B572" s="454" t="str">
        <f>'Mapa de Risco'!B572:B651</f>
        <v>Subp.08</v>
      </c>
      <c r="C572" s="461">
        <f>'Mapa de Risco'!C572:C651</f>
        <v>0</v>
      </c>
      <c r="D572" s="464" t="str">
        <f>'Mapa de Risco'!D572:D581</f>
        <v>FCS.01</v>
      </c>
      <c r="E572" s="471">
        <f>'Mapa de Risco'!E572:E581</f>
        <v>0</v>
      </c>
      <c r="F572" s="771" t="str">
        <f>'Mapa de Risco'!G572:G581</f>
        <v>Evento 57</v>
      </c>
      <c r="G572" s="223">
        <f>'Mapa de Risco'!F572</f>
        <v>0</v>
      </c>
      <c r="H572" s="223">
        <f>'Mapa de Risco'!H572</f>
        <v>0</v>
      </c>
      <c r="I572" s="772" t="str">
        <f>'Avaliar os Controles Existent.'!AD572:AD581</f>
        <v/>
      </c>
      <c r="J572" s="785"/>
    </row>
    <row r="573" spans="2:10" s="78" customFormat="1" ht="13.9" customHeight="1" thickTop="1" thickBot="1" x14ac:dyDescent="0.25">
      <c r="B573" s="455"/>
      <c r="C573" s="462"/>
      <c r="D573" s="465"/>
      <c r="E573" s="472"/>
      <c r="F573" s="771"/>
      <c r="G573" s="223">
        <f>'Mapa de Risco'!F573</f>
        <v>0</v>
      </c>
      <c r="H573" s="223">
        <f>'Mapa de Risco'!H573</f>
        <v>0</v>
      </c>
      <c r="I573" s="772"/>
      <c r="J573" s="785"/>
    </row>
    <row r="574" spans="2:10" s="78" customFormat="1" ht="13.9" customHeight="1" thickTop="1" thickBot="1" x14ac:dyDescent="0.25">
      <c r="B574" s="455"/>
      <c r="C574" s="462"/>
      <c r="D574" s="465"/>
      <c r="E574" s="472"/>
      <c r="F574" s="771"/>
      <c r="G574" s="223">
        <f>'Mapa de Risco'!F574</f>
        <v>0</v>
      </c>
      <c r="H574" s="223">
        <f>'Mapa de Risco'!H574</f>
        <v>0</v>
      </c>
      <c r="I574" s="772"/>
      <c r="J574" s="785"/>
    </row>
    <row r="575" spans="2:10" s="78" customFormat="1" ht="13.9" customHeight="1" thickTop="1" thickBot="1" x14ac:dyDescent="0.25">
      <c r="B575" s="455"/>
      <c r="C575" s="462"/>
      <c r="D575" s="465"/>
      <c r="E575" s="472"/>
      <c r="F575" s="771"/>
      <c r="G575" s="223">
        <f>'Mapa de Risco'!F575</f>
        <v>0</v>
      </c>
      <c r="H575" s="223">
        <f>'Mapa de Risco'!H575</f>
        <v>0</v>
      </c>
      <c r="I575" s="772"/>
      <c r="J575" s="785"/>
    </row>
    <row r="576" spans="2:10" s="78" customFormat="1" ht="13.9" customHeight="1" thickTop="1" thickBot="1" x14ac:dyDescent="0.25">
      <c r="B576" s="455"/>
      <c r="C576" s="462"/>
      <c r="D576" s="465"/>
      <c r="E576" s="472"/>
      <c r="F576" s="771"/>
      <c r="G576" s="223">
        <f>'Mapa de Risco'!F576</f>
        <v>0</v>
      </c>
      <c r="H576" s="223">
        <f>'Mapa de Risco'!H576</f>
        <v>0</v>
      </c>
      <c r="I576" s="772"/>
      <c r="J576" s="785"/>
    </row>
    <row r="577" spans="2:10" s="78" customFormat="1" ht="13.9" customHeight="1" thickTop="1" thickBot="1" x14ac:dyDescent="0.25">
      <c r="B577" s="455"/>
      <c r="C577" s="462"/>
      <c r="D577" s="465"/>
      <c r="E577" s="472"/>
      <c r="F577" s="771"/>
      <c r="G577" s="223">
        <f>'Mapa de Risco'!F577</f>
        <v>0</v>
      </c>
      <c r="H577" s="223">
        <f>'Mapa de Risco'!H577</f>
        <v>0</v>
      </c>
      <c r="I577" s="772"/>
      <c r="J577" s="785"/>
    </row>
    <row r="578" spans="2:10" s="78" customFormat="1" ht="13.9" customHeight="1" thickTop="1" thickBot="1" x14ac:dyDescent="0.25">
      <c r="B578" s="455"/>
      <c r="C578" s="462"/>
      <c r="D578" s="465"/>
      <c r="E578" s="472"/>
      <c r="F578" s="771"/>
      <c r="G578" s="223">
        <f>'Mapa de Risco'!F578</f>
        <v>0</v>
      </c>
      <c r="H578" s="223">
        <f>'Mapa de Risco'!H578</f>
        <v>0</v>
      </c>
      <c r="I578" s="772"/>
      <c r="J578" s="785"/>
    </row>
    <row r="579" spans="2:10" s="78" customFormat="1" ht="13.9" customHeight="1" thickTop="1" thickBot="1" x14ac:dyDescent="0.25">
      <c r="B579" s="455"/>
      <c r="C579" s="462"/>
      <c r="D579" s="465"/>
      <c r="E579" s="472"/>
      <c r="F579" s="771"/>
      <c r="G579" s="223">
        <f>'Mapa de Risco'!F579</f>
        <v>0</v>
      </c>
      <c r="H579" s="223">
        <f>'Mapa de Risco'!H579</f>
        <v>0</v>
      </c>
      <c r="I579" s="772"/>
      <c r="J579" s="785"/>
    </row>
    <row r="580" spans="2:10" s="78" customFormat="1" ht="13.9" customHeight="1" thickTop="1" thickBot="1" x14ac:dyDescent="0.25">
      <c r="B580" s="455"/>
      <c r="C580" s="462"/>
      <c r="D580" s="465"/>
      <c r="E580" s="472"/>
      <c r="F580" s="771"/>
      <c r="G580" s="223">
        <f>'Mapa de Risco'!F580</f>
        <v>0</v>
      </c>
      <c r="H580" s="223">
        <f>'Mapa de Risco'!H580</f>
        <v>0</v>
      </c>
      <c r="I580" s="772"/>
      <c r="J580" s="785"/>
    </row>
    <row r="581" spans="2:10" s="78" customFormat="1" ht="13.9" customHeight="1" thickTop="1" thickBot="1" x14ac:dyDescent="0.25">
      <c r="B581" s="455"/>
      <c r="C581" s="462"/>
      <c r="D581" s="466"/>
      <c r="E581" s="473"/>
      <c r="F581" s="771"/>
      <c r="G581" s="223">
        <f>'Mapa de Risco'!F581</f>
        <v>0</v>
      </c>
      <c r="H581" s="223">
        <f>'Mapa de Risco'!H581</f>
        <v>0</v>
      </c>
      <c r="I581" s="772"/>
      <c r="J581" s="786"/>
    </row>
    <row r="582" spans="2:10" s="78" customFormat="1" ht="13.9" customHeight="1" thickTop="1" thickBot="1" x14ac:dyDescent="0.25">
      <c r="B582" s="455"/>
      <c r="C582" s="462"/>
      <c r="D582" s="464" t="str">
        <f>'Mapa de Risco'!D582:D591</f>
        <v>FCS.02</v>
      </c>
      <c r="E582" s="471">
        <f>'Mapa de Risco'!E582:E591</f>
        <v>0</v>
      </c>
      <c r="F582" s="771" t="str">
        <f>'Mapa de Risco'!G582:G591</f>
        <v>Evento 58</v>
      </c>
      <c r="G582" s="223">
        <f>'Mapa de Risco'!F582</f>
        <v>0</v>
      </c>
      <c r="H582" s="223">
        <f>'Mapa de Risco'!H582</f>
        <v>0</v>
      </c>
      <c r="I582" s="772" t="str">
        <f>'Avaliar os Controles Existent.'!AD582:AD591</f>
        <v/>
      </c>
      <c r="J582" s="785"/>
    </row>
    <row r="583" spans="2:10" s="78" customFormat="1" ht="13.9" customHeight="1" thickTop="1" thickBot="1" x14ac:dyDescent="0.25">
      <c r="B583" s="455"/>
      <c r="C583" s="462"/>
      <c r="D583" s="465"/>
      <c r="E583" s="472"/>
      <c r="F583" s="771"/>
      <c r="G583" s="223">
        <f>'Mapa de Risco'!F583</f>
        <v>0</v>
      </c>
      <c r="H583" s="223">
        <f>'Mapa de Risco'!H583</f>
        <v>0</v>
      </c>
      <c r="I583" s="772"/>
      <c r="J583" s="785"/>
    </row>
    <row r="584" spans="2:10" s="78" customFormat="1" ht="13.9" customHeight="1" thickTop="1" thickBot="1" x14ac:dyDescent="0.25">
      <c r="B584" s="455"/>
      <c r="C584" s="462"/>
      <c r="D584" s="465"/>
      <c r="E584" s="472"/>
      <c r="F584" s="771"/>
      <c r="G584" s="223">
        <f>'Mapa de Risco'!F584</f>
        <v>0</v>
      </c>
      <c r="H584" s="223">
        <f>'Mapa de Risco'!H584</f>
        <v>0</v>
      </c>
      <c r="I584" s="772"/>
      <c r="J584" s="785"/>
    </row>
    <row r="585" spans="2:10" s="78" customFormat="1" ht="13.9" customHeight="1" thickTop="1" thickBot="1" x14ac:dyDescent="0.25">
      <c r="B585" s="455"/>
      <c r="C585" s="462"/>
      <c r="D585" s="465"/>
      <c r="E585" s="472"/>
      <c r="F585" s="771"/>
      <c r="G585" s="223">
        <f>'Mapa de Risco'!F585</f>
        <v>0</v>
      </c>
      <c r="H585" s="223">
        <f>'Mapa de Risco'!H585</f>
        <v>0</v>
      </c>
      <c r="I585" s="772"/>
      <c r="J585" s="785"/>
    </row>
    <row r="586" spans="2:10" s="78" customFormat="1" ht="13.9" customHeight="1" thickTop="1" thickBot="1" x14ac:dyDescent="0.25">
      <c r="B586" s="455"/>
      <c r="C586" s="462"/>
      <c r="D586" s="465"/>
      <c r="E586" s="472"/>
      <c r="F586" s="771"/>
      <c r="G586" s="223">
        <f>'Mapa de Risco'!F586</f>
        <v>0</v>
      </c>
      <c r="H586" s="223">
        <f>'Mapa de Risco'!H586</f>
        <v>0</v>
      </c>
      <c r="I586" s="772"/>
      <c r="J586" s="785"/>
    </row>
    <row r="587" spans="2:10" s="78" customFormat="1" ht="13.9" customHeight="1" thickTop="1" thickBot="1" x14ac:dyDescent="0.25">
      <c r="B587" s="455"/>
      <c r="C587" s="462"/>
      <c r="D587" s="465"/>
      <c r="E587" s="472"/>
      <c r="F587" s="771"/>
      <c r="G587" s="223">
        <f>'Mapa de Risco'!F587</f>
        <v>0</v>
      </c>
      <c r="H587" s="223">
        <f>'Mapa de Risco'!H587</f>
        <v>0</v>
      </c>
      <c r="I587" s="772"/>
      <c r="J587" s="785"/>
    </row>
    <row r="588" spans="2:10" s="78" customFormat="1" ht="13.9" customHeight="1" thickTop="1" thickBot="1" x14ac:dyDescent="0.25">
      <c r="B588" s="455"/>
      <c r="C588" s="462"/>
      <c r="D588" s="465"/>
      <c r="E588" s="472"/>
      <c r="F588" s="771"/>
      <c r="G588" s="223">
        <f>'Mapa de Risco'!F588</f>
        <v>0</v>
      </c>
      <c r="H588" s="223">
        <f>'Mapa de Risco'!H588</f>
        <v>0</v>
      </c>
      <c r="I588" s="772"/>
      <c r="J588" s="785"/>
    </row>
    <row r="589" spans="2:10" s="78" customFormat="1" ht="13.9" customHeight="1" thickTop="1" thickBot="1" x14ac:dyDescent="0.25">
      <c r="B589" s="455"/>
      <c r="C589" s="462"/>
      <c r="D589" s="465"/>
      <c r="E589" s="472"/>
      <c r="F589" s="771"/>
      <c r="G589" s="223">
        <f>'Mapa de Risco'!F589</f>
        <v>0</v>
      </c>
      <c r="H589" s="223">
        <f>'Mapa de Risco'!H589</f>
        <v>0</v>
      </c>
      <c r="I589" s="772"/>
      <c r="J589" s="785"/>
    </row>
    <row r="590" spans="2:10" s="78" customFormat="1" ht="13.9" customHeight="1" thickTop="1" thickBot="1" x14ac:dyDescent="0.25">
      <c r="B590" s="455"/>
      <c r="C590" s="462"/>
      <c r="D590" s="465"/>
      <c r="E590" s="472"/>
      <c r="F590" s="771"/>
      <c r="G590" s="223">
        <f>'Mapa de Risco'!F590</f>
        <v>0</v>
      </c>
      <c r="H590" s="223">
        <f>'Mapa de Risco'!H590</f>
        <v>0</v>
      </c>
      <c r="I590" s="772"/>
      <c r="J590" s="785"/>
    </row>
    <row r="591" spans="2:10" s="78" customFormat="1" ht="13.9" customHeight="1" thickTop="1" thickBot="1" x14ac:dyDescent="0.25">
      <c r="B591" s="455"/>
      <c r="C591" s="462"/>
      <c r="D591" s="466"/>
      <c r="E591" s="473"/>
      <c r="F591" s="771"/>
      <c r="G591" s="223">
        <f>'Mapa de Risco'!F591</f>
        <v>0</v>
      </c>
      <c r="H591" s="223">
        <f>'Mapa de Risco'!H591</f>
        <v>0</v>
      </c>
      <c r="I591" s="772"/>
      <c r="J591" s="786"/>
    </row>
    <row r="592" spans="2:10" s="78" customFormat="1" ht="13.9" customHeight="1" thickTop="1" thickBot="1" x14ac:dyDescent="0.25">
      <c r="B592" s="455"/>
      <c r="C592" s="462"/>
      <c r="D592" s="464" t="str">
        <f>'Mapa de Risco'!D592:D601</f>
        <v>FCS.03</v>
      </c>
      <c r="E592" s="471">
        <f>'Mapa de Risco'!E592:E601</f>
        <v>0</v>
      </c>
      <c r="F592" s="771" t="str">
        <f>'Mapa de Risco'!G592:G601</f>
        <v>Evento 59</v>
      </c>
      <c r="G592" s="223">
        <f>'Mapa de Risco'!F592</f>
        <v>0</v>
      </c>
      <c r="H592" s="223">
        <f>'Mapa de Risco'!H592</f>
        <v>0</v>
      </c>
      <c r="I592" s="772" t="str">
        <f>'Avaliar os Controles Existent.'!AD592:AD601</f>
        <v/>
      </c>
      <c r="J592" s="785"/>
    </row>
    <row r="593" spans="2:10" s="78" customFormat="1" ht="13.9" customHeight="1" thickTop="1" thickBot="1" x14ac:dyDescent="0.25">
      <c r="B593" s="455"/>
      <c r="C593" s="462"/>
      <c r="D593" s="465"/>
      <c r="E593" s="472"/>
      <c r="F593" s="771"/>
      <c r="G593" s="223">
        <f>'Mapa de Risco'!F593</f>
        <v>0</v>
      </c>
      <c r="H593" s="223">
        <f>'Mapa de Risco'!H593</f>
        <v>0</v>
      </c>
      <c r="I593" s="772"/>
      <c r="J593" s="785"/>
    </row>
    <row r="594" spans="2:10" s="78" customFormat="1" ht="13.9" customHeight="1" thickTop="1" thickBot="1" x14ac:dyDescent="0.25">
      <c r="B594" s="455"/>
      <c r="C594" s="462"/>
      <c r="D594" s="465"/>
      <c r="E594" s="472"/>
      <c r="F594" s="771"/>
      <c r="G594" s="223">
        <f>'Mapa de Risco'!F594</f>
        <v>0</v>
      </c>
      <c r="H594" s="223">
        <f>'Mapa de Risco'!H594</f>
        <v>0</v>
      </c>
      <c r="I594" s="772"/>
      <c r="J594" s="785"/>
    </row>
    <row r="595" spans="2:10" s="78" customFormat="1" ht="13.9" customHeight="1" thickTop="1" thickBot="1" x14ac:dyDescent="0.25">
      <c r="B595" s="455"/>
      <c r="C595" s="462"/>
      <c r="D595" s="465"/>
      <c r="E595" s="472"/>
      <c r="F595" s="771"/>
      <c r="G595" s="223">
        <f>'Mapa de Risco'!F595</f>
        <v>0</v>
      </c>
      <c r="H595" s="223">
        <f>'Mapa de Risco'!H595</f>
        <v>0</v>
      </c>
      <c r="I595" s="772"/>
      <c r="J595" s="785"/>
    </row>
    <row r="596" spans="2:10" s="78" customFormat="1" ht="13.9" customHeight="1" thickTop="1" thickBot="1" x14ac:dyDescent="0.25">
      <c r="B596" s="455"/>
      <c r="C596" s="462"/>
      <c r="D596" s="465"/>
      <c r="E596" s="472"/>
      <c r="F596" s="771"/>
      <c r="G596" s="223">
        <f>'Mapa de Risco'!F596</f>
        <v>0</v>
      </c>
      <c r="H596" s="223">
        <f>'Mapa de Risco'!H596</f>
        <v>0</v>
      </c>
      <c r="I596" s="772"/>
      <c r="J596" s="785"/>
    </row>
    <row r="597" spans="2:10" s="78" customFormat="1" ht="13.9" customHeight="1" thickTop="1" thickBot="1" x14ac:dyDescent="0.25">
      <c r="B597" s="455"/>
      <c r="C597" s="462"/>
      <c r="D597" s="465"/>
      <c r="E597" s="472"/>
      <c r="F597" s="771"/>
      <c r="G597" s="223">
        <f>'Mapa de Risco'!F597</f>
        <v>0</v>
      </c>
      <c r="H597" s="223">
        <f>'Mapa de Risco'!H597</f>
        <v>0</v>
      </c>
      <c r="I597" s="772"/>
      <c r="J597" s="785"/>
    </row>
    <row r="598" spans="2:10" s="78" customFormat="1" ht="13.9" customHeight="1" thickTop="1" thickBot="1" x14ac:dyDescent="0.25">
      <c r="B598" s="455"/>
      <c r="C598" s="462"/>
      <c r="D598" s="465"/>
      <c r="E598" s="472"/>
      <c r="F598" s="771"/>
      <c r="G598" s="223">
        <f>'Mapa de Risco'!F598</f>
        <v>0</v>
      </c>
      <c r="H598" s="223">
        <f>'Mapa de Risco'!H598</f>
        <v>0</v>
      </c>
      <c r="I598" s="772"/>
      <c r="J598" s="785"/>
    </row>
    <row r="599" spans="2:10" s="78" customFormat="1" ht="13.9" customHeight="1" thickTop="1" thickBot="1" x14ac:dyDescent="0.25">
      <c r="B599" s="455"/>
      <c r="C599" s="462"/>
      <c r="D599" s="465"/>
      <c r="E599" s="472"/>
      <c r="F599" s="771"/>
      <c r="G599" s="223">
        <f>'Mapa de Risco'!F599</f>
        <v>0</v>
      </c>
      <c r="H599" s="223">
        <f>'Mapa de Risco'!H599</f>
        <v>0</v>
      </c>
      <c r="I599" s="772"/>
      <c r="J599" s="785"/>
    </row>
    <row r="600" spans="2:10" s="78" customFormat="1" ht="13.9" customHeight="1" thickTop="1" thickBot="1" x14ac:dyDescent="0.25">
      <c r="B600" s="455"/>
      <c r="C600" s="462"/>
      <c r="D600" s="465"/>
      <c r="E600" s="472"/>
      <c r="F600" s="771"/>
      <c r="G600" s="223">
        <f>'Mapa de Risco'!F600</f>
        <v>0</v>
      </c>
      <c r="H600" s="223">
        <f>'Mapa de Risco'!H600</f>
        <v>0</v>
      </c>
      <c r="I600" s="772"/>
      <c r="J600" s="785"/>
    </row>
    <row r="601" spans="2:10" s="78" customFormat="1" ht="13.9" customHeight="1" thickTop="1" thickBot="1" x14ac:dyDescent="0.25">
      <c r="B601" s="455"/>
      <c r="C601" s="462"/>
      <c r="D601" s="466"/>
      <c r="E601" s="473"/>
      <c r="F601" s="771"/>
      <c r="G601" s="223">
        <f>'Mapa de Risco'!F601</f>
        <v>0</v>
      </c>
      <c r="H601" s="223">
        <f>'Mapa de Risco'!H601</f>
        <v>0</v>
      </c>
      <c r="I601" s="772"/>
      <c r="J601" s="786"/>
    </row>
    <row r="602" spans="2:10" s="78" customFormat="1" ht="13.9" customHeight="1" thickTop="1" thickBot="1" x14ac:dyDescent="0.25">
      <c r="B602" s="455"/>
      <c r="C602" s="462"/>
      <c r="D602" s="464" t="str">
        <f>'Mapa de Risco'!D602:D611</f>
        <v>FCS.04</v>
      </c>
      <c r="E602" s="471">
        <f>'Mapa de Risco'!E602:E611</f>
        <v>0</v>
      </c>
      <c r="F602" s="771" t="str">
        <f>'Mapa de Risco'!G602:G611</f>
        <v>Evento 60</v>
      </c>
      <c r="G602" s="223">
        <f>'Mapa de Risco'!F602</f>
        <v>0</v>
      </c>
      <c r="H602" s="223">
        <f>'Mapa de Risco'!H602</f>
        <v>0</v>
      </c>
      <c r="I602" s="772" t="str">
        <f>'Avaliar os Controles Existent.'!AD602:AD611</f>
        <v/>
      </c>
      <c r="J602" s="785"/>
    </row>
    <row r="603" spans="2:10" s="78" customFormat="1" ht="13.9" customHeight="1" thickTop="1" thickBot="1" x14ac:dyDescent="0.25">
      <c r="B603" s="455"/>
      <c r="C603" s="462"/>
      <c r="D603" s="465"/>
      <c r="E603" s="472"/>
      <c r="F603" s="771"/>
      <c r="G603" s="223">
        <f>'Mapa de Risco'!F603</f>
        <v>0</v>
      </c>
      <c r="H603" s="223">
        <f>'Mapa de Risco'!H603</f>
        <v>0</v>
      </c>
      <c r="I603" s="772"/>
      <c r="J603" s="785"/>
    </row>
    <row r="604" spans="2:10" s="78" customFormat="1" ht="13.9" customHeight="1" thickTop="1" thickBot="1" x14ac:dyDescent="0.25">
      <c r="B604" s="455"/>
      <c r="C604" s="462"/>
      <c r="D604" s="465"/>
      <c r="E604" s="472"/>
      <c r="F604" s="771"/>
      <c r="G604" s="223">
        <f>'Mapa de Risco'!F604</f>
        <v>0</v>
      </c>
      <c r="H604" s="223">
        <f>'Mapa de Risco'!H604</f>
        <v>0</v>
      </c>
      <c r="I604" s="772"/>
      <c r="J604" s="785"/>
    </row>
    <row r="605" spans="2:10" s="78" customFormat="1" ht="13.9" customHeight="1" thickTop="1" thickBot="1" x14ac:dyDescent="0.25">
      <c r="B605" s="455"/>
      <c r="C605" s="462"/>
      <c r="D605" s="465"/>
      <c r="E605" s="472"/>
      <c r="F605" s="771"/>
      <c r="G605" s="223">
        <f>'Mapa de Risco'!F605</f>
        <v>0</v>
      </c>
      <c r="H605" s="223">
        <f>'Mapa de Risco'!H605</f>
        <v>0</v>
      </c>
      <c r="I605" s="772"/>
      <c r="J605" s="785"/>
    </row>
    <row r="606" spans="2:10" s="78" customFormat="1" ht="13.9" customHeight="1" thickTop="1" thickBot="1" x14ac:dyDescent="0.25">
      <c r="B606" s="455"/>
      <c r="C606" s="462"/>
      <c r="D606" s="465"/>
      <c r="E606" s="472"/>
      <c r="F606" s="771"/>
      <c r="G606" s="223">
        <f>'Mapa de Risco'!F606</f>
        <v>0</v>
      </c>
      <c r="H606" s="223">
        <f>'Mapa de Risco'!H606</f>
        <v>0</v>
      </c>
      <c r="I606" s="772"/>
      <c r="J606" s="785"/>
    </row>
    <row r="607" spans="2:10" s="78" customFormat="1" ht="13.9" customHeight="1" thickTop="1" thickBot="1" x14ac:dyDescent="0.25">
      <c r="B607" s="455"/>
      <c r="C607" s="462"/>
      <c r="D607" s="465"/>
      <c r="E607" s="472"/>
      <c r="F607" s="771"/>
      <c r="G607" s="223">
        <f>'Mapa de Risco'!F607</f>
        <v>0</v>
      </c>
      <c r="H607" s="223">
        <f>'Mapa de Risco'!H607</f>
        <v>0</v>
      </c>
      <c r="I607" s="772"/>
      <c r="J607" s="785"/>
    </row>
    <row r="608" spans="2:10" s="78" customFormat="1" ht="13.9" customHeight="1" thickTop="1" thickBot="1" x14ac:dyDescent="0.25">
      <c r="B608" s="455"/>
      <c r="C608" s="462"/>
      <c r="D608" s="465"/>
      <c r="E608" s="472"/>
      <c r="F608" s="771"/>
      <c r="G608" s="223">
        <f>'Mapa de Risco'!F608</f>
        <v>0</v>
      </c>
      <c r="H608" s="223">
        <f>'Mapa de Risco'!H608</f>
        <v>0</v>
      </c>
      <c r="I608" s="772"/>
      <c r="J608" s="785"/>
    </row>
    <row r="609" spans="2:10" s="78" customFormat="1" ht="13.9" customHeight="1" thickTop="1" thickBot="1" x14ac:dyDescent="0.25">
      <c r="B609" s="455"/>
      <c r="C609" s="462"/>
      <c r="D609" s="465"/>
      <c r="E609" s="472"/>
      <c r="F609" s="771"/>
      <c r="G609" s="223">
        <f>'Mapa de Risco'!F609</f>
        <v>0</v>
      </c>
      <c r="H609" s="223">
        <f>'Mapa de Risco'!H609</f>
        <v>0</v>
      </c>
      <c r="I609" s="772"/>
      <c r="J609" s="785"/>
    </row>
    <row r="610" spans="2:10" s="78" customFormat="1" ht="13.9" customHeight="1" thickTop="1" thickBot="1" x14ac:dyDescent="0.25">
      <c r="B610" s="455"/>
      <c r="C610" s="462"/>
      <c r="D610" s="465"/>
      <c r="E610" s="472"/>
      <c r="F610" s="771"/>
      <c r="G610" s="223">
        <f>'Mapa de Risco'!F610</f>
        <v>0</v>
      </c>
      <c r="H610" s="223">
        <f>'Mapa de Risco'!H610</f>
        <v>0</v>
      </c>
      <c r="I610" s="772"/>
      <c r="J610" s="785"/>
    </row>
    <row r="611" spans="2:10" s="78" customFormat="1" ht="13.9" customHeight="1" thickTop="1" thickBot="1" x14ac:dyDescent="0.25">
      <c r="B611" s="455"/>
      <c r="C611" s="462"/>
      <c r="D611" s="466"/>
      <c r="E611" s="473"/>
      <c r="F611" s="771"/>
      <c r="G611" s="223">
        <f>'Mapa de Risco'!F611</f>
        <v>0</v>
      </c>
      <c r="H611" s="223">
        <f>'Mapa de Risco'!H611</f>
        <v>0</v>
      </c>
      <c r="I611" s="772"/>
      <c r="J611" s="786"/>
    </row>
    <row r="612" spans="2:10" s="78" customFormat="1" ht="13.9" customHeight="1" thickTop="1" thickBot="1" x14ac:dyDescent="0.25">
      <c r="B612" s="455"/>
      <c r="C612" s="462"/>
      <c r="D612" s="464" t="str">
        <f>'Mapa de Risco'!D612:D621</f>
        <v>FCS.05</v>
      </c>
      <c r="E612" s="471">
        <f>'Mapa de Risco'!E612:E621</f>
        <v>0</v>
      </c>
      <c r="F612" s="771" t="str">
        <f>'Mapa de Risco'!G612:G621</f>
        <v>Evento 61</v>
      </c>
      <c r="G612" s="223">
        <f>'Mapa de Risco'!F612</f>
        <v>0</v>
      </c>
      <c r="H612" s="223">
        <f>'Mapa de Risco'!H612</f>
        <v>0</v>
      </c>
      <c r="I612" s="772" t="str">
        <f>'Avaliar os Controles Existent.'!AD612:AD621</f>
        <v/>
      </c>
      <c r="J612" s="785"/>
    </row>
    <row r="613" spans="2:10" s="78" customFormat="1" ht="13.9" customHeight="1" thickTop="1" thickBot="1" x14ac:dyDescent="0.25">
      <c r="B613" s="455"/>
      <c r="C613" s="462"/>
      <c r="D613" s="465"/>
      <c r="E613" s="472"/>
      <c r="F613" s="771"/>
      <c r="G613" s="223">
        <f>'Mapa de Risco'!F613</f>
        <v>0</v>
      </c>
      <c r="H613" s="223">
        <f>'Mapa de Risco'!H613</f>
        <v>0</v>
      </c>
      <c r="I613" s="772"/>
      <c r="J613" s="785"/>
    </row>
    <row r="614" spans="2:10" s="78" customFormat="1" ht="13.9" customHeight="1" thickTop="1" thickBot="1" x14ac:dyDescent="0.25">
      <c r="B614" s="455"/>
      <c r="C614" s="462"/>
      <c r="D614" s="465"/>
      <c r="E614" s="472"/>
      <c r="F614" s="771"/>
      <c r="G614" s="223">
        <f>'Mapa de Risco'!F614</f>
        <v>0</v>
      </c>
      <c r="H614" s="223">
        <f>'Mapa de Risco'!H614</f>
        <v>0</v>
      </c>
      <c r="I614" s="772"/>
      <c r="J614" s="785"/>
    </row>
    <row r="615" spans="2:10" s="78" customFormat="1" ht="13.9" customHeight="1" thickTop="1" thickBot="1" x14ac:dyDescent="0.25">
      <c r="B615" s="455"/>
      <c r="C615" s="462"/>
      <c r="D615" s="465"/>
      <c r="E615" s="472"/>
      <c r="F615" s="771"/>
      <c r="G615" s="223">
        <f>'Mapa de Risco'!F615</f>
        <v>0</v>
      </c>
      <c r="H615" s="223">
        <f>'Mapa de Risco'!H615</f>
        <v>0</v>
      </c>
      <c r="I615" s="772"/>
      <c r="J615" s="785"/>
    </row>
    <row r="616" spans="2:10" s="78" customFormat="1" ht="13.9" customHeight="1" thickTop="1" thickBot="1" x14ac:dyDescent="0.25">
      <c r="B616" s="455"/>
      <c r="C616" s="462"/>
      <c r="D616" s="465"/>
      <c r="E616" s="472"/>
      <c r="F616" s="771"/>
      <c r="G616" s="223">
        <f>'Mapa de Risco'!F616</f>
        <v>0</v>
      </c>
      <c r="H616" s="223">
        <f>'Mapa de Risco'!H616</f>
        <v>0</v>
      </c>
      <c r="I616" s="772"/>
      <c r="J616" s="785"/>
    </row>
    <row r="617" spans="2:10" s="78" customFormat="1" ht="13.9" customHeight="1" thickTop="1" thickBot="1" x14ac:dyDescent="0.25">
      <c r="B617" s="455"/>
      <c r="C617" s="462"/>
      <c r="D617" s="465"/>
      <c r="E617" s="472"/>
      <c r="F617" s="771"/>
      <c r="G617" s="223">
        <f>'Mapa de Risco'!F617</f>
        <v>0</v>
      </c>
      <c r="H617" s="223">
        <f>'Mapa de Risco'!H617</f>
        <v>0</v>
      </c>
      <c r="I617" s="772"/>
      <c r="J617" s="785"/>
    </row>
    <row r="618" spans="2:10" s="78" customFormat="1" ht="13.9" customHeight="1" thickTop="1" thickBot="1" x14ac:dyDescent="0.25">
      <c r="B618" s="455"/>
      <c r="C618" s="462"/>
      <c r="D618" s="465"/>
      <c r="E618" s="472"/>
      <c r="F618" s="771"/>
      <c r="G618" s="223">
        <f>'Mapa de Risco'!F618</f>
        <v>0</v>
      </c>
      <c r="H618" s="223">
        <f>'Mapa de Risco'!H618</f>
        <v>0</v>
      </c>
      <c r="I618" s="772"/>
      <c r="J618" s="785"/>
    </row>
    <row r="619" spans="2:10" s="78" customFormat="1" ht="13.9" customHeight="1" thickTop="1" thickBot="1" x14ac:dyDescent="0.25">
      <c r="B619" s="455"/>
      <c r="C619" s="462"/>
      <c r="D619" s="465"/>
      <c r="E619" s="472"/>
      <c r="F619" s="771"/>
      <c r="G619" s="223">
        <f>'Mapa de Risco'!F619</f>
        <v>0</v>
      </c>
      <c r="H619" s="223">
        <f>'Mapa de Risco'!H619</f>
        <v>0</v>
      </c>
      <c r="I619" s="772"/>
      <c r="J619" s="785"/>
    </row>
    <row r="620" spans="2:10" s="78" customFormat="1" ht="13.9" customHeight="1" thickTop="1" thickBot="1" x14ac:dyDescent="0.25">
      <c r="B620" s="455"/>
      <c r="C620" s="462"/>
      <c r="D620" s="465"/>
      <c r="E620" s="472"/>
      <c r="F620" s="771"/>
      <c r="G620" s="223">
        <f>'Mapa de Risco'!F620</f>
        <v>0</v>
      </c>
      <c r="H620" s="223">
        <f>'Mapa de Risco'!H620</f>
        <v>0</v>
      </c>
      <c r="I620" s="772"/>
      <c r="J620" s="785"/>
    </row>
    <row r="621" spans="2:10" s="78" customFormat="1" ht="13.9" customHeight="1" thickTop="1" thickBot="1" x14ac:dyDescent="0.25">
      <c r="B621" s="455"/>
      <c r="C621" s="462"/>
      <c r="D621" s="466"/>
      <c r="E621" s="473"/>
      <c r="F621" s="771"/>
      <c r="G621" s="223">
        <f>'Mapa de Risco'!F621</f>
        <v>0</v>
      </c>
      <c r="H621" s="223">
        <f>'Mapa de Risco'!H621</f>
        <v>0</v>
      </c>
      <c r="I621" s="772"/>
      <c r="J621" s="786"/>
    </row>
    <row r="622" spans="2:10" s="78" customFormat="1" ht="13.9" customHeight="1" thickTop="1" thickBot="1" x14ac:dyDescent="0.25">
      <c r="B622" s="455"/>
      <c r="C622" s="462"/>
      <c r="D622" s="464" t="str">
        <f>'Mapa de Risco'!D622:D631</f>
        <v>FCS.06</v>
      </c>
      <c r="E622" s="471">
        <f>'Mapa de Risco'!E622:E631</f>
        <v>0</v>
      </c>
      <c r="F622" s="771" t="str">
        <f>'Mapa de Risco'!G622:G631</f>
        <v>Evento 62</v>
      </c>
      <c r="G622" s="223">
        <f>'Mapa de Risco'!F622</f>
        <v>0</v>
      </c>
      <c r="H622" s="223">
        <f>'Mapa de Risco'!H622</f>
        <v>0</v>
      </c>
      <c r="I622" s="772" t="str">
        <f>'Avaliar os Controles Existent.'!AD622:AD631</f>
        <v/>
      </c>
      <c r="J622" s="785"/>
    </row>
    <row r="623" spans="2:10" s="78" customFormat="1" ht="13.9" customHeight="1" thickTop="1" thickBot="1" x14ac:dyDescent="0.25">
      <c r="B623" s="455"/>
      <c r="C623" s="462"/>
      <c r="D623" s="465"/>
      <c r="E623" s="472"/>
      <c r="F623" s="771"/>
      <c r="G623" s="223">
        <f>'Mapa de Risco'!F623</f>
        <v>0</v>
      </c>
      <c r="H623" s="223">
        <f>'Mapa de Risco'!H623</f>
        <v>0</v>
      </c>
      <c r="I623" s="772"/>
      <c r="J623" s="785"/>
    </row>
    <row r="624" spans="2:10" s="78" customFormat="1" ht="13.9" customHeight="1" thickTop="1" thickBot="1" x14ac:dyDescent="0.25">
      <c r="B624" s="455"/>
      <c r="C624" s="462"/>
      <c r="D624" s="465"/>
      <c r="E624" s="472"/>
      <c r="F624" s="771"/>
      <c r="G624" s="223">
        <f>'Mapa de Risco'!F624</f>
        <v>0</v>
      </c>
      <c r="H624" s="223">
        <f>'Mapa de Risco'!H624</f>
        <v>0</v>
      </c>
      <c r="I624" s="772"/>
      <c r="J624" s="785"/>
    </row>
    <row r="625" spans="2:10" s="78" customFormat="1" ht="13.9" customHeight="1" thickTop="1" thickBot="1" x14ac:dyDescent="0.25">
      <c r="B625" s="455"/>
      <c r="C625" s="462"/>
      <c r="D625" s="465"/>
      <c r="E625" s="472"/>
      <c r="F625" s="771"/>
      <c r="G625" s="223">
        <f>'Mapa de Risco'!F625</f>
        <v>0</v>
      </c>
      <c r="H625" s="223">
        <f>'Mapa de Risco'!H625</f>
        <v>0</v>
      </c>
      <c r="I625" s="772"/>
      <c r="J625" s="785"/>
    </row>
    <row r="626" spans="2:10" s="78" customFormat="1" ht="13.9" customHeight="1" thickTop="1" thickBot="1" x14ac:dyDescent="0.25">
      <c r="B626" s="455"/>
      <c r="C626" s="462"/>
      <c r="D626" s="465"/>
      <c r="E626" s="472"/>
      <c r="F626" s="771"/>
      <c r="G626" s="223">
        <f>'Mapa de Risco'!F626</f>
        <v>0</v>
      </c>
      <c r="H626" s="223">
        <f>'Mapa de Risco'!H626</f>
        <v>0</v>
      </c>
      <c r="I626" s="772"/>
      <c r="J626" s="785"/>
    </row>
    <row r="627" spans="2:10" s="78" customFormat="1" ht="13.9" customHeight="1" thickTop="1" thickBot="1" x14ac:dyDescent="0.25">
      <c r="B627" s="455"/>
      <c r="C627" s="462"/>
      <c r="D627" s="465"/>
      <c r="E627" s="472"/>
      <c r="F627" s="771"/>
      <c r="G627" s="223">
        <f>'Mapa de Risco'!F627</f>
        <v>0</v>
      </c>
      <c r="H627" s="223">
        <f>'Mapa de Risco'!H627</f>
        <v>0</v>
      </c>
      <c r="I627" s="772"/>
      <c r="J627" s="785"/>
    </row>
    <row r="628" spans="2:10" s="78" customFormat="1" ht="13.9" customHeight="1" thickTop="1" thickBot="1" x14ac:dyDescent="0.25">
      <c r="B628" s="455"/>
      <c r="C628" s="462"/>
      <c r="D628" s="465"/>
      <c r="E628" s="472"/>
      <c r="F628" s="771"/>
      <c r="G628" s="223">
        <f>'Mapa de Risco'!F628</f>
        <v>0</v>
      </c>
      <c r="H628" s="223">
        <f>'Mapa de Risco'!H628</f>
        <v>0</v>
      </c>
      <c r="I628" s="772"/>
      <c r="J628" s="785"/>
    </row>
    <row r="629" spans="2:10" s="78" customFormat="1" ht="13.9" customHeight="1" thickTop="1" thickBot="1" x14ac:dyDescent="0.25">
      <c r="B629" s="455"/>
      <c r="C629" s="462"/>
      <c r="D629" s="465"/>
      <c r="E629" s="472"/>
      <c r="F629" s="771"/>
      <c r="G629" s="223">
        <f>'Mapa de Risco'!F629</f>
        <v>0</v>
      </c>
      <c r="H629" s="223">
        <f>'Mapa de Risco'!H629</f>
        <v>0</v>
      </c>
      <c r="I629" s="772"/>
      <c r="J629" s="785"/>
    </row>
    <row r="630" spans="2:10" s="78" customFormat="1" ht="13.9" customHeight="1" thickTop="1" thickBot="1" x14ac:dyDescent="0.25">
      <c r="B630" s="455"/>
      <c r="C630" s="462"/>
      <c r="D630" s="465"/>
      <c r="E630" s="472"/>
      <c r="F630" s="771"/>
      <c r="G630" s="223">
        <f>'Mapa de Risco'!F630</f>
        <v>0</v>
      </c>
      <c r="H630" s="223">
        <f>'Mapa de Risco'!H630</f>
        <v>0</v>
      </c>
      <c r="I630" s="772"/>
      <c r="J630" s="785"/>
    </row>
    <row r="631" spans="2:10" s="78" customFormat="1" ht="13.9" customHeight="1" thickTop="1" thickBot="1" x14ac:dyDescent="0.25">
      <c r="B631" s="455"/>
      <c r="C631" s="462"/>
      <c r="D631" s="466"/>
      <c r="E631" s="473"/>
      <c r="F631" s="771"/>
      <c r="G631" s="223">
        <f>'Mapa de Risco'!F631</f>
        <v>0</v>
      </c>
      <c r="H631" s="223">
        <f>'Mapa de Risco'!H631</f>
        <v>0</v>
      </c>
      <c r="I631" s="772"/>
      <c r="J631" s="786"/>
    </row>
    <row r="632" spans="2:10" s="78" customFormat="1" ht="13.9" customHeight="1" thickTop="1" thickBot="1" x14ac:dyDescent="0.25">
      <c r="B632" s="455"/>
      <c r="C632" s="462"/>
      <c r="D632" s="464" t="str">
        <f>'Mapa de Risco'!D632:D641</f>
        <v>FCS.07</v>
      </c>
      <c r="E632" s="471">
        <f>'Mapa de Risco'!E632:E641</f>
        <v>0</v>
      </c>
      <c r="F632" s="771" t="str">
        <f>'Mapa de Risco'!G632:G641</f>
        <v>Evento 63</v>
      </c>
      <c r="G632" s="223">
        <f>'Mapa de Risco'!F632</f>
        <v>0</v>
      </c>
      <c r="H632" s="223">
        <f>'Mapa de Risco'!H632</f>
        <v>0</v>
      </c>
      <c r="I632" s="772" t="str">
        <f>'Avaliar os Controles Existent.'!AD632:AD641</f>
        <v/>
      </c>
      <c r="J632" s="785"/>
    </row>
    <row r="633" spans="2:10" s="78" customFormat="1" ht="13.9" customHeight="1" thickTop="1" thickBot="1" x14ac:dyDescent="0.25">
      <c r="B633" s="455"/>
      <c r="C633" s="462"/>
      <c r="D633" s="465"/>
      <c r="E633" s="472"/>
      <c r="F633" s="771"/>
      <c r="G633" s="223">
        <f>'Mapa de Risco'!F633</f>
        <v>0</v>
      </c>
      <c r="H633" s="223">
        <f>'Mapa de Risco'!H633</f>
        <v>0</v>
      </c>
      <c r="I633" s="772"/>
      <c r="J633" s="785"/>
    </row>
    <row r="634" spans="2:10" s="78" customFormat="1" ht="13.9" customHeight="1" thickTop="1" thickBot="1" x14ac:dyDescent="0.25">
      <c r="B634" s="455"/>
      <c r="C634" s="462"/>
      <c r="D634" s="465"/>
      <c r="E634" s="472"/>
      <c r="F634" s="771"/>
      <c r="G634" s="223">
        <f>'Mapa de Risco'!F634</f>
        <v>0</v>
      </c>
      <c r="H634" s="223">
        <f>'Mapa de Risco'!H634</f>
        <v>0</v>
      </c>
      <c r="I634" s="772"/>
      <c r="J634" s="785"/>
    </row>
    <row r="635" spans="2:10" s="78" customFormat="1" ht="13.9" customHeight="1" thickTop="1" thickBot="1" x14ac:dyDescent="0.25">
      <c r="B635" s="455"/>
      <c r="C635" s="462"/>
      <c r="D635" s="465"/>
      <c r="E635" s="472"/>
      <c r="F635" s="771"/>
      <c r="G635" s="223">
        <f>'Mapa de Risco'!F635</f>
        <v>0</v>
      </c>
      <c r="H635" s="223">
        <f>'Mapa de Risco'!H635</f>
        <v>0</v>
      </c>
      <c r="I635" s="772"/>
      <c r="J635" s="785"/>
    </row>
    <row r="636" spans="2:10" s="78" customFormat="1" ht="13.9" customHeight="1" thickTop="1" thickBot="1" x14ac:dyDescent="0.25">
      <c r="B636" s="455"/>
      <c r="C636" s="462"/>
      <c r="D636" s="465"/>
      <c r="E636" s="472"/>
      <c r="F636" s="771"/>
      <c r="G636" s="223">
        <f>'Mapa de Risco'!F636</f>
        <v>0</v>
      </c>
      <c r="H636" s="223">
        <f>'Mapa de Risco'!H636</f>
        <v>0</v>
      </c>
      <c r="I636" s="772"/>
      <c r="J636" s="785"/>
    </row>
    <row r="637" spans="2:10" s="78" customFormat="1" ht="13.9" customHeight="1" thickTop="1" thickBot="1" x14ac:dyDescent="0.25">
      <c r="B637" s="455"/>
      <c r="C637" s="462"/>
      <c r="D637" s="465"/>
      <c r="E637" s="472"/>
      <c r="F637" s="771"/>
      <c r="G637" s="223">
        <f>'Mapa de Risco'!F637</f>
        <v>0</v>
      </c>
      <c r="H637" s="223">
        <f>'Mapa de Risco'!H637</f>
        <v>0</v>
      </c>
      <c r="I637" s="772"/>
      <c r="J637" s="785"/>
    </row>
    <row r="638" spans="2:10" s="78" customFormat="1" ht="13.9" customHeight="1" thickTop="1" thickBot="1" x14ac:dyDescent="0.25">
      <c r="B638" s="455"/>
      <c r="C638" s="462"/>
      <c r="D638" s="465"/>
      <c r="E638" s="472"/>
      <c r="F638" s="771"/>
      <c r="G638" s="223">
        <f>'Mapa de Risco'!F638</f>
        <v>0</v>
      </c>
      <c r="H638" s="223">
        <f>'Mapa de Risco'!H638</f>
        <v>0</v>
      </c>
      <c r="I638" s="772"/>
      <c r="J638" s="785"/>
    </row>
    <row r="639" spans="2:10" s="78" customFormat="1" ht="13.9" customHeight="1" thickTop="1" thickBot="1" x14ac:dyDescent="0.25">
      <c r="B639" s="455"/>
      <c r="C639" s="462"/>
      <c r="D639" s="465"/>
      <c r="E639" s="472"/>
      <c r="F639" s="771"/>
      <c r="G639" s="223">
        <f>'Mapa de Risco'!F639</f>
        <v>0</v>
      </c>
      <c r="H639" s="223">
        <f>'Mapa de Risco'!H639</f>
        <v>0</v>
      </c>
      <c r="I639" s="772"/>
      <c r="J639" s="785"/>
    </row>
    <row r="640" spans="2:10" s="78" customFormat="1" ht="13.9" customHeight="1" thickTop="1" thickBot="1" x14ac:dyDescent="0.25">
      <c r="B640" s="455"/>
      <c r="C640" s="462"/>
      <c r="D640" s="465"/>
      <c r="E640" s="472"/>
      <c r="F640" s="771"/>
      <c r="G640" s="223">
        <f>'Mapa de Risco'!F640</f>
        <v>0</v>
      </c>
      <c r="H640" s="223">
        <f>'Mapa de Risco'!H640</f>
        <v>0</v>
      </c>
      <c r="I640" s="772"/>
      <c r="J640" s="785"/>
    </row>
    <row r="641" spans="2:10" s="78" customFormat="1" ht="13.9" customHeight="1" thickTop="1" thickBot="1" x14ac:dyDescent="0.25">
      <c r="B641" s="455"/>
      <c r="C641" s="462"/>
      <c r="D641" s="466"/>
      <c r="E641" s="473"/>
      <c r="F641" s="771"/>
      <c r="G641" s="223">
        <f>'Mapa de Risco'!F641</f>
        <v>0</v>
      </c>
      <c r="H641" s="223">
        <f>'Mapa de Risco'!H641</f>
        <v>0</v>
      </c>
      <c r="I641" s="772"/>
      <c r="J641" s="786"/>
    </row>
    <row r="642" spans="2:10" s="78" customFormat="1" ht="13.9" customHeight="1" thickTop="1" thickBot="1" x14ac:dyDescent="0.25">
      <c r="B642" s="455"/>
      <c r="C642" s="462"/>
      <c r="D642" s="464" t="str">
        <f>'Mapa de Risco'!D642:D651</f>
        <v>FCS.08</v>
      </c>
      <c r="E642" s="471">
        <f>'Mapa de Risco'!E642:E651</f>
        <v>0</v>
      </c>
      <c r="F642" s="771" t="str">
        <f>'Mapa de Risco'!G642:G651</f>
        <v>Evento 64</v>
      </c>
      <c r="G642" s="223">
        <f>'Mapa de Risco'!F642</f>
        <v>0</v>
      </c>
      <c r="H642" s="223">
        <f>'Mapa de Risco'!H642</f>
        <v>0</v>
      </c>
      <c r="I642" s="772" t="str">
        <f>'Avaliar os Controles Existent.'!AD642:AD651</f>
        <v/>
      </c>
      <c r="J642" s="785"/>
    </row>
    <row r="643" spans="2:10" s="78" customFormat="1" ht="13.9" customHeight="1" thickTop="1" thickBot="1" x14ac:dyDescent="0.25">
      <c r="B643" s="455"/>
      <c r="C643" s="462"/>
      <c r="D643" s="465"/>
      <c r="E643" s="472"/>
      <c r="F643" s="771"/>
      <c r="G643" s="223">
        <f>'Mapa de Risco'!F643</f>
        <v>0</v>
      </c>
      <c r="H643" s="223">
        <f>'Mapa de Risco'!H643</f>
        <v>0</v>
      </c>
      <c r="I643" s="772"/>
      <c r="J643" s="785"/>
    </row>
    <row r="644" spans="2:10" s="78" customFormat="1" ht="13.9" customHeight="1" thickTop="1" thickBot="1" x14ac:dyDescent="0.25">
      <c r="B644" s="455"/>
      <c r="C644" s="462"/>
      <c r="D644" s="465"/>
      <c r="E644" s="472"/>
      <c r="F644" s="771"/>
      <c r="G644" s="223">
        <f>'Mapa de Risco'!F644</f>
        <v>0</v>
      </c>
      <c r="H644" s="223">
        <f>'Mapa de Risco'!H644</f>
        <v>0</v>
      </c>
      <c r="I644" s="772"/>
      <c r="J644" s="785"/>
    </row>
    <row r="645" spans="2:10" s="78" customFormat="1" ht="13.9" customHeight="1" thickTop="1" thickBot="1" x14ac:dyDescent="0.25">
      <c r="B645" s="455"/>
      <c r="C645" s="462"/>
      <c r="D645" s="465"/>
      <c r="E645" s="472"/>
      <c r="F645" s="771"/>
      <c r="G645" s="223">
        <f>'Mapa de Risco'!F645</f>
        <v>0</v>
      </c>
      <c r="H645" s="223">
        <f>'Mapa de Risco'!H645</f>
        <v>0</v>
      </c>
      <c r="I645" s="772"/>
      <c r="J645" s="785"/>
    </row>
    <row r="646" spans="2:10" s="78" customFormat="1" ht="13.9" customHeight="1" thickTop="1" thickBot="1" x14ac:dyDescent="0.25">
      <c r="B646" s="455"/>
      <c r="C646" s="462"/>
      <c r="D646" s="465"/>
      <c r="E646" s="472"/>
      <c r="F646" s="771"/>
      <c r="G646" s="223">
        <f>'Mapa de Risco'!F646</f>
        <v>0</v>
      </c>
      <c r="H646" s="223">
        <f>'Mapa de Risco'!H646</f>
        <v>0</v>
      </c>
      <c r="I646" s="772"/>
      <c r="J646" s="785"/>
    </row>
    <row r="647" spans="2:10" s="78" customFormat="1" ht="13.9" customHeight="1" thickTop="1" thickBot="1" x14ac:dyDescent="0.25">
      <c r="B647" s="455"/>
      <c r="C647" s="462"/>
      <c r="D647" s="465"/>
      <c r="E647" s="472"/>
      <c r="F647" s="771"/>
      <c r="G647" s="223">
        <f>'Mapa de Risco'!F647</f>
        <v>0</v>
      </c>
      <c r="H647" s="223">
        <f>'Mapa de Risco'!H647</f>
        <v>0</v>
      </c>
      <c r="I647" s="772"/>
      <c r="J647" s="785"/>
    </row>
    <row r="648" spans="2:10" s="78" customFormat="1" ht="13.9" customHeight="1" thickTop="1" thickBot="1" x14ac:dyDescent="0.25">
      <c r="B648" s="455"/>
      <c r="C648" s="462"/>
      <c r="D648" s="465"/>
      <c r="E648" s="472"/>
      <c r="F648" s="771"/>
      <c r="G648" s="223">
        <f>'Mapa de Risco'!F648</f>
        <v>0</v>
      </c>
      <c r="H648" s="223">
        <f>'Mapa de Risco'!H648</f>
        <v>0</v>
      </c>
      <c r="I648" s="772"/>
      <c r="J648" s="785"/>
    </row>
    <row r="649" spans="2:10" s="78" customFormat="1" ht="13.9" customHeight="1" thickTop="1" thickBot="1" x14ac:dyDescent="0.25">
      <c r="B649" s="455"/>
      <c r="C649" s="462"/>
      <c r="D649" s="465"/>
      <c r="E649" s="472"/>
      <c r="F649" s="771"/>
      <c r="G649" s="223">
        <f>'Mapa de Risco'!F649</f>
        <v>0</v>
      </c>
      <c r="H649" s="223">
        <f>'Mapa de Risco'!H649</f>
        <v>0</v>
      </c>
      <c r="I649" s="772"/>
      <c r="J649" s="785"/>
    </row>
    <row r="650" spans="2:10" s="78" customFormat="1" ht="13.9" customHeight="1" thickTop="1" thickBot="1" x14ac:dyDescent="0.25">
      <c r="B650" s="455"/>
      <c r="C650" s="462"/>
      <c r="D650" s="465"/>
      <c r="E650" s="472"/>
      <c r="F650" s="771"/>
      <c r="G650" s="223">
        <f>'Mapa de Risco'!F650</f>
        <v>0</v>
      </c>
      <c r="H650" s="223">
        <f>'Mapa de Risco'!H650</f>
        <v>0</v>
      </c>
      <c r="I650" s="772"/>
      <c r="J650" s="785"/>
    </row>
    <row r="651" spans="2:10" s="78" customFormat="1" ht="13.9" customHeight="1" thickTop="1" thickBot="1" x14ac:dyDescent="0.25">
      <c r="B651" s="456"/>
      <c r="C651" s="463"/>
      <c r="D651" s="466"/>
      <c r="E651" s="473"/>
      <c r="F651" s="771"/>
      <c r="G651" s="223">
        <f>'Mapa de Risco'!F651</f>
        <v>0</v>
      </c>
      <c r="H651" s="223">
        <f>'Mapa de Risco'!H651</f>
        <v>0</v>
      </c>
      <c r="I651" s="772"/>
      <c r="J651" s="786"/>
    </row>
    <row r="652" spans="2:10" s="78" customFormat="1" ht="13.9" customHeight="1" thickTop="1" thickBot="1" x14ac:dyDescent="0.25">
      <c r="B652" s="457" t="str">
        <f>'Mapa de Risco'!B652:B731</f>
        <v>Subp.09</v>
      </c>
      <c r="C652" s="458">
        <f>'Mapa de Risco'!C652:C731</f>
        <v>0</v>
      </c>
      <c r="D652" s="445" t="str">
        <f>'Mapa de Risco'!D652:D661</f>
        <v>FCS.01</v>
      </c>
      <c r="E652" s="470">
        <f>'Mapa de Risco'!E652:E661</f>
        <v>0</v>
      </c>
      <c r="F652" s="766" t="str">
        <f>'Mapa de Risco'!G652:G661</f>
        <v>Evento 65</v>
      </c>
      <c r="G652" s="222">
        <f>'Mapa de Risco'!F652</f>
        <v>0</v>
      </c>
      <c r="H652" s="222">
        <f>'Mapa de Risco'!H652</f>
        <v>0</v>
      </c>
      <c r="I652" s="770" t="str">
        <f>'Avaliar os Controles Existent.'!AD652:AD661</f>
        <v/>
      </c>
      <c r="J652" s="785"/>
    </row>
    <row r="653" spans="2:10" s="78" customFormat="1" ht="13.9" customHeight="1" thickTop="1" thickBot="1" x14ac:dyDescent="0.25">
      <c r="B653" s="446"/>
      <c r="C653" s="459"/>
      <c r="D653" s="446"/>
      <c r="E653" s="459"/>
      <c r="F653" s="766"/>
      <c r="G653" s="222">
        <f>'Mapa de Risco'!F653</f>
        <v>0</v>
      </c>
      <c r="H653" s="222">
        <f>'Mapa de Risco'!H653</f>
        <v>0</v>
      </c>
      <c r="I653" s="770"/>
      <c r="J653" s="785"/>
    </row>
    <row r="654" spans="2:10" s="78" customFormat="1" ht="13.9" customHeight="1" thickTop="1" thickBot="1" x14ac:dyDescent="0.25">
      <c r="B654" s="446"/>
      <c r="C654" s="459"/>
      <c r="D654" s="446"/>
      <c r="E654" s="459"/>
      <c r="F654" s="766"/>
      <c r="G654" s="222">
        <f>'Mapa de Risco'!F654</f>
        <v>0</v>
      </c>
      <c r="H654" s="222">
        <f>'Mapa de Risco'!H654</f>
        <v>0</v>
      </c>
      <c r="I654" s="770"/>
      <c r="J654" s="785"/>
    </row>
    <row r="655" spans="2:10" s="78" customFormat="1" ht="13.9" customHeight="1" thickTop="1" thickBot="1" x14ac:dyDescent="0.25">
      <c r="B655" s="446"/>
      <c r="C655" s="459"/>
      <c r="D655" s="446"/>
      <c r="E655" s="459"/>
      <c r="F655" s="766"/>
      <c r="G655" s="222">
        <f>'Mapa de Risco'!F655</f>
        <v>0</v>
      </c>
      <c r="H655" s="222">
        <f>'Mapa de Risco'!H655</f>
        <v>0</v>
      </c>
      <c r="I655" s="770"/>
      <c r="J655" s="785"/>
    </row>
    <row r="656" spans="2:10" s="78" customFormat="1" ht="13.9" customHeight="1" thickTop="1" thickBot="1" x14ac:dyDescent="0.25">
      <c r="B656" s="446"/>
      <c r="C656" s="459"/>
      <c r="D656" s="446"/>
      <c r="E656" s="459"/>
      <c r="F656" s="766"/>
      <c r="G656" s="222">
        <f>'Mapa de Risco'!F656</f>
        <v>0</v>
      </c>
      <c r="H656" s="222">
        <f>'Mapa de Risco'!H656</f>
        <v>0</v>
      </c>
      <c r="I656" s="770"/>
      <c r="J656" s="785"/>
    </row>
    <row r="657" spans="2:10" s="78" customFormat="1" ht="13.9" customHeight="1" thickTop="1" thickBot="1" x14ac:dyDescent="0.25">
      <c r="B657" s="446"/>
      <c r="C657" s="459"/>
      <c r="D657" s="446"/>
      <c r="E657" s="459"/>
      <c r="F657" s="766"/>
      <c r="G657" s="222">
        <f>'Mapa de Risco'!F657</f>
        <v>0</v>
      </c>
      <c r="H657" s="222">
        <f>'Mapa de Risco'!H657</f>
        <v>0</v>
      </c>
      <c r="I657" s="770"/>
      <c r="J657" s="785"/>
    </row>
    <row r="658" spans="2:10" s="78" customFormat="1" ht="13.9" customHeight="1" thickTop="1" thickBot="1" x14ac:dyDescent="0.25">
      <c r="B658" s="446"/>
      <c r="C658" s="459"/>
      <c r="D658" s="446"/>
      <c r="E658" s="459"/>
      <c r="F658" s="766"/>
      <c r="G658" s="222">
        <f>'Mapa de Risco'!F658</f>
        <v>0</v>
      </c>
      <c r="H658" s="222">
        <f>'Mapa de Risco'!H658</f>
        <v>0</v>
      </c>
      <c r="I658" s="770"/>
      <c r="J658" s="785"/>
    </row>
    <row r="659" spans="2:10" s="78" customFormat="1" ht="13.9" customHeight="1" thickTop="1" thickBot="1" x14ac:dyDescent="0.25">
      <c r="B659" s="446"/>
      <c r="C659" s="459"/>
      <c r="D659" s="446"/>
      <c r="E659" s="459"/>
      <c r="F659" s="766"/>
      <c r="G659" s="222">
        <f>'Mapa de Risco'!F659</f>
        <v>0</v>
      </c>
      <c r="H659" s="222">
        <f>'Mapa de Risco'!H659</f>
        <v>0</v>
      </c>
      <c r="I659" s="770"/>
      <c r="J659" s="785"/>
    </row>
    <row r="660" spans="2:10" s="78" customFormat="1" ht="13.9" customHeight="1" thickTop="1" thickBot="1" x14ac:dyDescent="0.25">
      <c r="B660" s="446"/>
      <c r="C660" s="459"/>
      <c r="D660" s="446"/>
      <c r="E660" s="459"/>
      <c r="F660" s="766"/>
      <c r="G660" s="222">
        <f>'Mapa de Risco'!F660</f>
        <v>0</v>
      </c>
      <c r="H660" s="222">
        <f>'Mapa de Risco'!H660</f>
        <v>0</v>
      </c>
      <c r="I660" s="770"/>
      <c r="J660" s="785"/>
    </row>
    <row r="661" spans="2:10" s="78" customFormat="1" ht="13.9" customHeight="1" thickTop="1" thickBot="1" x14ac:dyDescent="0.25">
      <c r="B661" s="446"/>
      <c r="C661" s="459"/>
      <c r="D661" s="447"/>
      <c r="E661" s="460"/>
      <c r="F661" s="766"/>
      <c r="G661" s="222">
        <f>'Mapa de Risco'!F661</f>
        <v>0</v>
      </c>
      <c r="H661" s="222">
        <f>'Mapa de Risco'!H661</f>
        <v>0</v>
      </c>
      <c r="I661" s="770"/>
      <c r="J661" s="786"/>
    </row>
    <row r="662" spans="2:10" s="78" customFormat="1" ht="13.9" customHeight="1" thickTop="1" thickBot="1" x14ac:dyDescent="0.25">
      <c r="B662" s="446"/>
      <c r="C662" s="459"/>
      <c r="D662" s="445" t="str">
        <f>'Mapa de Risco'!D662:D671</f>
        <v>FCS.02</v>
      </c>
      <c r="E662" s="470">
        <f>'Mapa de Risco'!E662:E671</f>
        <v>0</v>
      </c>
      <c r="F662" s="766" t="str">
        <f>'Mapa de Risco'!G662:G671</f>
        <v>Evento 66</v>
      </c>
      <c r="G662" s="222">
        <f>'Mapa de Risco'!F662</f>
        <v>0</v>
      </c>
      <c r="H662" s="222">
        <f>'Mapa de Risco'!H662</f>
        <v>0</v>
      </c>
      <c r="I662" s="770" t="str">
        <f>'Avaliar os Controles Existent.'!AD662:AD671</f>
        <v/>
      </c>
      <c r="J662" s="785"/>
    </row>
    <row r="663" spans="2:10" s="78" customFormat="1" ht="13.9" customHeight="1" thickTop="1" thickBot="1" x14ac:dyDescent="0.25">
      <c r="B663" s="446"/>
      <c r="C663" s="459"/>
      <c r="D663" s="446"/>
      <c r="E663" s="459"/>
      <c r="F663" s="766"/>
      <c r="G663" s="222">
        <f>'Mapa de Risco'!F663</f>
        <v>0</v>
      </c>
      <c r="H663" s="222">
        <f>'Mapa de Risco'!H663</f>
        <v>0</v>
      </c>
      <c r="I663" s="770"/>
      <c r="J663" s="785"/>
    </row>
    <row r="664" spans="2:10" s="78" customFormat="1" ht="13.9" customHeight="1" thickTop="1" thickBot="1" x14ac:dyDescent="0.25">
      <c r="B664" s="446"/>
      <c r="C664" s="459"/>
      <c r="D664" s="446"/>
      <c r="E664" s="459"/>
      <c r="F664" s="766"/>
      <c r="G664" s="222">
        <f>'Mapa de Risco'!F664</f>
        <v>0</v>
      </c>
      <c r="H664" s="222">
        <f>'Mapa de Risco'!H664</f>
        <v>0</v>
      </c>
      <c r="I664" s="770"/>
      <c r="J664" s="785"/>
    </row>
    <row r="665" spans="2:10" s="78" customFormat="1" ht="13.9" customHeight="1" thickTop="1" thickBot="1" x14ac:dyDescent="0.25">
      <c r="B665" s="446"/>
      <c r="C665" s="459"/>
      <c r="D665" s="446"/>
      <c r="E665" s="459"/>
      <c r="F665" s="766"/>
      <c r="G665" s="222">
        <f>'Mapa de Risco'!F665</f>
        <v>0</v>
      </c>
      <c r="H665" s="222">
        <f>'Mapa de Risco'!H665</f>
        <v>0</v>
      </c>
      <c r="I665" s="770"/>
      <c r="J665" s="785"/>
    </row>
    <row r="666" spans="2:10" s="78" customFormat="1" ht="13.9" customHeight="1" thickTop="1" thickBot="1" x14ac:dyDescent="0.25">
      <c r="B666" s="446"/>
      <c r="C666" s="459"/>
      <c r="D666" s="446"/>
      <c r="E666" s="459"/>
      <c r="F666" s="766"/>
      <c r="G666" s="222">
        <f>'Mapa de Risco'!F666</f>
        <v>0</v>
      </c>
      <c r="H666" s="222">
        <f>'Mapa de Risco'!H666</f>
        <v>0</v>
      </c>
      <c r="I666" s="770"/>
      <c r="J666" s="785"/>
    </row>
    <row r="667" spans="2:10" s="78" customFormat="1" ht="13.9" customHeight="1" thickTop="1" thickBot="1" x14ac:dyDescent="0.25">
      <c r="B667" s="446"/>
      <c r="C667" s="459"/>
      <c r="D667" s="446"/>
      <c r="E667" s="459"/>
      <c r="F667" s="766"/>
      <c r="G667" s="222">
        <f>'Mapa de Risco'!F667</f>
        <v>0</v>
      </c>
      <c r="H667" s="222">
        <f>'Mapa de Risco'!H667</f>
        <v>0</v>
      </c>
      <c r="I667" s="770"/>
      <c r="J667" s="785"/>
    </row>
    <row r="668" spans="2:10" s="78" customFormat="1" ht="13.9" customHeight="1" thickTop="1" thickBot="1" x14ac:dyDescent="0.25">
      <c r="B668" s="446"/>
      <c r="C668" s="459"/>
      <c r="D668" s="446"/>
      <c r="E668" s="459"/>
      <c r="F668" s="766"/>
      <c r="G668" s="222">
        <f>'Mapa de Risco'!F668</f>
        <v>0</v>
      </c>
      <c r="H668" s="222">
        <f>'Mapa de Risco'!H668</f>
        <v>0</v>
      </c>
      <c r="I668" s="770"/>
      <c r="J668" s="785"/>
    </row>
    <row r="669" spans="2:10" s="78" customFormat="1" ht="13.9" customHeight="1" thickTop="1" thickBot="1" x14ac:dyDescent="0.25">
      <c r="B669" s="446"/>
      <c r="C669" s="459"/>
      <c r="D669" s="446"/>
      <c r="E669" s="459"/>
      <c r="F669" s="766"/>
      <c r="G669" s="222">
        <f>'Mapa de Risco'!F669</f>
        <v>0</v>
      </c>
      <c r="H669" s="222">
        <f>'Mapa de Risco'!H669</f>
        <v>0</v>
      </c>
      <c r="I669" s="770"/>
      <c r="J669" s="785"/>
    </row>
    <row r="670" spans="2:10" s="78" customFormat="1" ht="13.9" customHeight="1" thickTop="1" thickBot="1" x14ac:dyDescent="0.25">
      <c r="B670" s="446"/>
      <c r="C670" s="459"/>
      <c r="D670" s="446"/>
      <c r="E670" s="459"/>
      <c r="F670" s="766"/>
      <c r="G670" s="222">
        <f>'Mapa de Risco'!F670</f>
        <v>0</v>
      </c>
      <c r="H670" s="222">
        <f>'Mapa de Risco'!H670</f>
        <v>0</v>
      </c>
      <c r="I670" s="770"/>
      <c r="J670" s="785"/>
    </row>
    <row r="671" spans="2:10" s="78" customFormat="1" ht="13.9" customHeight="1" thickTop="1" thickBot="1" x14ac:dyDescent="0.25">
      <c r="B671" s="446"/>
      <c r="C671" s="459"/>
      <c r="D671" s="447"/>
      <c r="E671" s="460"/>
      <c r="F671" s="766"/>
      <c r="G671" s="222">
        <f>'Mapa de Risco'!F671</f>
        <v>0</v>
      </c>
      <c r="H671" s="222">
        <f>'Mapa de Risco'!H671</f>
        <v>0</v>
      </c>
      <c r="I671" s="770"/>
      <c r="J671" s="786"/>
    </row>
    <row r="672" spans="2:10" s="78" customFormat="1" ht="13.9" customHeight="1" thickTop="1" thickBot="1" x14ac:dyDescent="0.25">
      <c r="B672" s="446"/>
      <c r="C672" s="459"/>
      <c r="D672" s="445" t="str">
        <f>'Mapa de Risco'!D672:D681</f>
        <v>FCS.03</v>
      </c>
      <c r="E672" s="470">
        <f>'Mapa de Risco'!E672:E681</f>
        <v>0</v>
      </c>
      <c r="F672" s="766" t="str">
        <f>'Mapa de Risco'!G672:G681</f>
        <v>Evento 67</v>
      </c>
      <c r="G672" s="222">
        <f>'Mapa de Risco'!F672</f>
        <v>0</v>
      </c>
      <c r="H672" s="222">
        <f>'Mapa de Risco'!H672</f>
        <v>0</v>
      </c>
      <c r="I672" s="770" t="str">
        <f>'Avaliar os Controles Existent.'!AD672:AD681</f>
        <v/>
      </c>
      <c r="J672" s="785"/>
    </row>
    <row r="673" spans="2:10" s="78" customFormat="1" ht="13.9" customHeight="1" thickTop="1" thickBot="1" x14ac:dyDescent="0.25">
      <c r="B673" s="446"/>
      <c r="C673" s="459"/>
      <c r="D673" s="446"/>
      <c r="E673" s="459"/>
      <c r="F673" s="766"/>
      <c r="G673" s="222">
        <f>'Mapa de Risco'!F673</f>
        <v>0</v>
      </c>
      <c r="H673" s="222">
        <f>'Mapa de Risco'!H673</f>
        <v>0</v>
      </c>
      <c r="I673" s="770"/>
      <c r="J673" s="785"/>
    </row>
    <row r="674" spans="2:10" s="78" customFormat="1" ht="13.9" customHeight="1" thickTop="1" thickBot="1" x14ac:dyDescent="0.25">
      <c r="B674" s="446"/>
      <c r="C674" s="459"/>
      <c r="D674" s="446"/>
      <c r="E674" s="459"/>
      <c r="F674" s="766"/>
      <c r="G674" s="222">
        <f>'Mapa de Risco'!F674</f>
        <v>0</v>
      </c>
      <c r="H674" s="222">
        <f>'Mapa de Risco'!H674</f>
        <v>0</v>
      </c>
      <c r="I674" s="770"/>
      <c r="J674" s="785"/>
    </row>
    <row r="675" spans="2:10" s="78" customFormat="1" ht="13.9" customHeight="1" thickTop="1" thickBot="1" x14ac:dyDescent="0.25">
      <c r="B675" s="446"/>
      <c r="C675" s="459"/>
      <c r="D675" s="446"/>
      <c r="E675" s="459"/>
      <c r="F675" s="766"/>
      <c r="G675" s="222">
        <f>'Mapa de Risco'!F675</f>
        <v>0</v>
      </c>
      <c r="H675" s="222">
        <f>'Mapa de Risco'!H675</f>
        <v>0</v>
      </c>
      <c r="I675" s="770"/>
      <c r="J675" s="785"/>
    </row>
    <row r="676" spans="2:10" s="78" customFormat="1" ht="13.9" customHeight="1" thickTop="1" thickBot="1" x14ac:dyDescent="0.25">
      <c r="B676" s="446"/>
      <c r="C676" s="459"/>
      <c r="D676" s="446"/>
      <c r="E676" s="459"/>
      <c r="F676" s="766"/>
      <c r="G676" s="222">
        <f>'Mapa de Risco'!F676</f>
        <v>0</v>
      </c>
      <c r="H676" s="222">
        <f>'Mapa de Risco'!H676</f>
        <v>0</v>
      </c>
      <c r="I676" s="770"/>
      <c r="J676" s="785"/>
    </row>
    <row r="677" spans="2:10" s="78" customFormat="1" ht="13.9" customHeight="1" thickTop="1" thickBot="1" x14ac:dyDescent="0.25">
      <c r="B677" s="446"/>
      <c r="C677" s="459"/>
      <c r="D677" s="446"/>
      <c r="E677" s="459"/>
      <c r="F677" s="766"/>
      <c r="G677" s="222">
        <f>'Mapa de Risco'!F677</f>
        <v>0</v>
      </c>
      <c r="H677" s="222">
        <f>'Mapa de Risco'!H677</f>
        <v>0</v>
      </c>
      <c r="I677" s="770"/>
      <c r="J677" s="785"/>
    </row>
    <row r="678" spans="2:10" s="78" customFormat="1" ht="13.9" customHeight="1" thickTop="1" thickBot="1" x14ac:dyDescent="0.25">
      <c r="B678" s="446"/>
      <c r="C678" s="459"/>
      <c r="D678" s="446"/>
      <c r="E678" s="459"/>
      <c r="F678" s="766"/>
      <c r="G678" s="222">
        <f>'Mapa de Risco'!F678</f>
        <v>0</v>
      </c>
      <c r="H678" s="222">
        <f>'Mapa de Risco'!H678</f>
        <v>0</v>
      </c>
      <c r="I678" s="770"/>
      <c r="J678" s="785"/>
    </row>
    <row r="679" spans="2:10" s="78" customFormat="1" ht="13.9" customHeight="1" thickTop="1" thickBot="1" x14ac:dyDescent="0.25">
      <c r="B679" s="446"/>
      <c r="C679" s="459"/>
      <c r="D679" s="446"/>
      <c r="E679" s="459"/>
      <c r="F679" s="766"/>
      <c r="G679" s="222">
        <f>'Mapa de Risco'!F679</f>
        <v>0</v>
      </c>
      <c r="H679" s="222">
        <f>'Mapa de Risco'!H679</f>
        <v>0</v>
      </c>
      <c r="I679" s="770"/>
      <c r="J679" s="785"/>
    </row>
    <row r="680" spans="2:10" s="78" customFormat="1" ht="13.9" customHeight="1" thickTop="1" thickBot="1" x14ac:dyDescent="0.25">
      <c r="B680" s="446"/>
      <c r="C680" s="459"/>
      <c r="D680" s="446"/>
      <c r="E680" s="459"/>
      <c r="F680" s="766"/>
      <c r="G680" s="222">
        <f>'Mapa de Risco'!F680</f>
        <v>0</v>
      </c>
      <c r="H680" s="222">
        <f>'Mapa de Risco'!H680</f>
        <v>0</v>
      </c>
      <c r="I680" s="770"/>
      <c r="J680" s="785"/>
    </row>
    <row r="681" spans="2:10" s="78" customFormat="1" ht="13.9" customHeight="1" thickTop="1" thickBot="1" x14ac:dyDescent="0.25">
      <c r="B681" s="446"/>
      <c r="C681" s="459"/>
      <c r="D681" s="447"/>
      <c r="E681" s="460"/>
      <c r="F681" s="766"/>
      <c r="G681" s="222">
        <f>'Mapa de Risco'!F681</f>
        <v>0</v>
      </c>
      <c r="H681" s="222">
        <f>'Mapa de Risco'!H681</f>
        <v>0</v>
      </c>
      <c r="I681" s="770"/>
      <c r="J681" s="786"/>
    </row>
    <row r="682" spans="2:10" s="78" customFormat="1" ht="13.9" customHeight="1" thickTop="1" thickBot="1" x14ac:dyDescent="0.25">
      <c r="B682" s="446"/>
      <c r="C682" s="459"/>
      <c r="D682" s="445" t="str">
        <f>'Mapa de Risco'!D682:D691</f>
        <v>FCS.04</v>
      </c>
      <c r="E682" s="470">
        <f>'Mapa de Risco'!E682:E691</f>
        <v>0</v>
      </c>
      <c r="F682" s="766" t="str">
        <f>'Mapa de Risco'!G682:G691</f>
        <v>Evento 68</v>
      </c>
      <c r="G682" s="222">
        <f>'Mapa de Risco'!F682</f>
        <v>0</v>
      </c>
      <c r="H682" s="222">
        <f>'Mapa de Risco'!H682</f>
        <v>0</v>
      </c>
      <c r="I682" s="770" t="str">
        <f>'Avaliar os Controles Existent.'!AD682:AD691</f>
        <v/>
      </c>
      <c r="J682" s="785"/>
    </row>
    <row r="683" spans="2:10" s="78" customFormat="1" ht="13.9" customHeight="1" thickTop="1" thickBot="1" x14ac:dyDescent="0.25">
      <c r="B683" s="446"/>
      <c r="C683" s="459"/>
      <c r="D683" s="446"/>
      <c r="E683" s="459"/>
      <c r="F683" s="766"/>
      <c r="G683" s="222">
        <f>'Mapa de Risco'!F683</f>
        <v>0</v>
      </c>
      <c r="H683" s="222">
        <f>'Mapa de Risco'!H683</f>
        <v>0</v>
      </c>
      <c r="I683" s="770"/>
      <c r="J683" s="785"/>
    </row>
    <row r="684" spans="2:10" s="78" customFormat="1" ht="13.9" customHeight="1" thickTop="1" thickBot="1" x14ac:dyDescent="0.25">
      <c r="B684" s="446"/>
      <c r="C684" s="459"/>
      <c r="D684" s="446"/>
      <c r="E684" s="459"/>
      <c r="F684" s="766"/>
      <c r="G684" s="222">
        <f>'Mapa de Risco'!F684</f>
        <v>0</v>
      </c>
      <c r="H684" s="222">
        <f>'Mapa de Risco'!H684</f>
        <v>0</v>
      </c>
      <c r="I684" s="770"/>
      <c r="J684" s="785"/>
    </row>
    <row r="685" spans="2:10" s="78" customFormat="1" ht="13.9" customHeight="1" thickTop="1" thickBot="1" x14ac:dyDescent="0.25">
      <c r="B685" s="446"/>
      <c r="C685" s="459"/>
      <c r="D685" s="446"/>
      <c r="E685" s="459"/>
      <c r="F685" s="766"/>
      <c r="G685" s="222">
        <f>'Mapa de Risco'!F685</f>
        <v>0</v>
      </c>
      <c r="H685" s="222">
        <f>'Mapa de Risco'!H685</f>
        <v>0</v>
      </c>
      <c r="I685" s="770"/>
      <c r="J685" s="785"/>
    </row>
    <row r="686" spans="2:10" s="78" customFormat="1" ht="13.9" customHeight="1" thickTop="1" thickBot="1" x14ac:dyDescent="0.25">
      <c r="B686" s="446"/>
      <c r="C686" s="459"/>
      <c r="D686" s="446"/>
      <c r="E686" s="459"/>
      <c r="F686" s="766"/>
      <c r="G686" s="222">
        <f>'Mapa de Risco'!F686</f>
        <v>0</v>
      </c>
      <c r="H686" s="222">
        <f>'Mapa de Risco'!H686</f>
        <v>0</v>
      </c>
      <c r="I686" s="770"/>
      <c r="J686" s="785"/>
    </row>
    <row r="687" spans="2:10" s="78" customFormat="1" ht="13.9" customHeight="1" thickTop="1" thickBot="1" x14ac:dyDescent="0.25">
      <c r="B687" s="446"/>
      <c r="C687" s="459"/>
      <c r="D687" s="446"/>
      <c r="E687" s="459"/>
      <c r="F687" s="766"/>
      <c r="G687" s="222">
        <f>'Mapa de Risco'!F687</f>
        <v>0</v>
      </c>
      <c r="H687" s="222">
        <f>'Mapa de Risco'!H687</f>
        <v>0</v>
      </c>
      <c r="I687" s="770"/>
      <c r="J687" s="785"/>
    </row>
    <row r="688" spans="2:10" s="78" customFormat="1" ht="13.9" customHeight="1" thickTop="1" thickBot="1" x14ac:dyDescent="0.25">
      <c r="B688" s="446"/>
      <c r="C688" s="459"/>
      <c r="D688" s="446"/>
      <c r="E688" s="459"/>
      <c r="F688" s="766"/>
      <c r="G688" s="222">
        <f>'Mapa de Risco'!F688</f>
        <v>0</v>
      </c>
      <c r="H688" s="222">
        <f>'Mapa de Risco'!H688</f>
        <v>0</v>
      </c>
      <c r="I688" s="770"/>
      <c r="J688" s="785"/>
    </row>
    <row r="689" spans="2:10" s="78" customFormat="1" ht="13.9" customHeight="1" thickTop="1" thickBot="1" x14ac:dyDescent="0.25">
      <c r="B689" s="446"/>
      <c r="C689" s="459"/>
      <c r="D689" s="446"/>
      <c r="E689" s="459"/>
      <c r="F689" s="766"/>
      <c r="G689" s="222">
        <f>'Mapa de Risco'!F689</f>
        <v>0</v>
      </c>
      <c r="H689" s="222">
        <f>'Mapa de Risco'!H689</f>
        <v>0</v>
      </c>
      <c r="I689" s="770"/>
      <c r="J689" s="785"/>
    </row>
    <row r="690" spans="2:10" s="78" customFormat="1" ht="13.9" customHeight="1" thickTop="1" thickBot="1" x14ac:dyDescent="0.25">
      <c r="B690" s="446"/>
      <c r="C690" s="459"/>
      <c r="D690" s="446"/>
      <c r="E690" s="459"/>
      <c r="F690" s="766"/>
      <c r="G690" s="222">
        <f>'Mapa de Risco'!F690</f>
        <v>0</v>
      </c>
      <c r="H690" s="222">
        <f>'Mapa de Risco'!H690</f>
        <v>0</v>
      </c>
      <c r="I690" s="770"/>
      <c r="J690" s="785"/>
    </row>
    <row r="691" spans="2:10" s="78" customFormat="1" ht="13.9" customHeight="1" thickTop="1" thickBot="1" x14ac:dyDescent="0.25">
      <c r="B691" s="446"/>
      <c r="C691" s="459"/>
      <c r="D691" s="447"/>
      <c r="E691" s="460"/>
      <c r="F691" s="766"/>
      <c r="G691" s="222">
        <f>'Mapa de Risco'!F691</f>
        <v>0</v>
      </c>
      <c r="H691" s="222">
        <f>'Mapa de Risco'!H691</f>
        <v>0</v>
      </c>
      <c r="I691" s="770"/>
      <c r="J691" s="786"/>
    </row>
    <row r="692" spans="2:10" s="78" customFormat="1" ht="13.9" customHeight="1" thickTop="1" thickBot="1" x14ac:dyDescent="0.25">
      <c r="B692" s="446"/>
      <c r="C692" s="459"/>
      <c r="D692" s="445" t="str">
        <f>'Mapa de Risco'!D692:D701</f>
        <v>FCS.05</v>
      </c>
      <c r="E692" s="470">
        <f>'Mapa de Risco'!E692:E701</f>
        <v>0</v>
      </c>
      <c r="F692" s="766" t="str">
        <f>'Mapa de Risco'!G692:G701</f>
        <v>Evento 69</v>
      </c>
      <c r="G692" s="222">
        <f>'Mapa de Risco'!F692</f>
        <v>0</v>
      </c>
      <c r="H692" s="222">
        <f>'Mapa de Risco'!H692</f>
        <v>0</v>
      </c>
      <c r="I692" s="770" t="str">
        <f>'Avaliar os Controles Existent.'!AD692:AD701</f>
        <v/>
      </c>
      <c r="J692" s="785"/>
    </row>
    <row r="693" spans="2:10" s="78" customFormat="1" ht="13.9" customHeight="1" thickTop="1" thickBot="1" x14ac:dyDescent="0.25">
      <c r="B693" s="446"/>
      <c r="C693" s="459"/>
      <c r="D693" s="446"/>
      <c r="E693" s="459"/>
      <c r="F693" s="766"/>
      <c r="G693" s="222">
        <f>'Mapa de Risco'!F693</f>
        <v>0</v>
      </c>
      <c r="H693" s="222">
        <f>'Mapa de Risco'!H693</f>
        <v>0</v>
      </c>
      <c r="I693" s="770"/>
      <c r="J693" s="785"/>
    </row>
    <row r="694" spans="2:10" s="78" customFormat="1" ht="13.9" customHeight="1" thickTop="1" thickBot="1" x14ac:dyDescent="0.25">
      <c r="B694" s="446"/>
      <c r="C694" s="459"/>
      <c r="D694" s="446"/>
      <c r="E694" s="459"/>
      <c r="F694" s="766"/>
      <c r="G694" s="222">
        <f>'Mapa de Risco'!F694</f>
        <v>0</v>
      </c>
      <c r="H694" s="222">
        <f>'Mapa de Risco'!H694</f>
        <v>0</v>
      </c>
      <c r="I694" s="770"/>
      <c r="J694" s="785"/>
    </row>
    <row r="695" spans="2:10" s="78" customFormat="1" ht="13.9" customHeight="1" thickTop="1" thickBot="1" x14ac:dyDescent="0.25">
      <c r="B695" s="446"/>
      <c r="C695" s="459"/>
      <c r="D695" s="446"/>
      <c r="E695" s="459"/>
      <c r="F695" s="766"/>
      <c r="G695" s="222">
        <f>'Mapa de Risco'!F695</f>
        <v>0</v>
      </c>
      <c r="H695" s="222">
        <f>'Mapa de Risco'!H695</f>
        <v>0</v>
      </c>
      <c r="I695" s="770"/>
      <c r="J695" s="785"/>
    </row>
    <row r="696" spans="2:10" s="78" customFormat="1" ht="13.9" customHeight="1" thickTop="1" thickBot="1" x14ac:dyDescent="0.25">
      <c r="B696" s="446"/>
      <c r="C696" s="459"/>
      <c r="D696" s="446"/>
      <c r="E696" s="459"/>
      <c r="F696" s="766"/>
      <c r="G696" s="222">
        <f>'Mapa de Risco'!F696</f>
        <v>0</v>
      </c>
      <c r="H696" s="222">
        <f>'Mapa de Risco'!H696</f>
        <v>0</v>
      </c>
      <c r="I696" s="770"/>
      <c r="J696" s="785"/>
    </row>
    <row r="697" spans="2:10" s="78" customFormat="1" ht="13.9" customHeight="1" thickTop="1" thickBot="1" x14ac:dyDescent="0.25">
      <c r="B697" s="446"/>
      <c r="C697" s="459"/>
      <c r="D697" s="446"/>
      <c r="E697" s="459"/>
      <c r="F697" s="766"/>
      <c r="G697" s="222">
        <f>'Mapa de Risco'!F697</f>
        <v>0</v>
      </c>
      <c r="H697" s="222">
        <f>'Mapa de Risco'!H697</f>
        <v>0</v>
      </c>
      <c r="I697" s="770"/>
      <c r="J697" s="785"/>
    </row>
    <row r="698" spans="2:10" s="78" customFormat="1" ht="13.9" customHeight="1" thickTop="1" thickBot="1" x14ac:dyDescent="0.25">
      <c r="B698" s="446"/>
      <c r="C698" s="459"/>
      <c r="D698" s="446"/>
      <c r="E698" s="459"/>
      <c r="F698" s="766"/>
      <c r="G698" s="222">
        <f>'Mapa de Risco'!F698</f>
        <v>0</v>
      </c>
      <c r="H698" s="222">
        <f>'Mapa de Risco'!H698</f>
        <v>0</v>
      </c>
      <c r="I698" s="770"/>
      <c r="J698" s="785"/>
    </row>
    <row r="699" spans="2:10" s="78" customFormat="1" ht="13.9" customHeight="1" thickTop="1" thickBot="1" x14ac:dyDescent="0.25">
      <c r="B699" s="446"/>
      <c r="C699" s="459"/>
      <c r="D699" s="446"/>
      <c r="E699" s="459"/>
      <c r="F699" s="766"/>
      <c r="G699" s="222">
        <f>'Mapa de Risco'!F699</f>
        <v>0</v>
      </c>
      <c r="H699" s="222">
        <f>'Mapa de Risco'!H699</f>
        <v>0</v>
      </c>
      <c r="I699" s="770"/>
      <c r="J699" s="785"/>
    </row>
    <row r="700" spans="2:10" s="78" customFormat="1" ht="13.9" customHeight="1" thickTop="1" thickBot="1" x14ac:dyDescent="0.25">
      <c r="B700" s="446"/>
      <c r="C700" s="459"/>
      <c r="D700" s="446"/>
      <c r="E700" s="459"/>
      <c r="F700" s="766"/>
      <c r="G700" s="222">
        <f>'Mapa de Risco'!F700</f>
        <v>0</v>
      </c>
      <c r="H700" s="222">
        <f>'Mapa de Risco'!H700</f>
        <v>0</v>
      </c>
      <c r="I700" s="770"/>
      <c r="J700" s="785"/>
    </row>
    <row r="701" spans="2:10" s="78" customFormat="1" ht="13.9" customHeight="1" thickTop="1" thickBot="1" x14ac:dyDescent="0.25">
      <c r="B701" s="446"/>
      <c r="C701" s="459"/>
      <c r="D701" s="447"/>
      <c r="E701" s="460"/>
      <c r="F701" s="766"/>
      <c r="G701" s="222">
        <f>'Mapa de Risco'!F701</f>
        <v>0</v>
      </c>
      <c r="H701" s="222">
        <f>'Mapa de Risco'!H701</f>
        <v>0</v>
      </c>
      <c r="I701" s="770"/>
      <c r="J701" s="786"/>
    </row>
    <row r="702" spans="2:10" s="78" customFormat="1" ht="13.9" customHeight="1" thickTop="1" thickBot="1" x14ac:dyDescent="0.25">
      <c r="B702" s="446"/>
      <c r="C702" s="459"/>
      <c r="D702" s="445" t="str">
        <f>'Mapa de Risco'!D702:D711</f>
        <v>FCS.06</v>
      </c>
      <c r="E702" s="470">
        <f>'Mapa de Risco'!E702:E711</f>
        <v>0</v>
      </c>
      <c r="F702" s="766" t="str">
        <f>'Mapa de Risco'!G702:G711</f>
        <v>Evento 70</v>
      </c>
      <c r="G702" s="222">
        <f>'Mapa de Risco'!F702</f>
        <v>0</v>
      </c>
      <c r="H702" s="222">
        <f>'Mapa de Risco'!H702</f>
        <v>0</v>
      </c>
      <c r="I702" s="770" t="str">
        <f>'Avaliar os Controles Existent.'!AD702:AD711</f>
        <v/>
      </c>
      <c r="J702" s="785"/>
    </row>
    <row r="703" spans="2:10" s="78" customFormat="1" ht="13.9" customHeight="1" thickTop="1" thickBot="1" x14ac:dyDescent="0.25">
      <c r="B703" s="446"/>
      <c r="C703" s="459"/>
      <c r="D703" s="446"/>
      <c r="E703" s="459"/>
      <c r="F703" s="766"/>
      <c r="G703" s="222">
        <f>'Mapa de Risco'!F703</f>
        <v>0</v>
      </c>
      <c r="H703" s="222">
        <f>'Mapa de Risco'!H703</f>
        <v>0</v>
      </c>
      <c r="I703" s="770"/>
      <c r="J703" s="785"/>
    </row>
    <row r="704" spans="2:10" s="78" customFormat="1" ht="13.9" customHeight="1" thickTop="1" thickBot="1" x14ac:dyDescent="0.25">
      <c r="B704" s="446"/>
      <c r="C704" s="459"/>
      <c r="D704" s="446"/>
      <c r="E704" s="459"/>
      <c r="F704" s="766"/>
      <c r="G704" s="222">
        <f>'Mapa de Risco'!F704</f>
        <v>0</v>
      </c>
      <c r="H704" s="222">
        <f>'Mapa de Risco'!H704</f>
        <v>0</v>
      </c>
      <c r="I704" s="770"/>
      <c r="J704" s="785"/>
    </row>
    <row r="705" spans="2:10" s="78" customFormat="1" ht="13.9" customHeight="1" thickTop="1" thickBot="1" x14ac:dyDescent="0.25">
      <c r="B705" s="446"/>
      <c r="C705" s="459"/>
      <c r="D705" s="446"/>
      <c r="E705" s="459"/>
      <c r="F705" s="766"/>
      <c r="G705" s="222">
        <f>'Mapa de Risco'!F705</f>
        <v>0</v>
      </c>
      <c r="H705" s="222">
        <f>'Mapa de Risco'!H705</f>
        <v>0</v>
      </c>
      <c r="I705" s="770"/>
      <c r="J705" s="785"/>
    </row>
    <row r="706" spans="2:10" s="78" customFormat="1" ht="13.9" customHeight="1" thickTop="1" thickBot="1" x14ac:dyDescent="0.25">
      <c r="B706" s="446"/>
      <c r="C706" s="459"/>
      <c r="D706" s="446"/>
      <c r="E706" s="459"/>
      <c r="F706" s="766"/>
      <c r="G706" s="222">
        <f>'Mapa de Risco'!F706</f>
        <v>0</v>
      </c>
      <c r="H706" s="222">
        <f>'Mapa de Risco'!H706</f>
        <v>0</v>
      </c>
      <c r="I706" s="770"/>
      <c r="J706" s="785"/>
    </row>
    <row r="707" spans="2:10" s="78" customFormat="1" ht="13.9" customHeight="1" thickTop="1" thickBot="1" x14ac:dyDescent="0.25">
      <c r="B707" s="446"/>
      <c r="C707" s="459"/>
      <c r="D707" s="446"/>
      <c r="E707" s="459"/>
      <c r="F707" s="766"/>
      <c r="G707" s="222">
        <f>'Mapa de Risco'!F707</f>
        <v>0</v>
      </c>
      <c r="H707" s="222">
        <f>'Mapa de Risco'!H707</f>
        <v>0</v>
      </c>
      <c r="I707" s="770"/>
      <c r="J707" s="785"/>
    </row>
    <row r="708" spans="2:10" s="78" customFormat="1" ht="13.9" customHeight="1" thickTop="1" thickBot="1" x14ac:dyDescent="0.25">
      <c r="B708" s="446"/>
      <c r="C708" s="459"/>
      <c r="D708" s="446"/>
      <c r="E708" s="459"/>
      <c r="F708" s="766"/>
      <c r="G708" s="222">
        <f>'Mapa de Risco'!F708</f>
        <v>0</v>
      </c>
      <c r="H708" s="222">
        <f>'Mapa de Risco'!H708</f>
        <v>0</v>
      </c>
      <c r="I708" s="770"/>
      <c r="J708" s="785"/>
    </row>
    <row r="709" spans="2:10" s="78" customFormat="1" ht="13.9" customHeight="1" thickTop="1" thickBot="1" x14ac:dyDescent="0.25">
      <c r="B709" s="446"/>
      <c r="C709" s="459"/>
      <c r="D709" s="446"/>
      <c r="E709" s="459"/>
      <c r="F709" s="766"/>
      <c r="G709" s="222">
        <f>'Mapa de Risco'!F709</f>
        <v>0</v>
      </c>
      <c r="H709" s="222">
        <f>'Mapa de Risco'!H709</f>
        <v>0</v>
      </c>
      <c r="I709" s="770"/>
      <c r="J709" s="785"/>
    </row>
    <row r="710" spans="2:10" s="78" customFormat="1" ht="13.9" customHeight="1" thickTop="1" thickBot="1" x14ac:dyDescent="0.25">
      <c r="B710" s="446"/>
      <c r="C710" s="459"/>
      <c r="D710" s="446"/>
      <c r="E710" s="459"/>
      <c r="F710" s="766"/>
      <c r="G710" s="222">
        <f>'Mapa de Risco'!F710</f>
        <v>0</v>
      </c>
      <c r="H710" s="222">
        <f>'Mapa de Risco'!H710</f>
        <v>0</v>
      </c>
      <c r="I710" s="770"/>
      <c r="J710" s="785"/>
    </row>
    <row r="711" spans="2:10" s="78" customFormat="1" ht="13.9" customHeight="1" thickTop="1" thickBot="1" x14ac:dyDescent="0.25">
      <c r="B711" s="446"/>
      <c r="C711" s="459"/>
      <c r="D711" s="447"/>
      <c r="E711" s="460"/>
      <c r="F711" s="766"/>
      <c r="G711" s="222">
        <f>'Mapa de Risco'!F711</f>
        <v>0</v>
      </c>
      <c r="H711" s="222">
        <f>'Mapa de Risco'!H711</f>
        <v>0</v>
      </c>
      <c r="I711" s="770"/>
      <c r="J711" s="786"/>
    </row>
    <row r="712" spans="2:10" s="78" customFormat="1" ht="13.9" customHeight="1" thickTop="1" thickBot="1" x14ac:dyDescent="0.25">
      <c r="B712" s="446"/>
      <c r="C712" s="459"/>
      <c r="D712" s="445" t="str">
        <f>'Mapa de Risco'!D712:D721</f>
        <v>FCS.07</v>
      </c>
      <c r="E712" s="470">
        <f>'Mapa de Risco'!E712:E721</f>
        <v>0</v>
      </c>
      <c r="F712" s="766" t="str">
        <f>'Mapa de Risco'!G712:G721</f>
        <v>Evento 71</v>
      </c>
      <c r="G712" s="222">
        <f>'Mapa de Risco'!F712</f>
        <v>0</v>
      </c>
      <c r="H712" s="222">
        <f>'Mapa de Risco'!H712</f>
        <v>0</v>
      </c>
      <c r="I712" s="770" t="str">
        <f>'Avaliar os Controles Existent.'!AD712:AD721</f>
        <v/>
      </c>
      <c r="J712" s="785"/>
    </row>
    <row r="713" spans="2:10" s="78" customFormat="1" ht="13.9" customHeight="1" thickTop="1" thickBot="1" x14ac:dyDescent="0.25">
      <c r="B713" s="446"/>
      <c r="C713" s="459"/>
      <c r="D713" s="446"/>
      <c r="E713" s="459"/>
      <c r="F713" s="766"/>
      <c r="G713" s="222">
        <f>'Mapa de Risco'!F713</f>
        <v>0</v>
      </c>
      <c r="H713" s="222">
        <f>'Mapa de Risco'!H713</f>
        <v>0</v>
      </c>
      <c r="I713" s="770"/>
      <c r="J713" s="785"/>
    </row>
    <row r="714" spans="2:10" s="78" customFormat="1" ht="13.9" customHeight="1" thickTop="1" thickBot="1" x14ac:dyDescent="0.25">
      <c r="B714" s="446"/>
      <c r="C714" s="459"/>
      <c r="D714" s="446"/>
      <c r="E714" s="459"/>
      <c r="F714" s="766"/>
      <c r="G714" s="222">
        <f>'Mapa de Risco'!F714</f>
        <v>0</v>
      </c>
      <c r="H714" s="222">
        <f>'Mapa de Risco'!H714</f>
        <v>0</v>
      </c>
      <c r="I714" s="770"/>
      <c r="J714" s="785"/>
    </row>
    <row r="715" spans="2:10" s="78" customFormat="1" ht="13.9" customHeight="1" thickTop="1" thickBot="1" x14ac:dyDescent="0.25">
      <c r="B715" s="446"/>
      <c r="C715" s="459"/>
      <c r="D715" s="446"/>
      <c r="E715" s="459"/>
      <c r="F715" s="766"/>
      <c r="G715" s="222">
        <f>'Mapa de Risco'!F715</f>
        <v>0</v>
      </c>
      <c r="H715" s="222">
        <f>'Mapa de Risco'!H715</f>
        <v>0</v>
      </c>
      <c r="I715" s="770"/>
      <c r="J715" s="785"/>
    </row>
    <row r="716" spans="2:10" s="78" customFormat="1" ht="13.9" customHeight="1" thickTop="1" thickBot="1" x14ac:dyDescent="0.25">
      <c r="B716" s="446"/>
      <c r="C716" s="459"/>
      <c r="D716" s="446"/>
      <c r="E716" s="459"/>
      <c r="F716" s="766"/>
      <c r="G716" s="222">
        <f>'Mapa de Risco'!F716</f>
        <v>0</v>
      </c>
      <c r="H716" s="222">
        <f>'Mapa de Risco'!H716</f>
        <v>0</v>
      </c>
      <c r="I716" s="770"/>
      <c r="J716" s="785"/>
    </row>
    <row r="717" spans="2:10" s="78" customFormat="1" ht="13.9" customHeight="1" thickTop="1" thickBot="1" x14ac:dyDescent="0.25">
      <c r="B717" s="446"/>
      <c r="C717" s="459"/>
      <c r="D717" s="446"/>
      <c r="E717" s="459"/>
      <c r="F717" s="766"/>
      <c r="G717" s="222">
        <f>'Mapa de Risco'!F717</f>
        <v>0</v>
      </c>
      <c r="H717" s="222">
        <f>'Mapa de Risco'!H717</f>
        <v>0</v>
      </c>
      <c r="I717" s="770"/>
      <c r="J717" s="785"/>
    </row>
    <row r="718" spans="2:10" s="78" customFormat="1" ht="13.9" customHeight="1" thickTop="1" thickBot="1" x14ac:dyDescent="0.25">
      <c r="B718" s="446"/>
      <c r="C718" s="459"/>
      <c r="D718" s="446"/>
      <c r="E718" s="459"/>
      <c r="F718" s="766"/>
      <c r="G718" s="222">
        <f>'Mapa de Risco'!F718</f>
        <v>0</v>
      </c>
      <c r="H718" s="222">
        <f>'Mapa de Risco'!H718</f>
        <v>0</v>
      </c>
      <c r="I718" s="770"/>
      <c r="J718" s="785"/>
    </row>
    <row r="719" spans="2:10" s="78" customFormat="1" ht="13.9" customHeight="1" thickTop="1" thickBot="1" x14ac:dyDescent="0.25">
      <c r="B719" s="446"/>
      <c r="C719" s="459"/>
      <c r="D719" s="446"/>
      <c r="E719" s="459"/>
      <c r="F719" s="766"/>
      <c r="G719" s="222">
        <f>'Mapa de Risco'!F719</f>
        <v>0</v>
      </c>
      <c r="H719" s="222">
        <f>'Mapa de Risco'!H719</f>
        <v>0</v>
      </c>
      <c r="I719" s="770"/>
      <c r="J719" s="785"/>
    </row>
    <row r="720" spans="2:10" s="78" customFormat="1" ht="13.9" customHeight="1" thickTop="1" thickBot="1" x14ac:dyDescent="0.25">
      <c r="B720" s="446"/>
      <c r="C720" s="459"/>
      <c r="D720" s="446"/>
      <c r="E720" s="459"/>
      <c r="F720" s="766"/>
      <c r="G720" s="222">
        <f>'Mapa de Risco'!F720</f>
        <v>0</v>
      </c>
      <c r="H720" s="222">
        <f>'Mapa de Risco'!H720</f>
        <v>0</v>
      </c>
      <c r="I720" s="770"/>
      <c r="J720" s="785"/>
    </row>
    <row r="721" spans="2:10" s="78" customFormat="1" ht="13.9" customHeight="1" thickTop="1" thickBot="1" x14ac:dyDescent="0.25">
      <c r="B721" s="446"/>
      <c r="C721" s="459"/>
      <c r="D721" s="447"/>
      <c r="E721" s="460"/>
      <c r="F721" s="766"/>
      <c r="G721" s="222">
        <f>'Mapa de Risco'!F721</f>
        <v>0</v>
      </c>
      <c r="H721" s="222">
        <f>'Mapa de Risco'!H721</f>
        <v>0</v>
      </c>
      <c r="I721" s="770"/>
      <c r="J721" s="786"/>
    </row>
    <row r="722" spans="2:10" s="78" customFormat="1" ht="13.9" customHeight="1" thickTop="1" thickBot="1" x14ac:dyDescent="0.25">
      <c r="B722" s="446"/>
      <c r="C722" s="459"/>
      <c r="D722" s="445" t="str">
        <f>'Mapa de Risco'!D722:D731</f>
        <v>FCS.08</v>
      </c>
      <c r="E722" s="470">
        <f>'Mapa de Risco'!E722:E731</f>
        <v>0</v>
      </c>
      <c r="F722" s="766" t="str">
        <f>'Mapa de Risco'!G722:G731</f>
        <v>Evento 72</v>
      </c>
      <c r="G722" s="222">
        <f>'Mapa de Risco'!F722</f>
        <v>0</v>
      </c>
      <c r="H722" s="222">
        <f>'Mapa de Risco'!H722</f>
        <v>0</v>
      </c>
      <c r="I722" s="770" t="str">
        <f>'Avaliar os Controles Existent.'!AD722:AD731</f>
        <v/>
      </c>
      <c r="J722" s="785"/>
    </row>
    <row r="723" spans="2:10" s="78" customFormat="1" ht="13.9" customHeight="1" thickTop="1" thickBot="1" x14ac:dyDescent="0.25">
      <c r="B723" s="446"/>
      <c r="C723" s="459"/>
      <c r="D723" s="446"/>
      <c r="E723" s="459"/>
      <c r="F723" s="766"/>
      <c r="G723" s="222">
        <f>'Mapa de Risco'!F723</f>
        <v>0</v>
      </c>
      <c r="H723" s="222">
        <f>'Mapa de Risco'!H723</f>
        <v>0</v>
      </c>
      <c r="I723" s="770"/>
      <c r="J723" s="785"/>
    </row>
    <row r="724" spans="2:10" s="78" customFormat="1" ht="13.9" customHeight="1" thickTop="1" thickBot="1" x14ac:dyDescent="0.25">
      <c r="B724" s="446"/>
      <c r="C724" s="459"/>
      <c r="D724" s="446"/>
      <c r="E724" s="459"/>
      <c r="F724" s="766"/>
      <c r="G724" s="222">
        <f>'Mapa de Risco'!F724</f>
        <v>0</v>
      </c>
      <c r="H724" s="222">
        <f>'Mapa de Risco'!H724</f>
        <v>0</v>
      </c>
      <c r="I724" s="770"/>
      <c r="J724" s="785"/>
    </row>
    <row r="725" spans="2:10" s="78" customFormat="1" ht="13.9" customHeight="1" thickTop="1" thickBot="1" x14ac:dyDescent="0.25">
      <c r="B725" s="446"/>
      <c r="C725" s="459"/>
      <c r="D725" s="446"/>
      <c r="E725" s="459"/>
      <c r="F725" s="766"/>
      <c r="G725" s="222">
        <f>'Mapa de Risco'!F725</f>
        <v>0</v>
      </c>
      <c r="H725" s="222">
        <f>'Mapa de Risco'!H725</f>
        <v>0</v>
      </c>
      <c r="I725" s="770"/>
      <c r="J725" s="785"/>
    </row>
    <row r="726" spans="2:10" s="78" customFormat="1" ht="13.9" customHeight="1" thickTop="1" thickBot="1" x14ac:dyDescent="0.25">
      <c r="B726" s="446"/>
      <c r="C726" s="459"/>
      <c r="D726" s="446"/>
      <c r="E726" s="459"/>
      <c r="F726" s="766"/>
      <c r="G726" s="222">
        <f>'Mapa de Risco'!F726</f>
        <v>0</v>
      </c>
      <c r="H726" s="222">
        <f>'Mapa de Risco'!H726</f>
        <v>0</v>
      </c>
      <c r="I726" s="770"/>
      <c r="J726" s="785"/>
    </row>
    <row r="727" spans="2:10" s="78" customFormat="1" ht="13.9" customHeight="1" thickTop="1" thickBot="1" x14ac:dyDescent="0.25">
      <c r="B727" s="446"/>
      <c r="C727" s="459"/>
      <c r="D727" s="446"/>
      <c r="E727" s="459"/>
      <c r="F727" s="766"/>
      <c r="G727" s="222">
        <f>'Mapa de Risco'!F727</f>
        <v>0</v>
      </c>
      <c r="H727" s="222">
        <f>'Mapa de Risco'!H727</f>
        <v>0</v>
      </c>
      <c r="I727" s="770"/>
      <c r="J727" s="785"/>
    </row>
    <row r="728" spans="2:10" s="78" customFormat="1" ht="13.9" customHeight="1" thickTop="1" thickBot="1" x14ac:dyDescent="0.25">
      <c r="B728" s="446"/>
      <c r="C728" s="459"/>
      <c r="D728" s="446"/>
      <c r="E728" s="459"/>
      <c r="F728" s="766"/>
      <c r="G728" s="222">
        <f>'Mapa de Risco'!F728</f>
        <v>0</v>
      </c>
      <c r="H728" s="222">
        <f>'Mapa de Risco'!H728</f>
        <v>0</v>
      </c>
      <c r="I728" s="770"/>
      <c r="J728" s="785"/>
    </row>
    <row r="729" spans="2:10" s="78" customFormat="1" ht="13.9" customHeight="1" thickTop="1" thickBot="1" x14ac:dyDescent="0.25">
      <c r="B729" s="446"/>
      <c r="C729" s="459"/>
      <c r="D729" s="446"/>
      <c r="E729" s="459"/>
      <c r="F729" s="766"/>
      <c r="G729" s="222">
        <f>'Mapa de Risco'!F729</f>
        <v>0</v>
      </c>
      <c r="H729" s="222">
        <f>'Mapa de Risco'!H729</f>
        <v>0</v>
      </c>
      <c r="I729" s="770"/>
      <c r="J729" s="785"/>
    </row>
    <row r="730" spans="2:10" s="78" customFormat="1" ht="13.9" customHeight="1" thickTop="1" thickBot="1" x14ac:dyDescent="0.25">
      <c r="B730" s="446"/>
      <c r="C730" s="459"/>
      <c r="D730" s="446"/>
      <c r="E730" s="459"/>
      <c r="F730" s="766"/>
      <c r="G730" s="222">
        <f>'Mapa de Risco'!F730</f>
        <v>0</v>
      </c>
      <c r="H730" s="222">
        <f>'Mapa de Risco'!H730</f>
        <v>0</v>
      </c>
      <c r="I730" s="770"/>
      <c r="J730" s="785"/>
    </row>
    <row r="731" spans="2:10" s="78" customFormat="1" ht="13.9" customHeight="1" thickTop="1" thickBot="1" x14ac:dyDescent="0.25">
      <c r="B731" s="447"/>
      <c r="C731" s="460"/>
      <c r="D731" s="447"/>
      <c r="E731" s="460"/>
      <c r="F731" s="766"/>
      <c r="G731" s="222">
        <f>'Mapa de Risco'!F731</f>
        <v>0</v>
      </c>
      <c r="H731" s="222">
        <f>'Mapa de Risco'!H731</f>
        <v>0</v>
      </c>
      <c r="I731" s="770"/>
      <c r="J731" s="786"/>
    </row>
    <row r="732" spans="2:10" s="78" customFormat="1" ht="13.9" customHeight="1" thickTop="1" thickBot="1" x14ac:dyDescent="0.25">
      <c r="B732" s="454" t="str">
        <f>'Mapa de Risco'!B732:B811</f>
        <v>Subp.10</v>
      </c>
      <c r="C732" s="461">
        <f>'Mapa de Risco'!C732:C811</f>
        <v>0</v>
      </c>
      <c r="D732" s="464" t="str">
        <f>'Mapa de Risco'!D732:D741</f>
        <v>FCS.01</v>
      </c>
      <c r="E732" s="471">
        <f>'Mapa de Risco'!E732:E741</f>
        <v>0</v>
      </c>
      <c r="F732" s="771" t="str">
        <f>'Mapa de Risco'!G732:G741</f>
        <v>Evento 73</v>
      </c>
      <c r="G732" s="223">
        <f>'Mapa de Risco'!F732</f>
        <v>0</v>
      </c>
      <c r="H732" s="223">
        <f>'Mapa de Risco'!H732</f>
        <v>0</v>
      </c>
      <c r="I732" s="772" t="str">
        <f>'Avaliar os Controles Existent.'!AD732:AD741</f>
        <v/>
      </c>
      <c r="J732" s="785"/>
    </row>
    <row r="733" spans="2:10" s="78" customFormat="1" ht="13.9" customHeight="1" thickTop="1" thickBot="1" x14ac:dyDescent="0.25">
      <c r="B733" s="455"/>
      <c r="C733" s="462"/>
      <c r="D733" s="465"/>
      <c r="E733" s="472"/>
      <c r="F733" s="771"/>
      <c r="G733" s="223">
        <f>'Mapa de Risco'!F733</f>
        <v>0</v>
      </c>
      <c r="H733" s="223">
        <f>'Mapa de Risco'!H733</f>
        <v>0</v>
      </c>
      <c r="I733" s="772"/>
      <c r="J733" s="785"/>
    </row>
    <row r="734" spans="2:10" s="78" customFormat="1" ht="13.9" customHeight="1" thickTop="1" thickBot="1" x14ac:dyDescent="0.25">
      <c r="B734" s="455"/>
      <c r="C734" s="462"/>
      <c r="D734" s="465"/>
      <c r="E734" s="472"/>
      <c r="F734" s="771"/>
      <c r="G734" s="223">
        <f>'Mapa de Risco'!F734</f>
        <v>0</v>
      </c>
      <c r="H734" s="223">
        <f>'Mapa de Risco'!H734</f>
        <v>0</v>
      </c>
      <c r="I734" s="772"/>
      <c r="J734" s="785"/>
    </row>
    <row r="735" spans="2:10" s="78" customFormat="1" ht="13.9" customHeight="1" thickTop="1" thickBot="1" x14ac:dyDescent="0.25">
      <c r="B735" s="455"/>
      <c r="C735" s="462"/>
      <c r="D735" s="465"/>
      <c r="E735" s="472"/>
      <c r="F735" s="771"/>
      <c r="G735" s="223">
        <f>'Mapa de Risco'!F735</f>
        <v>0</v>
      </c>
      <c r="H735" s="223">
        <f>'Mapa de Risco'!H735</f>
        <v>0</v>
      </c>
      <c r="I735" s="772"/>
      <c r="J735" s="785"/>
    </row>
    <row r="736" spans="2:10" s="78" customFormat="1" ht="13.9" customHeight="1" thickTop="1" thickBot="1" x14ac:dyDescent="0.25">
      <c r="B736" s="455"/>
      <c r="C736" s="462"/>
      <c r="D736" s="465"/>
      <c r="E736" s="472"/>
      <c r="F736" s="771"/>
      <c r="G736" s="223">
        <f>'Mapa de Risco'!F736</f>
        <v>0</v>
      </c>
      <c r="H736" s="223">
        <f>'Mapa de Risco'!H736</f>
        <v>0</v>
      </c>
      <c r="I736" s="772"/>
      <c r="J736" s="785"/>
    </row>
    <row r="737" spans="2:10" s="78" customFormat="1" ht="13.9" customHeight="1" thickTop="1" thickBot="1" x14ac:dyDescent="0.25">
      <c r="B737" s="455"/>
      <c r="C737" s="462"/>
      <c r="D737" s="465"/>
      <c r="E737" s="472"/>
      <c r="F737" s="771"/>
      <c r="G737" s="223">
        <f>'Mapa de Risco'!F737</f>
        <v>0</v>
      </c>
      <c r="H737" s="223">
        <f>'Mapa de Risco'!H737</f>
        <v>0</v>
      </c>
      <c r="I737" s="772"/>
      <c r="J737" s="785"/>
    </row>
    <row r="738" spans="2:10" s="78" customFormat="1" ht="13.9" customHeight="1" thickTop="1" thickBot="1" x14ac:dyDescent="0.25">
      <c r="B738" s="455"/>
      <c r="C738" s="462"/>
      <c r="D738" s="465"/>
      <c r="E738" s="472"/>
      <c r="F738" s="771"/>
      <c r="G738" s="223">
        <f>'Mapa de Risco'!F738</f>
        <v>0</v>
      </c>
      <c r="H738" s="223">
        <f>'Mapa de Risco'!H738</f>
        <v>0</v>
      </c>
      <c r="I738" s="772"/>
      <c r="J738" s="785"/>
    </row>
    <row r="739" spans="2:10" s="78" customFormat="1" ht="13.9" customHeight="1" thickTop="1" thickBot="1" x14ac:dyDescent="0.25">
      <c r="B739" s="455"/>
      <c r="C739" s="462"/>
      <c r="D739" s="465"/>
      <c r="E739" s="472"/>
      <c r="F739" s="771"/>
      <c r="G739" s="223">
        <f>'Mapa de Risco'!F739</f>
        <v>0</v>
      </c>
      <c r="H739" s="223">
        <f>'Mapa de Risco'!H739</f>
        <v>0</v>
      </c>
      <c r="I739" s="772"/>
      <c r="J739" s="785"/>
    </row>
    <row r="740" spans="2:10" s="78" customFormat="1" ht="13.9" customHeight="1" thickTop="1" thickBot="1" x14ac:dyDescent="0.25">
      <c r="B740" s="455"/>
      <c r="C740" s="462"/>
      <c r="D740" s="465"/>
      <c r="E740" s="472"/>
      <c r="F740" s="771"/>
      <c r="G740" s="223">
        <f>'Mapa de Risco'!F740</f>
        <v>0</v>
      </c>
      <c r="H740" s="223">
        <f>'Mapa de Risco'!H740</f>
        <v>0</v>
      </c>
      <c r="I740" s="772"/>
      <c r="J740" s="785"/>
    </row>
    <row r="741" spans="2:10" s="78" customFormat="1" ht="13.9" customHeight="1" thickTop="1" thickBot="1" x14ac:dyDescent="0.25">
      <c r="B741" s="455"/>
      <c r="C741" s="462"/>
      <c r="D741" s="466"/>
      <c r="E741" s="473"/>
      <c r="F741" s="771"/>
      <c r="G741" s="223">
        <f>'Mapa de Risco'!F741</f>
        <v>0</v>
      </c>
      <c r="H741" s="223">
        <f>'Mapa de Risco'!H741</f>
        <v>0</v>
      </c>
      <c r="I741" s="772"/>
      <c r="J741" s="786"/>
    </row>
    <row r="742" spans="2:10" s="78" customFormat="1" ht="13.9" customHeight="1" thickTop="1" thickBot="1" x14ac:dyDescent="0.25">
      <c r="B742" s="455"/>
      <c r="C742" s="462"/>
      <c r="D742" s="464" t="str">
        <f>'Mapa de Risco'!D742:D751</f>
        <v>FCS.02</v>
      </c>
      <c r="E742" s="471">
        <f>'Mapa de Risco'!E742:E751</f>
        <v>0</v>
      </c>
      <c r="F742" s="771" t="str">
        <f>'Mapa de Risco'!G742:G751</f>
        <v>Evento 74</v>
      </c>
      <c r="G742" s="223">
        <f>'Mapa de Risco'!F742</f>
        <v>0</v>
      </c>
      <c r="H742" s="223">
        <f>'Mapa de Risco'!H742</f>
        <v>0</v>
      </c>
      <c r="I742" s="772" t="str">
        <f>'Avaliar os Controles Existent.'!AD742:AD751</f>
        <v/>
      </c>
      <c r="J742" s="785"/>
    </row>
    <row r="743" spans="2:10" s="78" customFormat="1" ht="13.9" customHeight="1" thickTop="1" thickBot="1" x14ac:dyDescent="0.25">
      <c r="B743" s="455"/>
      <c r="C743" s="462"/>
      <c r="D743" s="465"/>
      <c r="E743" s="472"/>
      <c r="F743" s="771"/>
      <c r="G743" s="223">
        <f>'Mapa de Risco'!F743</f>
        <v>0</v>
      </c>
      <c r="H743" s="223">
        <f>'Mapa de Risco'!H743</f>
        <v>0</v>
      </c>
      <c r="I743" s="772"/>
      <c r="J743" s="785"/>
    </row>
    <row r="744" spans="2:10" s="78" customFormat="1" ht="13.9" customHeight="1" thickTop="1" thickBot="1" x14ac:dyDescent="0.25">
      <c r="B744" s="455"/>
      <c r="C744" s="462"/>
      <c r="D744" s="465"/>
      <c r="E744" s="472"/>
      <c r="F744" s="771"/>
      <c r="G744" s="223">
        <f>'Mapa de Risco'!F744</f>
        <v>0</v>
      </c>
      <c r="H744" s="223">
        <f>'Mapa de Risco'!H744</f>
        <v>0</v>
      </c>
      <c r="I744" s="772"/>
      <c r="J744" s="785"/>
    </row>
    <row r="745" spans="2:10" s="78" customFormat="1" ht="13.9" customHeight="1" thickTop="1" thickBot="1" x14ac:dyDescent="0.25">
      <c r="B745" s="455"/>
      <c r="C745" s="462"/>
      <c r="D745" s="465"/>
      <c r="E745" s="472"/>
      <c r="F745" s="771"/>
      <c r="G745" s="223">
        <f>'Mapa de Risco'!F745</f>
        <v>0</v>
      </c>
      <c r="H745" s="223">
        <f>'Mapa de Risco'!H745</f>
        <v>0</v>
      </c>
      <c r="I745" s="772"/>
      <c r="J745" s="785"/>
    </row>
    <row r="746" spans="2:10" s="78" customFormat="1" ht="13.9" customHeight="1" thickTop="1" thickBot="1" x14ac:dyDescent="0.25">
      <c r="B746" s="455"/>
      <c r="C746" s="462"/>
      <c r="D746" s="465"/>
      <c r="E746" s="472"/>
      <c r="F746" s="771"/>
      <c r="G746" s="223">
        <f>'Mapa de Risco'!F746</f>
        <v>0</v>
      </c>
      <c r="H746" s="223">
        <f>'Mapa de Risco'!H746</f>
        <v>0</v>
      </c>
      <c r="I746" s="772"/>
      <c r="J746" s="785"/>
    </row>
    <row r="747" spans="2:10" s="78" customFormat="1" ht="13.9" customHeight="1" thickTop="1" thickBot="1" x14ac:dyDescent="0.25">
      <c r="B747" s="455"/>
      <c r="C747" s="462"/>
      <c r="D747" s="465"/>
      <c r="E747" s="472"/>
      <c r="F747" s="771"/>
      <c r="G747" s="223">
        <f>'Mapa de Risco'!F747</f>
        <v>0</v>
      </c>
      <c r="H747" s="223">
        <f>'Mapa de Risco'!H747</f>
        <v>0</v>
      </c>
      <c r="I747" s="772"/>
      <c r="J747" s="785"/>
    </row>
    <row r="748" spans="2:10" s="78" customFormat="1" ht="13.9" customHeight="1" thickTop="1" thickBot="1" x14ac:dyDescent="0.25">
      <c r="B748" s="455"/>
      <c r="C748" s="462"/>
      <c r="D748" s="465"/>
      <c r="E748" s="472"/>
      <c r="F748" s="771"/>
      <c r="G748" s="223">
        <f>'Mapa de Risco'!F748</f>
        <v>0</v>
      </c>
      <c r="H748" s="223">
        <f>'Mapa de Risco'!H748</f>
        <v>0</v>
      </c>
      <c r="I748" s="772"/>
      <c r="J748" s="785"/>
    </row>
    <row r="749" spans="2:10" s="78" customFormat="1" ht="13.9" customHeight="1" thickTop="1" thickBot="1" x14ac:dyDescent="0.25">
      <c r="B749" s="455"/>
      <c r="C749" s="462"/>
      <c r="D749" s="465"/>
      <c r="E749" s="472"/>
      <c r="F749" s="771"/>
      <c r="G749" s="223">
        <f>'Mapa de Risco'!F749</f>
        <v>0</v>
      </c>
      <c r="H749" s="223">
        <f>'Mapa de Risco'!H749</f>
        <v>0</v>
      </c>
      <c r="I749" s="772"/>
      <c r="J749" s="785"/>
    </row>
    <row r="750" spans="2:10" s="78" customFormat="1" ht="13.9" customHeight="1" thickTop="1" thickBot="1" x14ac:dyDescent="0.25">
      <c r="B750" s="455"/>
      <c r="C750" s="462"/>
      <c r="D750" s="465"/>
      <c r="E750" s="472"/>
      <c r="F750" s="771"/>
      <c r="G750" s="223">
        <f>'Mapa de Risco'!F750</f>
        <v>0</v>
      </c>
      <c r="H750" s="223">
        <f>'Mapa de Risco'!H750</f>
        <v>0</v>
      </c>
      <c r="I750" s="772"/>
      <c r="J750" s="785"/>
    </row>
    <row r="751" spans="2:10" s="78" customFormat="1" ht="13.9" customHeight="1" thickTop="1" thickBot="1" x14ac:dyDescent="0.25">
      <c r="B751" s="455"/>
      <c r="C751" s="462"/>
      <c r="D751" s="466"/>
      <c r="E751" s="473"/>
      <c r="F751" s="771"/>
      <c r="G751" s="223">
        <f>'Mapa de Risco'!F751</f>
        <v>0</v>
      </c>
      <c r="H751" s="223">
        <f>'Mapa de Risco'!H751</f>
        <v>0</v>
      </c>
      <c r="I751" s="772"/>
      <c r="J751" s="786"/>
    </row>
    <row r="752" spans="2:10" s="78" customFormat="1" ht="13.9" customHeight="1" thickTop="1" thickBot="1" x14ac:dyDescent="0.25">
      <c r="B752" s="455"/>
      <c r="C752" s="462"/>
      <c r="D752" s="464" t="str">
        <f>'Mapa de Risco'!D752:D761</f>
        <v>FCS.03</v>
      </c>
      <c r="E752" s="471">
        <f>'Mapa de Risco'!E752:E761</f>
        <v>0</v>
      </c>
      <c r="F752" s="771" t="str">
        <f>'Mapa de Risco'!G752:G761</f>
        <v>Evento 75</v>
      </c>
      <c r="G752" s="223">
        <f>'Mapa de Risco'!F752</f>
        <v>0</v>
      </c>
      <c r="H752" s="223">
        <f>'Mapa de Risco'!H752</f>
        <v>0</v>
      </c>
      <c r="I752" s="772" t="str">
        <f>'Avaliar os Controles Existent.'!AD752:AD761</f>
        <v/>
      </c>
      <c r="J752" s="785"/>
    </row>
    <row r="753" spans="2:10" s="78" customFormat="1" ht="13.9" customHeight="1" thickTop="1" thickBot="1" x14ac:dyDescent="0.25">
      <c r="B753" s="455"/>
      <c r="C753" s="462"/>
      <c r="D753" s="465"/>
      <c r="E753" s="472"/>
      <c r="F753" s="771"/>
      <c r="G753" s="223">
        <f>'Mapa de Risco'!F753</f>
        <v>0</v>
      </c>
      <c r="H753" s="223">
        <f>'Mapa de Risco'!H753</f>
        <v>0</v>
      </c>
      <c r="I753" s="772"/>
      <c r="J753" s="785"/>
    </row>
    <row r="754" spans="2:10" s="78" customFormat="1" ht="13.9" customHeight="1" thickTop="1" thickBot="1" x14ac:dyDescent="0.25">
      <c r="B754" s="455"/>
      <c r="C754" s="462"/>
      <c r="D754" s="465"/>
      <c r="E754" s="472"/>
      <c r="F754" s="771"/>
      <c r="G754" s="223">
        <f>'Mapa de Risco'!F754</f>
        <v>0</v>
      </c>
      <c r="H754" s="223">
        <f>'Mapa de Risco'!H754</f>
        <v>0</v>
      </c>
      <c r="I754" s="772"/>
      <c r="J754" s="785"/>
    </row>
    <row r="755" spans="2:10" s="78" customFormat="1" ht="13.9" customHeight="1" thickTop="1" thickBot="1" x14ac:dyDescent="0.25">
      <c r="B755" s="455"/>
      <c r="C755" s="462"/>
      <c r="D755" s="465"/>
      <c r="E755" s="472"/>
      <c r="F755" s="771"/>
      <c r="G755" s="223">
        <f>'Mapa de Risco'!F755</f>
        <v>0</v>
      </c>
      <c r="H755" s="223">
        <f>'Mapa de Risco'!H755</f>
        <v>0</v>
      </c>
      <c r="I755" s="772"/>
      <c r="J755" s="785"/>
    </row>
    <row r="756" spans="2:10" s="78" customFormat="1" ht="13.9" customHeight="1" thickTop="1" thickBot="1" x14ac:dyDescent="0.25">
      <c r="B756" s="455"/>
      <c r="C756" s="462"/>
      <c r="D756" s="465"/>
      <c r="E756" s="472"/>
      <c r="F756" s="771"/>
      <c r="G756" s="223">
        <f>'Mapa de Risco'!F756</f>
        <v>0</v>
      </c>
      <c r="H756" s="223">
        <f>'Mapa de Risco'!H756</f>
        <v>0</v>
      </c>
      <c r="I756" s="772"/>
      <c r="J756" s="785"/>
    </row>
    <row r="757" spans="2:10" s="78" customFormat="1" ht="13.9" customHeight="1" thickTop="1" thickBot="1" x14ac:dyDescent="0.25">
      <c r="B757" s="455"/>
      <c r="C757" s="462"/>
      <c r="D757" s="465"/>
      <c r="E757" s="472"/>
      <c r="F757" s="771"/>
      <c r="G757" s="223">
        <f>'Mapa de Risco'!F757</f>
        <v>0</v>
      </c>
      <c r="H757" s="223">
        <f>'Mapa de Risco'!H757</f>
        <v>0</v>
      </c>
      <c r="I757" s="772"/>
      <c r="J757" s="785"/>
    </row>
    <row r="758" spans="2:10" s="78" customFormat="1" ht="13.9" customHeight="1" thickTop="1" thickBot="1" x14ac:dyDescent="0.25">
      <c r="B758" s="455"/>
      <c r="C758" s="462"/>
      <c r="D758" s="465"/>
      <c r="E758" s="472"/>
      <c r="F758" s="771"/>
      <c r="G758" s="223">
        <f>'Mapa de Risco'!F758</f>
        <v>0</v>
      </c>
      <c r="H758" s="223">
        <f>'Mapa de Risco'!H758</f>
        <v>0</v>
      </c>
      <c r="I758" s="772"/>
      <c r="J758" s="785"/>
    </row>
    <row r="759" spans="2:10" s="78" customFormat="1" ht="13.9" customHeight="1" thickTop="1" thickBot="1" x14ac:dyDescent="0.25">
      <c r="B759" s="455"/>
      <c r="C759" s="462"/>
      <c r="D759" s="465"/>
      <c r="E759" s="472"/>
      <c r="F759" s="771"/>
      <c r="G759" s="223">
        <f>'Mapa de Risco'!F759</f>
        <v>0</v>
      </c>
      <c r="H759" s="223">
        <f>'Mapa de Risco'!H759</f>
        <v>0</v>
      </c>
      <c r="I759" s="772"/>
      <c r="J759" s="785"/>
    </row>
    <row r="760" spans="2:10" s="78" customFormat="1" ht="13.9" customHeight="1" thickTop="1" thickBot="1" x14ac:dyDescent="0.25">
      <c r="B760" s="455"/>
      <c r="C760" s="462"/>
      <c r="D760" s="465"/>
      <c r="E760" s="472"/>
      <c r="F760" s="771"/>
      <c r="G760" s="223">
        <f>'Mapa de Risco'!F760</f>
        <v>0</v>
      </c>
      <c r="H760" s="223">
        <f>'Mapa de Risco'!H760</f>
        <v>0</v>
      </c>
      <c r="I760" s="772"/>
      <c r="J760" s="785"/>
    </row>
    <row r="761" spans="2:10" s="78" customFormat="1" ht="13.9" customHeight="1" thickTop="1" thickBot="1" x14ac:dyDescent="0.25">
      <c r="B761" s="455"/>
      <c r="C761" s="462"/>
      <c r="D761" s="466"/>
      <c r="E761" s="473"/>
      <c r="F761" s="771"/>
      <c r="G761" s="223">
        <f>'Mapa de Risco'!F761</f>
        <v>0</v>
      </c>
      <c r="H761" s="223">
        <f>'Mapa de Risco'!H761</f>
        <v>0</v>
      </c>
      <c r="I761" s="772"/>
      <c r="J761" s="786"/>
    </row>
    <row r="762" spans="2:10" s="78" customFormat="1" ht="13.9" customHeight="1" thickTop="1" thickBot="1" x14ac:dyDescent="0.25">
      <c r="B762" s="455"/>
      <c r="C762" s="462"/>
      <c r="D762" s="464" t="str">
        <f>'Mapa de Risco'!D762:D771</f>
        <v>FCS.04</v>
      </c>
      <c r="E762" s="471">
        <f>'Mapa de Risco'!E762:E771</f>
        <v>0</v>
      </c>
      <c r="F762" s="771" t="str">
        <f>'Mapa de Risco'!G762:G771</f>
        <v>Evento 76</v>
      </c>
      <c r="G762" s="223">
        <f>'Mapa de Risco'!F762</f>
        <v>0</v>
      </c>
      <c r="H762" s="223">
        <f>'Mapa de Risco'!H762</f>
        <v>0</v>
      </c>
      <c r="I762" s="772" t="str">
        <f>'Avaliar os Controles Existent.'!AD762:AD771</f>
        <v/>
      </c>
      <c r="J762" s="785"/>
    </row>
    <row r="763" spans="2:10" s="78" customFormat="1" ht="13.9" customHeight="1" thickTop="1" thickBot="1" x14ac:dyDescent="0.25">
      <c r="B763" s="455"/>
      <c r="C763" s="462"/>
      <c r="D763" s="465"/>
      <c r="E763" s="472"/>
      <c r="F763" s="771"/>
      <c r="G763" s="223">
        <f>'Mapa de Risco'!F763</f>
        <v>0</v>
      </c>
      <c r="H763" s="223">
        <f>'Mapa de Risco'!H763</f>
        <v>0</v>
      </c>
      <c r="I763" s="772"/>
      <c r="J763" s="785"/>
    </row>
    <row r="764" spans="2:10" s="78" customFormat="1" ht="13.9" customHeight="1" thickTop="1" thickBot="1" x14ac:dyDescent="0.25">
      <c r="B764" s="455"/>
      <c r="C764" s="462"/>
      <c r="D764" s="465"/>
      <c r="E764" s="472"/>
      <c r="F764" s="771"/>
      <c r="G764" s="223">
        <f>'Mapa de Risco'!F764</f>
        <v>0</v>
      </c>
      <c r="H764" s="223">
        <f>'Mapa de Risco'!H764</f>
        <v>0</v>
      </c>
      <c r="I764" s="772"/>
      <c r="J764" s="785"/>
    </row>
    <row r="765" spans="2:10" s="78" customFormat="1" ht="13.9" customHeight="1" thickTop="1" thickBot="1" x14ac:dyDescent="0.25">
      <c r="B765" s="455"/>
      <c r="C765" s="462"/>
      <c r="D765" s="465"/>
      <c r="E765" s="472"/>
      <c r="F765" s="771"/>
      <c r="G765" s="223">
        <f>'Mapa de Risco'!F765</f>
        <v>0</v>
      </c>
      <c r="H765" s="223">
        <f>'Mapa de Risco'!H765</f>
        <v>0</v>
      </c>
      <c r="I765" s="772"/>
      <c r="J765" s="785"/>
    </row>
    <row r="766" spans="2:10" s="78" customFormat="1" ht="13.9" customHeight="1" thickTop="1" thickBot="1" x14ac:dyDescent="0.25">
      <c r="B766" s="455"/>
      <c r="C766" s="462"/>
      <c r="D766" s="465"/>
      <c r="E766" s="472"/>
      <c r="F766" s="771"/>
      <c r="G766" s="223">
        <f>'Mapa de Risco'!F766</f>
        <v>0</v>
      </c>
      <c r="H766" s="223">
        <f>'Mapa de Risco'!H766</f>
        <v>0</v>
      </c>
      <c r="I766" s="772"/>
      <c r="J766" s="785"/>
    </row>
    <row r="767" spans="2:10" s="78" customFormat="1" ht="13.9" customHeight="1" thickTop="1" thickBot="1" x14ac:dyDescent="0.25">
      <c r="B767" s="455"/>
      <c r="C767" s="462"/>
      <c r="D767" s="465"/>
      <c r="E767" s="472"/>
      <c r="F767" s="771"/>
      <c r="G767" s="223">
        <f>'Mapa de Risco'!F767</f>
        <v>0</v>
      </c>
      <c r="H767" s="223">
        <f>'Mapa de Risco'!H767</f>
        <v>0</v>
      </c>
      <c r="I767" s="772"/>
      <c r="J767" s="785"/>
    </row>
    <row r="768" spans="2:10" s="78" customFormat="1" ht="13.9" customHeight="1" thickTop="1" thickBot="1" x14ac:dyDescent="0.25">
      <c r="B768" s="455"/>
      <c r="C768" s="462"/>
      <c r="D768" s="465"/>
      <c r="E768" s="472"/>
      <c r="F768" s="771"/>
      <c r="G768" s="223">
        <f>'Mapa de Risco'!F768</f>
        <v>0</v>
      </c>
      <c r="H768" s="223">
        <f>'Mapa de Risco'!H768</f>
        <v>0</v>
      </c>
      <c r="I768" s="772"/>
      <c r="J768" s="785"/>
    </row>
    <row r="769" spans="2:10" s="78" customFormat="1" ht="13.9" customHeight="1" thickTop="1" thickBot="1" x14ac:dyDescent="0.25">
      <c r="B769" s="455"/>
      <c r="C769" s="462"/>
      <c r="D769" s="465"/>
      <c r="E769" s="472"/>
      <c r="F769" s="771"/>
      <c r="G769" s="223">
        <f>'Mapa de Risco'!F769</f>
        <v>0</v>
      </c>
      <c r="H769" s="223">
        <f>'Mapa de Risco'!H769</f>
        <v>0</v>
      </c>
      <c r="I769" s="772"/>
      <c r="J769" s="785"/>
    </row>
    <row r="770" spans="2:10" s="78" customFormat="1" ht="13.9" customHeight="1" thickTop="1" thickBot="1" x14ac:dyDescent="0.25">
      <c r="B770" s="455"/>
      <c r="C770" s="462"/>
      <c r="D770" s="465"/>
      <c r="E770" s="472"/>
      <c r="F770" s="771"/>
      <c r="G770" s="223">
        <f>'Mapa de Risco'!F770</f>
        <v>0</v>
      </c>
      <c r="H770" s="223">
        <f>'Mapa de Risco'!H770</f>
        <v>0</v>
      </c>
      <c r="I770" s="772"/>
      <c r="J770" s="785"/>
    </row>
    <row r="771" spans="2:10" s="78" customFormat="1" ht="13.9" customHeight="1" thickTop="1" thickBot="1" x14ac:dyDescent="0.25">
      <c r="B771" s="455"/>
      <c r="C771" s="462"/>
      <c r="D771" s="466"/>
      <c r="E771" s="473"/>
      <c r="F771" s="771"/>
      <c r="G771" s="223">
        <f>'Mapa de Risco'!F771</f>
        <v>0</v>
      </c>
      <c r="H771" s="223">
        <f>'Mapa de Risco'!H771</f>
        <v>0</v>
      </c>
      <c r="I771" s="772"/>
      <c r="J771" s="786"/>
    </row>
    <row r="772" spans="2:10" s="78" customFormat="1" ht="13.9" customHeight="1" thickTop="1" thickBot="1" x14ac:dyDescent="0.25">
      <c r="B772" s="455"/>
      <c r="C772" s="462"/>
      <c r="D772" s="464" t="str">
        <f>'Mapa de Risco'!D772:D781</f>
        <v>FCS.05</v>
      </c>
      <c r="E772" s="471">
        <f>'Mapa de Risco'!E772:E781</f>
        <v>0</v>
      </c>
      <c r="F772" s="771" t="str">
        <f>'Mapa de Risco'!G772:G781</f>
        <v>Evento 77</v>
      </c>
      <c r="G772" s="223">
        <f>'Mapa de Risco'!F772</f>
        <v>0</v>
      </c>
      <c r="H772" s="223">
        <f>'Mapa de Risco'!H772</f>
        <v>0</v>
      </c>
      <c r="I772" s="772" t="str">
        <f>'Avaliar os Controles Existent.'!AD772:AD781</f>
        <v/>
      </c>
      <c r="J772" s="785"/>
    </row>
    <row r="773" spans="2:10" s="78" customFormat="1" ht="13.9" customHeight="1" thickTop="1" thickBot="1" x14ac:dyDescent="0.25">
      <c r="B773" s="455"/>
      <c r="C773" s="462"/>
      <c r="D773" s="465"/>
      <c r="E773" s="472"/>
      <c r="F773" s="771"/>
      <c r="G773" s="223">
        <f>'Mapa de Risco'!F773</f>
        <v>0</v>
      </c>
      <c r="H773" s="223">
        <f>'Mapa de Risco'!H773</f>
        <v>0</v>
      </c>
      <c r="I773" s="772"/>
      <c r="J773" s="785"/>
    </row>
    <row r="774" spans="2:10" s="78" customFormat="1" ht="13.9" customHeight="1" thickTop="1" thickBot="1" x14ac:dyDescent="0.25">
      <c r="B774" s="455"/>
      <c r="C774" s="462"/>
      <c r="D774" s="465"/>
      <c r="E774" s="472"/>
      <c r="F774" s="771"/>
      <c r="G774" s="223">
        <f>'Mapa de Risco'!F774</f>
        <v>0</v>
      </c>
      <c r="H774" s="223">
        <f>'Mapa de Risco'!H774</f>
        <v>0</v>
      </c>
      <c r="I774" s="772"/>
      <c r="J774" s="785"/>
    </row>
    <row r="775" spans="2:10" s="78" customFormat="1" ht="13.9" customHeight="1" thickTop="1" thickBot="1" x14ac:dyDescent="0.25">
      <c r="B775" s="455"/>
      <c r="C775" s="462"/>
      <c r="D775" s="465"/>
      <c r="E775" s="472"/>
      <c r="F775" s="771"/>
      <c r="G775" s="223">
        <f>'Mapa de Risco'!F775</f>
        <v>0</v>
      </c>
      <c r="H775" s="223">
        <f>'Mapa de Risco'!H775</f>
        <v>0</v>
      </c>
      <c r="I775" s="772"/>
      <c r="J775" s="785"/>
    </row>
    <row r="776" spans="2:10" s="78" customFormat="1" ht="13.9" customHeight="1" thickTop="1" thickBot="1" x14ac:dyDescent="0.25">
      <c r="B776" s="455"/>
      <c r="C776" s="462"/>
      <c r="D776" s="465"/>
      <c r="E776" s="472"/>
      <c r="F776" s="771"/>
      <c r="G776" s="223">
        <f>'Mapa de Risco'!F776</f>
        <v>0</v>
      </c>
      <c r="H776" s="223">
        <f>'Mapa de Risco'!H776</f>
        <v>0</v>
      </c>
      <c r="I776" s="772"/>
      <c r="J776" s="785"/>
    </row>
    <row r="777" spans="2:10" s="78" customFormat="1" ht="13.9" customHeight="1" thickTop="1" thickBot="1" x14ac:dyDescent="0.25">
      <c r="B777" s="455"/>
      <c r="C777" s="462"/>
      <c r="D777" s="465"/>
      <c r="E777" s="472"/>
      <c r="F777" s="771"/>
      <c r="G777" s="223">
        <f>'Mapa de Risco'!F777</f>
        <v>0</v>
      </c>
      <c r="H777" s="223">
        <f>'Mapa de Risco'!H777</f>
        <v>0</v>
      </c>
      <c r="I777" s="772"/>
      <c r="J777" s="785"/>
    </row>
    <row r="778" spans="2:10" s="78" customFormat="1" ht="13.9" customHeight="1" thickTop="1" thickBot="1" x14ac:dyDescent="0.25">
      <c r="B778" s="455"/>
      <c r="C778" s="462"/>
      <c r="D778" s="465"/>
      <c r="E778" s="472"/>
      <c r="F778" s="771"/>
      <c r="G778" s="223">
        <f>'Mapa de Risco'!F778</f>
        <v>0</v>
      </c>
      <c r="H778" s="223">
        <f>'Mapa de Risco'!H778</f>
        <v>0</v>
      </c>
      <c r="I778" s="772"/>
      <c r="J778" s="785"/>
    </row>
    <row r="779" spans="2:10" s="78" customFormat="1" ht="13.9" customHeight="1" thickTop="1" thickBot="1" x14ac:dyDescent="0.25">
      <c r="B779" s="455"/>
      <c r="C779" s="462"/>
      <c r="D779" s="465"/>
      <c r="E779" s="472"/>
      <c r="F779" s="771"/>
      <c r="G779" s="223">
        <f>'Mapa de Risco'!F779</f>
        <v>0</v>
      </c>
      <c r="H779" s="223">
        <f>'Mapa de Risco'!H779</f>
        <v>0</v>
      </c>
      <c r="I779" s="772"/>
      <c r="J779" s="785"/>
    </row>
    <row r="780" spans="2:10" s="78" customFormat="1" ht="13.9" customHeight="1" thickTop="1" thickBot="1" x14ac:dyDescent="0.25">
      <c r="B780" s="455"/>
      <c r="C780" s="462"/>
      <c r="D780" s="465"/>
      <c r="E780" s="472"/>
      <c r="F780" s="771"/>
      <c r="G780" s="223">
        <f>'Mapa de Risco'!F780</f>
        <v>0</v>
      </c>
      <c r="H780" s="223">
        <f>'Mapa de Risco'!H780</f>
        <v>0</v>
      </c>
      <c r="I780" s="772"/>
      <c r="J780" s="785"/>
    </row>
    <row r="781" spans="2:10" s="78" customFormat="1" ht="13.9" customHeight="1" thickTop="1" thickBot="1" x14ac:dyDescent="0.25">
      <c r="B781" s="455"/>
      <c r="C781" s="462"/>
      <c r="D781" s="466"/>
      <c r="E781" s="473"/>
      <c r="F781" s="771"/>
      <c r="G781" s="223">
        <f>'Mapa de Risco'!F781</f>
        <v>0</v>
      </c>
      <c r="H781" s="223">
        <f>'Mapa de Risco'!H781</f>
        <v>0</v>
      </c>
      <c r="I781" s="772"/>
      <c r="J781" s="786"/>
    </row>
    <row r="782" spans="2:10" s="78" customFormat="1" ht="13.9" customHeight="1" thickTop="1" thickBot="1" x14ac:dyDescent="0.25">
      <c r="B782" s="455"/>
      <c r="C782" s="462"/>
      <c r="D782" s="464" t="str">
        <f>'Mapa de Risco'!D782:D791</f>
        <v>FCS.06</v>
      </c>
      <c r="E782" s="471">
        <f>'Mapa de Risco'!E782:E791</f>
        <v>0</v>
      </c>
      <c r="F782" s="771" t="str">
        <f>'Mapa de Risco'!G782:G791</f>
        <v>Evento 78</v>
      </c>
      <c r="G782" s="223">
        <f>'Mapa de Risco'!F782</f>
        <v>0</v>
      </c>
      <c r="H782" s="223">
        <f>'Mapa de Risco'!H782</f>
        <v>0</v>
      </c>
      <c r="I782" s="772" t="str">
        <f>'Avaliar os Controles Existent.'!AD782:AD791</f>
        <v/>
      </c>
      <c r="J782" s="785"/>
    </row>
    <row r="783" spans="2:10" s="78" customFormat="1" ht="13.9" customHeight="1" thickTop="1" thickBot="1" x14ac:dyDescent="0.25">
      <c r="B783" s="455"/>
      <c r="C783" s="462"/>
      <c r="D783" s="465"/>
      <c r="E783" s="472"/>
      <c r="F783" s="771"/>
      <c r="G783" s="223">
        <f>'Mapa de Risco'!F783</f>
        <v>0</v>
      </c>
      <c r="H783" s="223">
        <f>'Mapa de Risco'!H783</f>
        <v>0</v>
      </c>
      <c r="I783" s="772"/>
      <c r="J783" s="785"/>
    </row>
    <row r="784" spans="2:10" s="78" customFormat="1" ht="13.9" customHeight="1" thickTop="1" thickBot="1" x14ac:dyDescent="0.25">
      <c r="B784" s="455"/>
      <c r="C784" s="462"/>
      <c r="D784" s="465"/>
      <c r="E784" s="472"/>
      <c r="F784" s="771"/>
      <c r="G784" s="223">
        <f>'Mapa de Risco'!F784</f>
        <v>0</v>
      </c>
      <c r="H784" s="223">
        <f>'Mapa de Risco'!H784</f>
        <v>0</v>
      </c>
      <c r="I784" s="772"/>
      <c r="J784" s="785"/>
    </row>
    <row r="785" spans="2:10" s="78" customFormat="1" ht="13.9" customHeight="1" thickTop="1" thickBot="1" x14ac:dyDescent="0.25">
      <c r="B785" s="455"/>
      <c r="C785" s="462"/>
      <c r="D785" s="465"/>
      <c r="E785" s="472"/>
      <c r="F785" s="771"/>
      <c r="G785" s="223">
        <f>'Mapa de Risco'!F785</f>
        <v>0</v>
      </c>
      <c r="H785" s="223">
        <f>'Mapa de Risco'!H785</f>
        <v>0</v>
      </c>
      <c r="I785" s="772"/>
      <c r="J785" s="785"/>
    </row>
    <row r="786" spans="2:10" s="78" customFormat="1" ht="13.9" customHeight="1" thickTop="1" thickBot="1" x14ac:dyDescent="0.25">
      <c r="B786" s="455"/>
      <c r="C786" s="462"/>
      <c r="D786" s="465"/>
      <c r="E786" s="472"/>
      <c r="F786" s="771"/>
      <c r="G786" s="223">
        <f>'Mapa de Risco'!F786</f>
        <v>0</v>
      </c>
      <c r="H786" s="223">
        <f>'Mapa de Risco'!H786</f>
        <v>0</v>
      </c>
      <c r="I786" s="772"/>
      <c r="J786" s="785"/>
    </row>
    <row r="787" spans="2:10" s="78" customFormat="1" ht="13.9" customHeight="1" thickTop="1" thickBot="1" x14ac:dyDescent="0.25">
      <c r="B787" s="455"/>
      <c r="C787" s="462"/>
      <c r="D787" s="465"/>
      <c r="E787" s="472"/>
      <c r="F787" s="771"/>
      <c r="G787" s="223">
        <f>'Mapa de Risco'!F787</f>
        <v>0</v>
      </c>
      <c r="H787" s="223">
        <f>'Mapa de Risco'!H787</f>
        <v>0</v>
      </c>
      <c r="I787" s="772"/>
      <c r="J787" s="785"/>
    </row>
    <row r="788" spans="2:10" s="78" customFormat="1" ht="13.9" customHeight="1" thickTop="1" thickBot="1" x14ac:dyDescent="0.25">
      <c r="B788" s="455"/>
      <c r="C788" s="462"/>
      <c r="D788" s="465"/>
      <c r="E788" s="472"/>
      <c r="F788" s="771"/>
      <c r="G788" s="223">
        <f>'Mapa de Risco'!F788</f>
        <v>0</v>
      </c>
      <c r="H788" s="223">
        <f>'Mapa de Risco'!H788</f>
        <v>0</v>
      </c>
      <c r="I788" s="772"/>
      <c r="J788" s="785"/>
    </row>
    <row r="789" spans="2:10" s="78" customFormat="1" ht="13.9" customHeight="1" thickTop="1" thickBot="1" x14ac:dyDescent="0.25">
      <c r="B789" s="455"/>
      <c r="C789" s="462"/>
      <c r="D789" s="465"/>
      <c r="E789" s="472"/>
      <c r="F789" s="771"/>
      <c r="G789" s="223">
        <f>'Mapa de Risco'!F789</f>
        <v>0</v>
      </c>
      <c r="H789" s="223">
        <f>'Mapa de Risco'!H789</f>
        <v>0</v>
      </c>
      <c r="I789" s="772"/>
      <c r="J789" s="785"/>
    </row>
    <row r="790" spans="2:10" s="78" customFormat="1" ht="13.9" customHeight="1" thickTop="1" thickBot="1" x14ac:dyDescent="0.25">
      <c r="B790" s="455"/>
      <c r="C790" s="462"/>
      <c r="D790" s="465"/>
      <c r="E790" s="472"/>
      <c r="F790" s="771"/>
      <c r="G790" s="223">
        <f>'Mapa de Risco'!F790</f>
        <v>0</v>
      </c>
      <c r="H790" s="223">
        <f>'Mapa de Risco'!H790</f>
        <v>0</v>
      </c>
      <c r="I790" s="772"/>
      <c r="J790" s="785"/>
    </row>
    <row r="791" spans="2:10" s="78" customFormat="1" ht="13.9" customHeight="1" thickTop="1" thickBot="1" x14ac:dyDescent="0.25">
      <c r="B791" s="455"/>
      <c r="C791" s="462"/>
      <c r="D791" s="466"/>
      <c r="E791" s="473"/>
      <c r="F791" s="771"/>
      <c r="G791" s="223">
        <f>'Mapa de Risco'!F791</f>
        <v>0</v>
      </c>
      <c r="H791" s="223">
        <f>'Mapa de Risco'!H791</f>
        <v>0</v>
      </c>
      <c r="I791" s="772"/>
      <c r="J791" s="786"/>
    </row>
    <row r="792" spans="2:10" s="78" customFormat="1" ht="13.9" customHeight="1" thickTop="1" thickBot="1" x14ac:dyDescent="0.25">
      <c r="B792" s="455"/>
      <c r="C792" s="462"/>
      <c r="D792" s="464" t="str">
        <f>'Mapa de Risco'!D792:D801</f>
        <v>FCS.07</v>
      </c>
      <c r="E792" s="471">
        <f>'Mapa de Risco'!E792:E801</f>
        <v>0</v>
      </c>
      <c r="F792" s="771" t="str">
        <f>'Mapa de Risco'!G792:G801</f>
        <v>Evento 79</v>
      </c>
      <c r="G792" s="223">
        <f>'Mapa de Risco'!F792</f>
        <v>0</v>
      </c>
      <c r="H792" s="223">
        <f>'Mapa de Risco'!H792</f>
        <v>0</v>
      </c>
      <c r="I792" s="772" t="str">
        <f>'Avaliar os Controles Existent.'!AD792:AD801</f>
        <v/>
      </c>
      <c r="J792" s="785"/>
    </row>
    <row r="793" spans="2:10" s="78" customFormat="1" ht="13.9" customHeight="1" thickTop="1" thickBot="1" x14ac:dyDescent="0.25">
      <c r="B793" s="455"/>
      <c r="C793" s="462"/>
      <c r="D793" s="465"/>
      <c r="E793" s="472"/>
      <c r="F793" s="771"/>
      <c r="G793" s="223">
        <f>'Mapa de Risco'!F793</f>
        <v>0</v>
      </c>
      <c r="H793" s="223">
        <f>'Mapa de Risco'!H793</f>
        <v>0</v>
      </c>
      <c r="I793" s="772"/>
      <c r="J793" s="785"/>
    </row>
    <row r="794" spans="2:10" s="78" customFormat="1" ht="13.9" customHeight="1" thickTop="1" thickBot="1" x14ac:dyDescent="0.25">
      <c r="B794" s="455"/>
      <c r="C794" s="462"/>
      <c r="D794" s="465"/>
      <c r="E794" s="472"/>
      <c r="F794" s="771"/>
      <c r="G794" s="223">
        <f>'Mapa de Risco'!F794</f>
        <v>0</v>
      </c>
      <c r="H794" s="223">
        <f>'Mapa de Risco'!H794</f>
        <v>0</v>
      </c>
      <c r="I794" s="772"/>
      <c r="J794" s="785"/>
    </row>
    <row r="795" spans="2:10" s="78" customFormat="1" ht="13.9" customHeight="1" thickTop="1" thickBot="1" x14ac:dyDescent="0.25">
      <c r="B795" s="455"/>
      <c r="C795" s="462"/>
      <c r="D795" s="465"/>
      <c r="E795" s="472"/>
      <c r="F795" s="771"/>
      <c r="G795" s="223">
        <f>'Mapa de Risco'!F795</f>
        <v>0</v>
      </c>
      <c r="H795" s="223">
        <f>'Mapa de Risco'!H795</f>
        <v>0</v>
      </c>
      <c r="I795" s="772"/>
      <c r="J795" s="785"/>
    </row>
    <row r="796" spans="2:10" s="78" customFormat="1" ht="13.9" customHeight="1" thickTop="1" thickBot="1" x14ac:dyDescent="0.25">
      <c r="B796" s="455"/>
      <c r="C796" s="462"/>
      <c r="D796" s="465"/>
      <c r="E796" s="472"/>
      <c r="F796" s="771"/>
      <c r="G796" s="223">
        <f>'Mapa de Risco'!F796</f>
        <v>0</v>
      </c>
      <c r="H796" s="223">
        <f>'Mapa de Risco'!H796</f>
        <v>0</v>
      </c>
      <c r="I796" s="772"/>
      <c r="J796" s="785"/>
    </row>
    <row r="797" spans="2:10" s="78" customFormat="1" ht="13.9" customHeight="1" thickTop="1" thickBot="1" x14ac:dyDescent="0.25">
      <c r="B797" s="455"/>
      <c r="C797" s="462"/>
      <c r="D797" s="465"/>
      <c r="E797" s="472"/>
      <c r="F797" s="771"/>
      <c r="G797" s="223">
        <f>'Mapa de Risco'!F797</f>
        <v>0</v>
      </c>
      <c r="H797" s="223">
        <f>'Mapa de Risco'!H797</f>
        <v>0</v>
      </c>
      <c r="I797" s="772"/>
      <c r="J797" s="785"/>
    </row>
    <row r="798" spans="2:10" s="78" customFormat="1" ht="13.9" customHeight="1" thickTop="1" thickBot="1" x14ac:dyDescent="0.25">
      <c r="B798" s="455"/>
      <c r="C798" s="462"/>
      <c r="D798" s="465"/>
      <c r="E798" s="472"/>
      <c r="F798" s="771"/>
      <c r="G798" s="223">
        <f>'Mapa de Risco'!F798</f>
        <v>0</v>
      </c>
      <c r="H798" s="223">
        <f>'Mapa de Risco'!H798</f>
        <v>0</v>
      </c>
      <c r="I798" s="772"/>
      <c r="J798" s="785"/>
    </row>
    <row r="799" spans="2:10" s="78" customFormat="1" ht="13.9" customHeight="1" thickTop="1" thickBot="1" x14ac:dyDescent="0.25">
      <c r="B799" s="455"/>
      <c r="C799" s="462"/>
      <c r="D799" s="465"/>
      <c r="E799" s="472"/>
      <c r="F799" s="771"/>
      <c r="G799" s="223">
        <f>'Mapa de Risco'!F799</f>
        <v>0</v>
      </c>
      <c r="H799" s="223">
        <f>'Mapa de Risco'!H799</f>
        <v>0</v>
      </c>
      <c r="I799" s="772"/>
      <c r="J799" s="785"/>
    </row>
    <row r="800" spans="2:10" s="78" customFormat="1" ht="13.9" customHeight="1" thickTop="1" thickBot="1" x14ac:dyDescent="0.25">
      <c r="B800" s="455"/>
      <c r="C800" s="462"/>
      <c r="D800" s="465"/>
      <c r="E800" s="472"/>
      <c r="F800" s="771"/>
      <c r="G800" s="223">
        <f>'Mapa de Risco'!F800</f>
        <v>0</v>
      </c>
      <c r="H800" s="223">
        <f>'Mapa de Risco'!H800</f>
        <v>0</v>
      </c>
      <c r="I800" s="772"/>
      <c r="J800" s="785"/>
    </row>
    <row r="801" spans="2:10" s="78" customFormat="1" ht="13.9" customHeight="1" thickTop="1" thickBot="1" x14ac:dyDescent="0.25">
      <c r="B801" s="455"/>
      <c r="C801" s="462"/>
      <c r="D801" s="466"/>
      <c r="E801" s="473"/>
      <c r="F801" s="771"/>
      <c r="G801" s="223">
        <f>'Mapa de Risco'!F801</f>
        <v>0</v>
      </c>
      <c r="H801" s="223">
        <f>'Mapa de Risco'!H801</f>
        <v>0</v>
      </c>
      <c r="I801" s="772"/>
      <c r="J801" s="786"/>
    </row>
    <row r="802" spans="2:10" s="78" customFormat="1" ht="13.9" customHeight="1" thickTop="1" thickBot="1" x14ac:dyDescent="0.25">
      <c r="B802" s="455"/>
      <c r="C802" s="462"/>
      <c r="D802" s="464" t="str">
        <f>'Mapa de Risco'!D802:D811</f>
        <v>FCS.08</v>
      </c>
      <c r="E802" s="471">
        <f>'Mapa de Risco'!E802:E811</f>
        <v>0</v>
      </c>
      <c r="F802" s="771" t="str">
        <f>'Mapa de Risco'!G802:G811</f>
        <v>Evento 80</v>
      </c>
      <c r="G802" s="223">
        <f>'Mapa de Risco'!F802</f>
        <v>0</v>
      </c>
      <c r="H802" s="223">
        <f>'Mapa de Risco'!H802</f>
        <v>0</v>
      </c>
      <c r="I802" s="772" t="str">
        <f>'Avaliar os Controles Existent.'!AD802:AD811</f>
        <v/>
      </c>
      <c r="J802" s="785"/>
    </row>
    <row r="803" spans="2:10" s="78" customFormat="1" ht="13.9" customHeight="1" thickTop="1" thickBot="1" x14ac:dyDescent="0.25">
      <c r="B803" s="455"/>
      <c r="C803" s="462"/>
      <c r="D803" s="465"/>
      <c r="E803" s="472"/>
      <c r="F803" s="771"/>
      <c r="G803" s="223">
        <f>'Mapa de Risco'!F803</f>
        <v>0</v>
      </c>
      <c r="H803" s="223">
        <f>'Mapa de Risco'!H803</f>
        <v>0</v>
      </c>
      <c r="I803" s="772"/>
      <c r="J803" s="785"/>
    </row>
    <row r="804" spans="2:10" s="78" customFormat="1" ht="13.9" customHeight="1" thickTop="1" thickBot="1" x14ac:dyDescent="0.25">
      <c r="B804" s="455"/>
      <c r="C804" s="462"/>
      <c r="D804" s="465"/>
      <c r="E804" s="472"/>
      <c r="F804" s="771"/>
      <c r="G804" s="223">
        <f>'Mapa de Risco'!F804</f>
        <v>0</v>
      </c>
      <c r="H804" s="223">
        <f>'Mapa de Risco'!H804</f>
        <v>0</v>
      </c>
      <c r="I804" s="772"/>
      <c r="J804" s="785"/>
    </row>
    <row r="805" spans="2:10" s="78" customFormat="1" ht="13.9" customHeight="1" thickTop="1" thickBot="1" x14ac:dyDescent="0.25">
      <c r="B805" s="455"/>
      <c r="C805" s="462"/>
      <c r="D805" s="465"/>
      <c r="E805" s="472"/>
      <c r="F805" s="771"/>
      <c r="G805" s="223">
        <f>'Mapa de Risco'!F805</f>
        <v>0</v>
      </c>
      <c r="H805" s="223">
        <f>'Mapa de Risco'!H805</f>
        <v>0</v>
      </c>
      <c r="I805" s="772"/>
      <c r="J805" s="785"/>
    </row>
    <row r="806" spans="2:10" s="78" customFormat="1" ht="13.9" customHeight="1" thickTop="1" thickBot="1" x14ac:dyDescent="0.25">
      <c r="B806" s="455"/>
      <c r="C806" s="462"/>
      <c r="D806" s="465"/>
      <c r="E806" s="472"/>
      <c r="F806" s="771"/>
      <c r="G806" s="223">
        <f>'Mapa de Risco'!F806</f>
        <v>0</v>
      </c>
      <c r="H806" s="223">
        <f>'Mapa de Risco'!H806</f>
        <v>0</v>
      </c>
      <c r="I806" s="772"/>
      <c r="J806" s="785"/>
    </row>
    <row r="807" spans="2:10" s="78" customFormat="1" ht="13.9" customHeight="1" thickTop="1" thickBot="1" x14ac:dyDescent="0.25">
      <c r="B807" s="455"/>
      <c r="C807" s="462"/>
      <c r="D807" s="465"/>
      <c r="E807" s="472"/>
      <c r="F807" s="771"/>
      <c r="G807" s="223">
        <f>'Mapa de Risco'!F807</f>
        <v>0</v>
      </c>
      <c r="H807" s="223">
        <f>'Mapa de Risco'!H807</f>
        <v>0</v>
      </c>
      <c r="I807" s="772"/>
      <c r="J807" s="785"/>
    </row>
    <row r="808" spans="2:10" s="78" customFormat="1" ht="13.9" customHeight="1" thickTop="1" thickBot="1" x14ac:dyDescent="0.25">
      <c r="B808" s="455"/>
      <c r="C808" s="462"/>
      <c r="D808" s="465"/>
      <c r="E808" s="472"/>
      <c r="F808" s="771"/>
      <c r="G808" s="223">
        <f>'Mapa de Risco'!F808</f>
        <v>0</v>
      </c>
      <c r="H808" s="223">
        <f>'Mapa de Risco'!H808</f>
        <v>0</v>
      </c>
      <c r="I808" s="772"/>
      <c r="J808" s="785"/>
    </row>
    <row r="809" spans="2:10" s="78" customFormat="1" ht="13.9" customHeight="1" thickTop="1" thickBot="1" x14ac:dyDescent="0.25">
      <c r="B809" s="455"/>
      <c r="C809" s="462"/>
      <c r="D809" s="465"/>
      <c r="E809" s="472"/>
      <c r="F809" s="771"/>
      <c r="G809" s="223">
        <f>'Mapa de Risco'!F809</f>
        <v>0</v>
      </c>
      <c r="H809" s="223">
        <f>'Mapa de Risco'!H809</f>
        <v>0</v>
      </c>
      <c r="I809" s="772"/>
      <c r="J809" s="785"/>
    </row>
    <row r="810" spans="2:10" s="78" customFormat="1" ht="13.9" customHeight="1" thickTop="1" thickBot="1" x14ac:dyDescent="0.25">
      <c r="B810" s="455"/>
      <c r="C810" s="462"/>
      <c r="D810" s="465"/>
      <c r="E810" s="472"/>
      <c r="F810" s="771"/>
      <c r="G810" s="223">
        <f>'Mapa de Risco'!F810</f>
        <v>0</v>
      </c>
      <c r="H810" s="223">
        <f>'Mapa de Risco'!H810</f>
        <v>0</v>
      </c>
      <c r="I810" s="772"/>
      <c r="J810" s="785"/>
    </row>
    <row r="811" spans="2:10" s="78" customFormat="1" ht="13.9" customHeight="1" thickTop="1" thickBot="1" x14ac:dyDescent="0.25">
      <c r="B811" s="456"/>
      <c r="C811" s="463"/>
      <c r="D811" s="466"/>
      <c r="E811" s="473"/>
      <c r="F811" s="771"/>
      <c r="G811" s="223">
        <f>'Mapa de Risco'!F811</f>
        <v>0</v>
      </c>
      <c r="H811" s="223">
        <f>'Mapa de Risco'!H811</f>
        <v>0</v>
      </c>
      <c r="I811" s="772"/>
      <c r="J811" s="786"/>
    </row>
    <row r="812" spans="2:10" ht="15" thickTop="1" x14ac:dyDescent="0.2">
      <c r="H812" s="173"/>
    </row>
    <row r="813" spans="2:10" ht="14.45" customHeight="1" x14ac:dyDescent="0.2">
      <c r="H813" s="173"/>
    </row>
    <row r="814" spans="2:10" ht="14.45" customHeight="1" x14ac:dyDescent="0.2">
      <c r="H814" s="173"/>
    </row>
    <row r="815" spans="2:10" ht="14.45" customHeight="1" x14ac:dyDescent="0.2">
      <c r="H815" s="173"/>
    </row>
    <row r="816" spans="2:10" ht="14.45" customHeight="1" x14ac:dyDescent="0.2">
      <c r="H816" s="173"/>
    </row>
    <row r="817" spans="8:8" ht="14.45" customHeight="1" x14ac:dyDescent="0.2">
      <c r="H817" s="173"/>
    </row>
    <row r="818" spans="8:8" ht="14.45" customHeight="1" x14ac:dyDescent="0.2">
      <c r="H818" s="173"/>
    </row>
    <row r="819" spans="8:8" ht="14.45" customHeight="1" x14ac:dyDescent="0.2">
      <c r="H819" s="173"/>
    </row>
    <row r="820" spans="8:8" ht="14.45" customHeight="1" x14ac:dyDescent="0.2">
      <c r="H820" s="173"/>
    </row>
    <row r="821" spans="8:8" ht="14.45" customHeight="1" x14ac:dyDescent="0.2">
      <c r="H821" s="173"/>
    </row>
    <row r="822" spans="8:8" ht="14.45" customHeight="1" x14ac:dyDescent="0.2">
      <c r="H822" s="173"/>
    </row>
    <row r="823" spans="8:8" ht="14.45" customHeight="1" x14ac:dyDescent="0.2">
      <c r="H823" s="173"/>
    </row>
    <row r="824" spans="8:8" ht="14.45" customHeight="1" x14ac:dyDescent="0.2">
      <c r="H824" s="173"/>
    </row>
    <row r="825" spans="8:8" ht="14.45" customHeight="1" x14ac:dyDescent="0.2">
      <c r="H825" s="173"/>
    </row>
    <row r="826" spans="8:8" ht="14.45" customHeight="1" x14ac:dyDescent="0.2">
      <c r="H826" s="173"/>
    </row>
    <row r="827" spans="8:8" ht="14.45" customHeight="1" x14ac:dyDescent="0.2">
      <c r="H827" s="173"/>
    </row>
    <row r="828" spans="8:8" ht="14.45" customHeight="1" x14ac:dyDescent="0.2">
      <c r="H828" s="173"/>
    </row>
    <row r="829" spans="8:8" ht="14.45" customHeight="1" x14ac:dyDescent="0.2">
      <c r="H829" s="173"/>
    </row>
    <row r="830" spans="8:8" ht="14.45" customHeight="1" x14ac:dyDescent="0.2">
      <c r="H830" s="173"/>
    </row>
    <row r="831" spans="8:8" ht="14.45" customHeight="1" x14ac:dyDescent="0.2">
      <c r="H831" s="173"/>
    </row>
    <row r="832" spans="8:8" ht="14.45" customHeight="1" x14ac:dyDescent="0.2"/>
    <row r="833" ht="14.45" customHeight="1" x14ac:dyDescent="0.2"/>
    <row r="834" ht="14.45" customHeight="1" x14ac:dyDescent="0.2"/>
    <row r="835" ht="14.45" customHeight="1" x14ac:dyDescent="0.2"/>
    <row r="836" ht="14.45" customHeight="1" x14ac:dyDescent="0.2"/>
    <row r="837" ht="14.45" customHeight="1" x14ac:dyDescent="0.2"/>
    <row r="838" ht="14.45" customHeight="1" x14ac:dyDescent="0.2"/>
    <row r="839" ht="14.45" customHeight="1" x14ac:dyDescent="0.2"/>
    <row r="840" ht="14.45" customHeight="1" x14ac:dyDescent="0.2"/>
    <row r="841" ht="14.45" customHeight="1" x14ac:dyDescent="0.2"/>
  </sheetData>
  <sheetProtection algorithmName="SHA-512" hashValue="uc0DJqNiEmP7VFpda9gnnJl8JpN43AFExuF/cGSo60XxrreXRh++nJp55Rnn/tt74DJCeiITIOvxLwnIS8a1/w==" saltValue="yDdyTXlK0oz0QCNLpA9Sjw==" spinCount="100000" sheet="1" objects="1" scenarios="1"/>
  <dataConsolidate/>
  <mergeCells count="437">
    <mergeCell ref="B5:C5"/>
    <mergeCell ref="D5:G5"/>
    <mergeCell ref="B1:C1"/>
    <mergeCell ref="D1:G1"/>
    <mergeCell ref="B2:C2"/>
    <mergeCell ref="D2:G2"/>
    <mergeCell ref="B3:C3"/>
    <mergeCell ref="D3:G3"/>
    <mergeCell ref="J12:J21"/>
    <mergeCell ref="B4:J4"/>
    <mergeCell ref="D22:D31"/>
    <mergeCell ref="B10:B11"/>
    <mergeCell ref="C10:C11"/>
    <mergeCell ref="D10:E11"/>
    <mergeCell ref="F10:F11"/>
    <mergeCell ref="G10:G11"/>
    <mergeCell ref="I10:I11"/>
    <mergeCell ref="J10:J11"/>
    <mergeCell ref="E22:E31"/>
    <mergeCell ref="F22:F31"/>
    <mergeCell ref="I22:I31"/>
    <mergeCell ref="J22:J31"/>
    <mergeCell ref="H10:H11"/>
    <mergeCell ref="D32:D41"/>
    <mergeCell ref="E32:E41"/>
    <mergeCell ref="F32:F41"/>
    <mergeCell ref="I32:I41"/>
    <mergeCell ref="J32:J41"/>
    <mergeCell ref="J62:J71"/>
    <mergeCell ref="D72:D81"/>
    <mergeCell ref="E72:E81"/>
    <mergeCell ref="F72:F81"/>
    <mergeCell ref="I72:I81"/>
    <mergeCell ref="J72:J81"/>
    <mergeCell ref="D42:D51"/>
    <mergeCell ref="E42:E51"/>
    <mergeCell ref="F42:F51"/>
    <mergeCell ref="I42:I51"/>
    <mergeCell ref="J42:J51"/>
    <mergeCell ref="D52:D61"/>
    <mergeCell ref="E52:E61"/>
    <mergeCell ref="F52:F61"/>
    <mergeCell ref="I52:I61"/>
    <mergeCell ref="J52:J61"/>
    <mergeCell ref="B92:B171"/>
    <mergeCell ref="C92:C171"/>
    <mergeCell ref="D92:D101"/>
    <mergeCell ref="E92:E101"/>
    <mergeCell ref="F92:F101"/>
    <mergeCell ref="D62:D71"/>
    <mergeCell ref="E62:E71"/>
    <mergeCell ref="F62:F71"/>
    <mergeCell ref="I62:I71"/>
    <mergeCell ref="B12:B91"/>
    <mergeCell ref="C12:C91"/>
    <mergeCell ref="D12:D21"/>
    <mergeCell ref="E12:E21"/>
    <mergeCell ref="F12:F21"/>
    <mergeCell ref="I12:I21"/>
    <mergeCell ref="I92:I101"/>
    <mergeCell ref="D112:D121"/>
    <mergeCell ref="E112:E121"/>
    <mergeCell ref="F112:F121"/>
    <mergeCell ref="I112:I121"/>
    <mergeCell ref="D142:D151"/>
    <mergeCell ref="E142:E151"/>
    <mergeCell ref="F142:F151"/>
    <mergeCell ref="I142:I151"/>
    <mergeCell ref="J92:J101"/>
    <mergeCell ref="D102:D111"/>
    <mergeCell ref="E102:E111"/>
    <mergeCell ref="F102:F111"/>
    <mergeCell ref="I102:I111"/>
    <mergeCell ref="J102:J111"/>
    <mergeCell ref="D82:D91"/>
    <mergeCell ref="E82:E91"/>
    <mergeCell ref="F82:F91"/>
    <mergeCell ref="I82:I91"/>
    <mergeCell ref="J82:J91"/>
    <mergeCell ref="J112:J121"/>
    <mergeCell ref="D122:D131"/>
    <mergeCell ref="E122:E131"/>
    <mergeCell ref="F122:F131"/>
    <mergeCell ref="I122:I131"/>
    <mergeCell ref="J122:J131"/>
    <mergeCell ref="D132:D141"/>
    <mergeCell ref="E132:E141"/>
    <mergeCell ref="F132:F141"/>
    <mergeCell ref="I132:I141"/>
    <mergeCell ref="J132:J141"/>
    <mergeCell ref="J142:J151"/>
    <mergeCell ref="D152:D161"/>
    <mergeCell ref="E152:E161"/>
    <mergeCell ref="F152:F161"/>
    <mergeCell ref="I152:I161"/>
    <mergeCell ref="J152:J161"/>
    <mergeCell ref="D162:D171"/>
    <mergeCell ref="E162:E171"/>
    <mergeCell ref="F162:F171"/>
    <mergeCell ref="I162:I171"/>
    <mergeCell ref="J162:J171"/>
    <mergeCell ref="B172:B251"/>
    <mergeCell ref="C172:C251"/>
    <mergeCell ref="D172:D181"/>
    <mergeCell ref="E172:E181"/>
    <mergeCell ref="F172:F181"/>
    <mergeCell ref="I172:I181"/>
    <mergeCell ref="D192:D201"/>
    <mergeCell ref="E192:E201"/>
    <mergeCell ref="F192:F201"/>
    <mergeCell ref="I192:I201"/>
    <mergeCell ref="D212:D221"/>
    <mergeCell ref="E212:E221"/>
    <mergeCell ref="F212:F221"/>
    <mergeCell ref="I212:I221"/>
    <mergeCell ref="D242:D251"/>
    <mergeCell ref="E242:E251"/>
    <mergeCell ref="F242:F251"/>
    <mergeCell ref="I242:I251"/>
    <mergeCell ref="J192:J201"/>
    <mergeCell ref="D202:D211"/>
    <mergeCell ref="E202:E211"/>
    <mergeCell ref="F202:F211"/>
    <mergeCell ref="I202:I211"/>
    <mergeCell ref="J202:J211"/>
    <mergeCell ref="J172:J181"/>
    <mergeCell ref="D182:D191"/>
    <mergeCell ref="E182:E191"/>
    <mergeCell ref="F182:F191"/>
    <mergeCell ref="I182:I191"/>
    <mergeCell ref="J182:J191"/>
    <mergeCell ref="J212:J221"/>
    <mergeCell ref="D222:D231"/>
    <mergeCell ref="E222:E231"/>
    <mergeCell ref="F222:F231"/>
    <mergeCell ref="I222:I231"/>
    <mergeCell ref="J222:J231"/>
    <mergeCell ref="D232:D241"/>
    <mergeCell ref="E232:E241"/>
    <mergeCell ref="F232:F241"/>
    <mergeCell ref="I232:I241"/>
    <mergeCell ref="J232:J241"/>
    <mergeCell ref="J242:J251"/>
    <mergeCell ref="B252:B331"/>
    <mergeCell ref="C252:C331"/>
    <mergeCell ref="D252:D261"/>
    <mergeCell ref="E252:E261"/>
    <mergeCell ref="F252:F261"/>
    <mergeCell ref="I252:I261"/>
    <mergeCell ref="D272:D281"/>
    <mergeCell ref="E272:E281"/>
    <mergeCell ref="F272:F281"/>
    <mergeCell ref="I272:I281"/>
    <mergeCell ref="J272:J281"/>
    <mergeCell ref="D282:D291"/>
    <mergeCell ref="E282:E291"/>
    <mergeCell ref="F282:F291"/>
    <mergeCell ref="I282:I291"/>
    <mergeCell ref="J282:J291"/>
    <mergeCell ref="J252:J261"/>
    <mergeCell ref="D262:D271"/>
    <mergeCell ref="E262:E271"/>
    <mergeCell ref="F262:F271"/>
    <mergeCell ref="I262:I271"/>
    <mergeCell ref="J262:J271"/>
    <mergeCell ref="D292:D301"/>
    <mergeCell ref="E292:E301"/>
    <mergeCell ref="F292:F301"/>
    <mergeCell ref="I292:I301"/>
    <mergeCell ref="J292:J301"/>
    <mergeCell ref="D302:D311"/>
    <mergeCell ref="E302:E311"/>
    <mergeCell ref="F302:F311"/>
    <mergeCell ref="I302:I311"/>
    <mergeCell ref="J302:J311"/>
    <mergeCell ref="D312:D321"/>
    <mergeCell ref="E312:E321"/>
    <mergeCell ref="F312:F321"/>
    <mergeCell ref="I312:I321"/>
    <mergeCell ref="J312:J321"/>
    <mergeCell ref="D322:D331"/>
    <mergeCell ref="E322:E331"/>
    <mergeCell ref="F322:F331"/>
    <mergeCell ref="I322:I331"/>
    <mergeCell ref="J322:J331"/>
    <mergeCell ref="B332:B411"/>
    <mergeCell ref="C332:C411"/>
    <mergeCell ref="D332:D341"/>
    <mergeCell ref="E332:E341"/>
    <mergeCell ref="F332:F341"/>
    <mergeCell ref="I332:I341"/>
    <mergeCell ref="D352:D361"/>
    <mergeCell ref="E352:E361"/>
    <mergeCell ref="F352:F361"/>
    <mergeCell ref="I352:I361"/>
    <mergeCell ref="D372:D381"/>
    <mergeCell ref="E372:E381"/>
    <mergeCell ref="F372:F381"/>
    <mergeCell ref="I372:I381"/>
    <mergeCell ref="D402:D411"/>
    <mergeCell ref="E402:E411"/>
    <mergeCell ref="F402:F411"/>
    <mergeCell ref="I402:I411"/>
    <mergeCell ref="J352:J361"/>
    <mergeCell ref="D362:D371"/>
    <mergeCell ref="E362:E371"/>
    <mergeCell ref="F362:F371"/>
    <mergeCell ref="I362:I371"/>
    <mergeCell ref="J362:J371"/>
    <mergeCell ref="J332:J341"/>
    <mergeCell ref="D342:D351"/>
    <mergeCell ref="E342:E351"/>
    <mergeCell ref="F342:F351"/>
    <mergeCell ref="I342:I351"/>
    <mergeCell ref="J342:J351"/>
    <mergeCell ref="J372:J381"/>
    <mergeCell ref="D382:D391"/>
    <mergeCell ref="E382:E391"/>
    <mergeCell ref="F382:F391"/>
    <mergeCell ref="I382:I391"/>
    <mergeCell ref="J382:J391"/>
    <mergeCell ref="D392:D401"/>
    <mergeCell ref="E392:E401"/>
    <mergeCell ref="F392:F401"/>
    <mergeCell ref="I392:I401"/>
    <mergeCell ref="J392:J401"/>
    <mergeCell ref="J402:J411"/>
    <mergeCell ref="B412:B491"/>
    <mergeCell ref="C412:C491"/>
    <mergeCell ref="D412:D421"/>
    <mergeCell ref="E412:E421"/>
    <mergeCell ref="F412:F421"/>
    <mergeCell ref="I412:I421"/>
    <mergeCell ref="D432:D441"/>
    <mergeCell ref="E432:E441"/>
    <mergeCell ref="F432:F441"/>
    <mergeCell ref="I432:I441"/>
    <mergeCell ref="J432:J441"/>
    <mergeCell ref="D442:D451"/>
    <mergeCell ref="E442:E451"/>
    <mergeCell ref="F442:F451"/>
    <mergeCell ref="I442:I451"/>
    <mergeCell ref="J442:J451"/>
    <mergeCell ref="J412:J421"/>
    <mergeCell ref="D422:D431"/>
    <mergeCell ref="E422:E431"/>
    <mergeCell ref="F422:F431"/>
    <mergeCell ref="I422:I431"/>
    <mergeCell ref="J422:J431"/>
    <mergeCell ref="D452:D461"/>
    <mergeCell ref="E452:E461"/>
    <mergeCell ref="F452:F461"/>
    <mergeCell ref="I452:I461"/>
    <mergeCell ref="J452:J461"/>
    <mergeCell ref="D462:D471"/>
    <mergeCell ref="E462:E471"/>
    <mergeCell ref="F462:F471"/>
    <mergeCell ref="I462:I471"/>
    <mergeCell ref="J462:J471"/>
    <mergeCell ref="D472:D481"/>
    <mergeCell ref="E472:E481"/>
    <mergeCell ref="F472:F481"/>
    <mergeCell ref="I472:I481"/>
    <mergeCell ref="J472:J481"/>
    <mergeCell ref="D482:D491"/>
    <mergeCell ref="E482:E491"/>
    <mergeCell ref="F482:F491"/>
    <mergeCell ref="I482:I491"/>
    <mergeCell ref="J482:J491"/>
    <mergeCell ref="B492:B571"/>
    <mergeCell ref="C492:C571"/>
    <mergeCell ref="D492:D501"/>
    <mergeCell ref="E492:E501"/>
    <mergeCell ref="F492:F501"/>
    <mergeCell ref="I492:I501"/>
    <mergeCell ref="D512:D521"/>
    <mergeCell ref="E512:E521"/>
    <mergeCell ref="F512:F521"/>
    <mergeCell ref="I512:I521"/>
    <mergeCell ref="D532:D541"/>
    <mergeCell ref="E532:E541"/>
    <mergeCell ref="F532:F541"/>
    <mergeCell ref="I532:I541"/>
    <mergeCell ref="D562:D571"/>
    <mergeCell ref="E562:E571"/>
    <mergeCell ref="F562:F571"/>
    <mergeCell ref="I562:I571"/>
    <mergeCell ref="J512:J521"/>
    <mergeCell ref="D522:D531"/>
    <mergeCell ref="E522:E531"/>
    <mergeCell ref="F522:F531"/>
    <mergeCell ref="I522:I531"/>
    <mergeCell ref="J522:J531"/>
    <mergeCell ref="J492:J501"/>
    <mergeCell ref="D502:D511"/>
    <mergeCell ref="E502:E511"/>
    <mergeCell ref="F502:F511"/>
    <mergeCell ref="I502:I511"/>
    <mergeCell ref="J502:J511"/>
    <mergeCell ref="J532:J541"/>
    <mergeCell ref="D542:D551"/>
    <mergeCell ref="E542:E551"/>
    <mergeCell ref="F542:F551"/>
    <mergeCell ref="I542:I551"/>
    <mergeCell ref="J542:J551"/>
    <mergeCell ref="D552:D561"/>
    <mergeCell ref="E552:E561"/>
    <mergeCell ref="F552:F561"/>
    <mergeCell ref="I552:I561"/>
    <mergeCell ref="J552:J561"/>
    <mergeCell ref="J562:J571"/>
    <mergeCell ref="B572:B651"/>
    <mergeCell ref="C572:C651"/>
    <mergeCell ref="D572:D581"/>
    <mergeCell ref="E572:E581"/>
    <mergeCell ref="F572:F581"/>
    <mergeCell ref="I572:I581"/>
    <mergeCell ref="D592:D601"/>
    <mergeCell ref="E592:E601"/>
    <mergeCell ref="F592:F601"/>
    <mergeCell ref="I592:I601"/>
    <mergeCell ref="J592:J601"/>
    <mergeCell ref="D602:D611"/>
    <mergeCell ref="E602:E611"/>
    <mergeCell ref="F602:F611"/>
    <mergeCell ref="I602:I611"/>
    <mergeCell ref="J602:J611"/>
    <mergeCell ref="J572:J581"/>
    <mergeCell ref="D582:D591"/>
    <mergeCell ref="E582:E591"/>
    <mergeCell ref="F582:F591"/>
    <mergeCell ref="I582:I591"/>
    <mergeCell ref="J582:J591"/>
    <mergeCell ref="D612:D621"/>
    <mergeCell ref="E612:E621"/>
    <mergeCell ref="F612:F621"/>
    <mergeCell ref="I612:I621"/>
    <mergeCell ref="J612:J621"/>
    <mergeCell ref="D622:D631"/>
    <mergeCell ref="E622:E631"/>
    <mergeCell ref="F622:F631"/>
    <mergeCell ref="I622:I631"/>
    <mergeCell ref="J622:J631"/>
    <mergeCell ref="D632:D641"/>
    <mergeCell ref="E632:E641"/>
    <mergeCell ref="F632:F641"/>
    <mergeCell ref="I632:I641"/>
    <mergeCell ref="J632:J641"/>
    <mergeCell ref="D642:D651"/>
    <mergeCell ref="E642:E651"/>
    <mergeCell ref="F642:F651"/>
    <mergeCell ref="I642:I651"/>
    <mergeCell ref="J642:J651"/>
    <mergeCell ref="B652:B731"/>
    <mergeCell ref="C652:C731"/>
    <mergeCell ref="D652:D661"/>
    <mergeCell ref="E652:E661"/>
    <mergeCell ref="F652:F661"/>
    <mergeCell ref="I652:I661"/>
    <mergeCell ref="D672:D681"/>
    <mergeCell ref="E672:E681"/>
    <mergeCell ref="F672:F681"/>
    <mergeCell ref="I672:I681"/>
    <mergeCell ref="D692:D701"/>
    <mergeCell ref="E692:E701"/>
    <mergeCell ref="F692:F701"/>
    <mergeCell ref="I692:I701"/>
    <mergeCell ref="D722:D731"/>
    <mergeCell ref="E722:E731"/>
    <mergeCell ref="F722:F731"/>
    <mergeCell ref="I722:I731"/>
    <mergeCell ref="J672:J681"/>
    <mergeCell ref="D682:D691"/>
    <mergeCell ref="E682:E691"/>
    <mergeCell ref="F682:F691"/>
    <mergeCell ref="I682:I691"/>
    <mergeCell ref="J682:J691"/>
    <mergeCell ref="J652:J661"/>
    <mergeCell ref="D662:D671"/>
    <mergeCell ref="E662:E671"/>
    <mergeCell ref="F662:F671"/>
    <mergeCell ref="I662:I671"/>
    <mergeCell ref="J662:J671"/>
    <mergeCell ref="J692:J701"/>
    <mergeCell ref="D702:D711"/>
    <mergeCell ref="E702:E711"/>
    <mergeCell ref="F702:F711"/>
    <mergeCell ref="I702:I711"/>
    <mergeCell ref="J702:J711"/>
    <mergeCell ref="D712:D721"/>
    <mergeCell ref="E712:E721"/>
    <mergeCell ref="F712:F721"/>
    <mergeCell ref="I712:I721"/>
    <mergeCell ref="J712:J721"/>
    <mergeCell ref="J722:J731"/>
    <mergeCell ref="B732:B811"/>
    <mergeCell ref="C732:C811"/>
    <mergeCell ref="D732:D741"/>
    <mergeCell ref="E732:E741"/>
    <mergeCell ref="F732:F741"/>
    <mergeCell ref="I732:I741"/>
    <mergeCell ref="D752:D761"/>
    <mergeCell ref="E752:E761"/>
    <mergeCell ref="F752:F761"/>
    <mergeCell ref="I752:I761"/>
    <mergeCell ref="E762:E771"/>
    <mergeCell ref="F762:F771"/>
    <mergeCell ref="I762:I771"/>
    <mergeCell ref="J762:J771"/>
    <mergeCell ref="J732:J741"/>
    <mergeCell ref="D742:D751"/>
    <mergeCell ref="E742:E751"/>
    <mergeCell ref="F742:F751"/>
    <mergeCell ref="I742:I751"/>
    <mergeCell ref="J742:J751"/>
    <mergeCell ref="D792:D801"/>
    <mergeCell ref="E792:E801"/>
    <mergeCell ref="F792:F801"/>
    <mergeCell ref="J752:J761"/>
    <mergeCell ref="D762:D771"/>
    <mergeCell ref="I792:I801"/>
    <mergeCell ref="J792:J801"/>
    <mergeCell ref="D802:D811"/>
    <mergeCell ref="E802:E811"/>
    <mergeCell ref="F802:F811"/>
    <mergeCell ref="I802:I811"/>
    <mergeCell ref="J802:J811"/>
    <mergeCell ref="D772:D781"/>
    <mergeCell ref="E772:E781"/>
    <mergeCell ref="F772:F781"/>
    <mergeCell ref="I772:I781"/>
    <mergeCell ref="J772:J781"/>
    <mergeCell ref="D782:D791"/>
    <mergeCell ref="E782:E791"/>
    <mergeCell ref="F782:F791"/>
    <mergeCell ref="I782:I791"/>
    <mergeCell ref="J782:J791"/>
  </mergeCells>
  <conditionalFormatting sqref="I12:I811">
    <cfRule type="expression" dxfId="4" priority="4">
      <formula>I12="Risco Crítico"</formula>
    </cfRule>
    <cfRule type="expression" dxfId="3" priority="5">
      <formula>I12="Risco Alto"</formula>
    </cfRule>
    <cfRule type="expression" dxfId="2" priority="6">
      <formula>I12="Risco Moderado"</formula>
    </cfRule>
    <cfRule type="expression" dxfId="1" priority="7">
      <formula>I12="Risco Pequeno"</formula>
    </cfRule>
    <cfRule type="expression" dxfId="0" priority="8">
      <formula>I12="Risco Insignificante"</formula>
    </cfRule>
  </conditionalFormatting>
  <dataValidations count="1">
    <dataValidation type="list" allowBlank="1" showInputMessage="1" showErrorMessage="1" sqref="J12:J811" xr:uid="{28ACD520-2A91-462B-AFF2-2FE6394171E1}">
      <formula1>"Diário, Semanal, Quinzenal, Mensal, Bimestral, Trimestral, Semestral, Anual"</formula1>
    </dataValidation>
  </dataValidations>
  <pageMargins left="0.25" right="0.25" top="0.75" bottom="0.75" header="0.3" footer="0.3"/>
  <pageSetup paperSize="9" scale="5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Ambiente e Fixação de Objetivo</vt:lpstr>
      <vt:lpstr>Análise SWOT</vt:lpstr>
      <vt:lpstr>Subprocessos e FCS</vt:lpstr>
      <vt:lpstr>Mapa de Risco</vt:lpstr>
      <vt:lpstr>Apuração do Risco Inerente</vt:lpstr>
      <vt:lpstr>Avaliar os Controles Existent.</vt:lpstr>
      <vt:lpstr>Plano de ação</vt:lpstr>
      <vt:lpstr>Plano de contingência</vt:lpstr>
      <vt:lpstr>Monitoramento</vt:lpstr>
      <vt:lpstr>Matriz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Juliana</dc:creator>
  <cp:lastModifiedBy>Usuário do Windows</cp:lastModifiedBy>
  <cp:lastPrinted>2020-11-11T14:35:48Z</cp:lastPrinted>
  <dcterms:created xsi:type="dcterms:W3CDTF">2020-09-15T19:11:07Z</dcterms:created>
  <dcterms:modified xsi:type="dcterms:W3CDTF">2021-10-07T14:15:44Z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922700</vt:lpwstr>
  </property>
  <property fmtid="{D5CDD505-2E9C-101B-9397-08002B2CF9AE}" pid="3" name="NXPowerLiteSettings">
    <vt:lpwstr>C7000400038000</vt:lpwstr>
  </property>
  <property fmtid="{D5CDD505-2E9C-101B-9397-08002B2CF9AE}" pid="4" name="NXPowerLiteVersion">
    <vt:lpwstr>S9.0.3</vt:lpwstr>
  </property>
</Properties>
</file>